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omments1.xml" ContentType="application/vnd.openxmlformats-officedocument.spreadsheetml.comments+xml"/>
  <Override PartName="/xl/drawings/drawing8.xml" ContentType="application/vnd.openxmlformats-officedocument.drawing+xml"/>
  <Override PartName="/xl/comments2.xml" ContentType="application/vnd.openxmlformats-officedocument.spreadsheetml.comments+xml"/>
  <Override PartName="/xl/drawings/drawing9.xml" ContentType="application/vnd.openxmlformats-officedocument.drawing+xml"/>
  <Override PartName="/xl/comments3.xml" ContentType="application/vnd.openxmlformats-officedocument.spreadsheetml.comments+xml"/>
  <Override PartName="/xl/drawings/drawing10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1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226"/>
  <workbookPr filterPrivacy="1"/>
  <xr:revisionPtr revIDLastSave="0" documentId="13_ncr:1_{E6F28782-FFD1-4020-8E1D-5A20DC57E318}" xr6:coauthVersionLast="32" xr6:coauthVersionMax="32" xr10:uidLastSave="{00000000-0000-0000-0000-000000000000}"/>
  <bookViews>
    <workbookView xWindow="0" yWindow="0" windowWidth="22260" windowHeight="12648" firstSheet="2" activeTab="10" xr2:uid="{00000000-000D-0000-FFFF-FFFF00000000}"/>
  </bookViews>
  <sheets>
    <sheet name="Sheet1" sheetId="1" r:id="rId1"/>
    <sheet name="Stats 1" sheetId="3" r:id="rId2"/>
    <sheet name="Stats 2" sheetId="6" r:id="rId3"/>
    <sheet name="Stats 3" sheetId="54" r:id="rId4"/>
    <sheet name="Stats 4" sheetId="57" r:id="rId5"/>
    <sheet name="Stats 5" sheetId="60" r:id="rId6"/>
    <sheet name="Descriptive stats-SMALL" sheetId="65" r:id="rId7"/>
    <sheet name="Model 1" sheetId="10" r:id="rId8"/>
    <sheet name="Model 2" sheetId="39" r:id="rId9"/>
    <sheet name="Model 3" sheetId="46" r:id="rId10"/>
    <sheet name="Model 4" sheetId="48" r:id="rId11"/>
    <sheet name="Model Summaries" sheetId="37" r:id="rId12"/>
    <sheet name="Sheet2" sheetId="2" r:id="rId13"/>
  </sheets>
  <definedNames>
    <definedName name="___autoF" localSheetId="7" hidden="1">0</definedName>
    <definedName name="___autoF" localSheetId="8" hidden="1">0</definedName>
    <definedName name="___autoF" localSheetId="9" hidden="1">0</definedName>
    <definedName name="___autoF" localSheetId="10" hidden="1">0</definedName>
    <definedName name="___Coef___" localSheetId="7" hidden="1">1</definedName>
    <definedName name="___Coef___" localSheetId="8" hidden="1">1</definedName>
    <definedName name="___Coef___" localSheetId="9" hidden="1">1</definedName>
    <definedName name="___Coef___" localSheetId="10" hidden="1">1</definedName>
    <definedName name="___Fore___" localSheetId="7" hidden="1">0</definedName>
    <definedName name="___Fore___" localSheetId="8" hidden="1">0</definedName>
    <definedName name="___Fore___" localSheetId="9" hidden="1">0</definedName>
    <definedName name="___Fore___" localSheetId="10" hidden="1">0</definedName>
    <definedName name="___gFirst" localSheetId="6" hidden="1">Price_actual_unlog</definedName>
    <definedName name="___gFirst" localSheetId="1" hidden="1">Price.Ln</definedName>
    <definedName name="___gFirst" localSheetId="2" hidden="1">Price.Ln</definedName>
    <definedName name="___gFirst" localSheetId="3" hidden="1">Price.Ln</definedName>
    <definedName name="___gFirst" localSheetId="4" hidden="1">Price.Ln</definedName>
    <definedName name="___gFirst" localSheetId="5" hidden="1">Price.Ln</definedName>
    <definedName name="___gSet" localSheetId="6" hidden="1">1220</definedName>
    <definedName name="___gSet" localSheetId="1" hidden="1">1210</definedName>
    <definedName name="___gSet" localSheetId="2" hidden="1">1210</definedName>
    <definedName name="___gSet" localSheetId="3" hidden="1">1210</definedName>
    <definedName name="___gSet" localSheetId="4" hidden="1">1220</definedName>
    <definedName name="___gSet" localSheetId="5" hidden="1">1220</definedName>
    <definedName name="___rsumm___Price.Ln" localSheetId="11" hidden="1">'Model Summaries'!$A$3</definedName>
    <definedName name="__nSelect_" hidden="1">0</definedName>
    <definedName name="Carat">Sheet1!$B$2:$B$1501</definedName>
    <definedName name="Carat_Power">Sheet1!$D$2:$D$1501</definedName>
    <definedName name="Carat_sq">Sheet1!$C$2:$C$1501</definedName>
    <definedName name="Clarity">Sheet1!$S$2:$S$1501</definedName>
    <definedName name="Clarity.Eq.I1">Sheet1!$T$2:$T$1501</definedName>
    <definedName name="Clarity.Eq.IF">Sheet1!$U$2:$U$1501</definedName>
    <definedName name="Clarity.Eq.SI1">Sheet1!$V$2:$V$1501</definedName>
    <definedName name="Clarity.Eq.SI2">Sheet1!$W$2:$W$1501</definedName>
    <definedName name="Clarity.Eq.VS1">Sheet1!$X$2:$X$1501</definedName>
    <definedName name="Clarity.Eq.VS2">Sheet1!$Y$2:$Y$1501</definedName>
    <definedName name="Clarity.Eq.VVS1">Sheet1!$Z$2:$Z$1501</definedName>
    <definedName name="Clarity.Eq.VVS2">Sheet1!$AA$2:$AA$1501</definedName>
    <definedName name="Color">Sheet1!$K$2:$K$1501</definedName>
    <definedName name="Color.Eq.D">Sheet1!$L$2:$L$1501</definedName>
    <definedName name="Color.Eq.E">Sheet1!$M$2:$M$1501</definedName>
    <definedName name="Color.Eq.F">Sheet1!$N$2:$N$1501</definedName>
    <definedName name="Color.Eq.G">Sheet1!$O$2:$O$1501</definedName>
    <definedName name="Color.Eq.H">Sheet1!$P$2:$P$1501</definedName>
    <definedName name="Color.Eq.I">Sheet1!$Q$2:$Q$1501</definedName>
    <definedName name="Color.Eq.J">Sheet1!$R$2:$R$1501</definedName>
    <definedName name="Cut">Sheet1!$E$2:$E$1501</definedName>
    <definedName name="Cut.Eq.Fair">Sheet1!$F$2:$F$1501</definedName>
    <definedName name="Cut.Eq.Good">Sheet1!$G$2:$G$1501</definedName>
    <definedName name="Cut.Eq.Ideal">Sheet1!$H$2:$H$1501</definedName>
    <definedName name="Cut.Eq.Premium">Sheet1!$I$2:$I$1501</definedName>
    <definedName name="Cut.Eq.Very_Good">Sheet1!$J$2:$J$1501</definedName>
    <definedName name="Depth">Sheet1!$AB$2:$AB$1501</definedName>
    <definedName name="Depthmm">Sheet1!$AP$2:$AP$1501</definedName>
    <definedName name="Dummy_for_Pricelarge">Sheet1!$AM$2:$AM$1501</definedName>
    <definedName name="Dummy_for_Pricesmall">Sheet1!$AL$2:$AL$1501</definedName>
    <definedName name="LastAnalysisModel" hidden="1">"Stats 6"</definedName>
    <definedName name="Lengthmm">Sheet1!$AN$2:$AN$1501</definedName>
    <definedName name="nDataAnalysis" hidden="1">6</definedName>
    <definedName name="nRegMod" hidden="1">4</definedName>
    <definedName name="OKtoForecast" hidden="1">0</definedName>
    <definedName name="Price">Sheet1!$AD$2:$AD$1501</definedName>
    <definedName name="Price.Ln">Sheet1!$AE$2:$AE$1501</definedName>
    <definedName name="Price.Ln_Model_4_Predictions">Sheet1!$AG$2:$AG$1501</definedName>
    <definedName name="Price.Ln_Model_4_Residuals">Sheet1!$AI$2:$AI$1501</definedName>
    <definedName name="Price_actual_unlog">Sheet1!$AF$2:$AF$1501</definedName>
    <definedName name="Price_prediced_unlog">Sheet1!$AH$2:$AH$1501</definedName>
    <definedName name="PriceLarge">Sheet1!$AK$2:$AK$1501</definedName>
    <definedName name="PriceSmall">Sheet1!$AJ$2:$AJ$1501</definedName>
    <definedName name="SizeRange">Sheet1!$A$2:$A$1501</definedName>
    <definedName name="Table">Sheet1!$AC$2:$AC$1501</definedName>
    <definedName name="Widthmm">Sheet1!$AO$2:$AO$1501</definedName>
  </definedNam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H3" i="1" l="1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68" i="1"/>
  <c r="AH69" i="1"/>
  <c r="AH70" i="1"/>
  <c r="AH71" i="1"/>
  <c r="AH72" i="1"/>
  <c r="AH73" i="1"/>
  <c r="AH74" i="1"/>
  <c r="AH75" i="1"/>
  <c r="AH76" i="1"/>
  <c r="AH77" i="1"/>
  <c r="AH78" i="1"/>
  <c r="AH79" i="1"/>
  <c r="AH80" i="1"/>
  <c r="AH81" i="1"/>
  <c r="AH82" i="1"/>
  <c r="AH83" i="1"/>
  <c r="AH84" i="1"/>
  <c r="AH85" i="1"/>
  <c r="AH86" i="1"/>
  <c r="AH87" i="1"/>
  <c r="AH88" i="1"/>
  <c r="AH89" i="1"/>
  <c r="AH90" i="1"/>
  <c r="AH91" i="1"/>
  <c r="AH92" i="1"/>
  <c r="AH93" i="1"/>
  <c r="AH94" i="1"/>
  <c r="AH95" i="1"/>
  <c r="AH96" i="1"/>
  <c r="AH97" i="1"/>
  <c r="AH98" i="1"/>
  <c r="AH99" i="1"/>
  <c r="AH100" i="1"/>
  <c r="AH101" i="1"/>
  <c r="AH102" i="1"/>
  <c r="AH103" i="1"/>
  <c r="AH104" i="1"/>
  <c r="AH105" i="1"/>
  <c r="AH106" i="1"/>
  <c r="AH107" i="1"/>
  <c r="AH108" i="1"/>
  <c r="AH109" i="1"/>
  <c r="AH110" i="1"/>
  <c r="AH111" i="1"/>
  <c r="AH112" i="1"/>
  <c r="AH113" i="1"/>
  <c r="AH114" i="1"/>
  <c r="AH115" i="1"/>
  <c r="AH116" i="1"/>
  <c r="AH117" i="1"/>
  <c r="AH118" i="1"/>
  <c r="AH119" i="1"/>
  <c r="AH120" i="1"/>
  <c r="AH121" i="1"/>
  <c r="AH122" i="1"/>
  <c r="AH123" i="1"/>
  <c r="AH124" i="1"/>
  <c r="AH125" i="1"/>
  <c r="AH126" i="1"/>
  <c r="AH127" i="1"/>
  <c r="AH128" i="1"/>
  <c r="AH129" i="1"/>
  <c r="AH130" i="1"/>
  <c r="AH131" i="1"/>
  <c r="AH132" i="1"/>
  <c r="AH133" i="1"/>
  <c r="AH134" i="1"/>
  <c r="AH135" i="1"/>
  <c r="AH136" i="1"/>
  <c r="AH137" i="1"/>
  <c r="AH138" i="1"/>
  <c r="AH139" i="1"/>
  <c r="AH140" i="1"/>
  <c r="AH141" i="1"/>
  <c r="AH142" i="1"/>
  <c r="AH143" i="1"/>
  <c r="AH144" i="1"/>
  <c r="AH145" i="1"/>
  <c r="AH146" i="1"/>
  <c r="AH147" i="1"/>
  <c r="AH148" i="1"/>
  <c r="AH149" i="1"/>
  <c r="AH150" i="1"/>
  <c r="AH151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5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1" i="1"/>
  <c r="AH182" i="1"/>
  <c r="AH183" i="1"/>
  <c r="AH184" i="1"/>
  <c r="AH185" i="1"/>
  <c r="AH186" i="1"/>
  <c r="AH187" i="1"/>
  <c r="AH188" i="1"/>
  <c r="AH189" i="1"/>
  <c r="AH190" i="1"/>
  <c r="AH191" i="1"/>
  <c r="AH192" i="1"/>
  <c r="AH193" i="1"/>
  <c r="AH194" i="1"/>
  <c r="AH195" i="1"/>
  <c r="AH196" i="1"/>
  <c r="AH197" i="1"/>
  <c r="AH198" i="1"/>
  <c r="AH199" i="1"/>
  <c r="AH200" i="1"/>
  <c r="AH201" i="1"/>
  <c r="AH202" i="1"/>
  <c r="AH203" i="1"/>
  <c r="AH204" i="1"/>
  <c r="AH205" i="1"/>
  <c r="AH206" i="1"/>
  <c r="AH207" i="1"/>
  <c r="AH208" i="1"/>
  <c r="AH209" i="1"/>
  <c r="AH210" i="1"/>
  <c r="AH211" i="1"/>
  <c r="AH212" i="1"/>
  <c r="AH213" i="1"/>
  <c r="AH214" i="1"/>
  <c r="AH215" i="1"/>
  <c r="AH216" i="1"/>
  <c r="AH217" i="1"/>
  <c r="AH218" i="1"/>
  <c r="AH219" i="1"/>
  <c r="AH220" i="1"/>
  <c r="AH221" i="1"/>
  <c r="AH222" i="1"/>
  <c r="AH223" i="1"/>
  <c r="AH224" i="1"/>
  <c r="AH225" i="1"/>
  <c r="AH226" i="1"/>
  <c r="AH227" i="1"/>
  <c r="AH228" i="1"/>
  <c r="AH229" i="1"/>
  <c r="AH230" i="1"/>
  <c r="AH231" i="1"/>
  <c r="AH232" i="1"/>
  <c r="AH233" i="1"/>
  <c r="AH234" i="1"/>
  <c r="AH235" i="1"/>
  <c r="AH236" i="1"/>
  <c r="AH237" i="1"/>
  <c r="AH238" i="1"/>
  <c r="AH239" i="1"/>
  <c r="AH240" i="1"/>
  <c r="AH241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5" i="1"/>
  <c r="AH256" i="1"/>
  <c r="AH257" i="1"/>
  <c r="AH258" i="1"/>
  <c r="AH259" i="1"/>
  <c r="AH260" i="1"/>
  <c r="AH261" i="1"/>
  <c r="AH262" i="1"/>
  <c r="AH263" i="1"/>
  <c r="AH264" i="1"/>
  <c r="AH265" i="1"/>
  <c r="AH266" i="1"/>
  <c r="AH267" i="1"/>
  <c r="AH268" i="1"/>
  <c r="AH269" i="1"/>
  <c r="AH270" i="1"/>
  <c r="AH271" i="1"/>
  <c r="AH272" i="1"/>
  <c r="AH273" i="1"/>
  <c r="AH274" i="1"/>
  <c r="AH275" i="1"/>
  <c r="AH276" i="1"/>
  <c r="AH277" i="1"/>
  <c r="AH278" i="1"/>
  <c r="AH279" i="1"/>
  <c r="AH280" i="1"/>
  <c r="AH281" i="1"/>
  <c r="AH282" i="1"/>
  <c r="AH283" i="1"/>
  <c r="AH284" i="1"/>
  <c r="AH285" i="1"/>
  <c r="AH286" i="1"/>
  <c r="AH287" i="1"/>
  <c r="AH288" i="1"/>
  <c r="AH289" i="1"/>
  <c r="AH290" i="1"/>
  <c r="AH291" i="1"/>
  <c r="AH292" i="1"/>
  <c r="AH293" i="1"/>
  <c r="AH294" i="1"/>
  <c r="AH295" i="1"/>
  <c r="AH296" i="1"/>
  <c r="AH297" i="1"/>
  <c r="AH298" i="1"/>
  <c r="AH299" i="1"/>
  <c r="AH300" i="1"/>
  <c r="AH301" i="1"/>
  <c r="AH302" i="1"/>
  <c r="AH303" i="1"/>
  <c r="AH304" i="1"/>
  <c r="AH305" i="1"/>
  <c r="AH306" i="1"/>
  <c r="AH307" i="1"/>
  <c r="AH308" i="1"/>
  <c r="AH309" i="1"/>
  <c r="AH310" i="1"/>
  <c r="AH311" i="1"/>
  <c r="AH312" i="1"/>
  <c r="AH313" i="1"/>
  <c r="AH314" i="1"/>
  <c r="AH315" i="1"/>
  <c r="AH316" i="1"/>
  <c r="AH317" i="1"/>
  <c r="AH318" i="1"/>
  <c r="AH319" i="1"/>
  <c r="AH320" i="1"/>
  <c r="AH321" i="1"/>
  <c r="AH322" i="1"/>
  <c r="AH323" i="1"/>
  <c r="AH324" i="1"/>
  <c r="AH325" i="1"/>
  <c r="AH326" i="1"/>
  <c r="AH327" i="1"/>
  <c r="AH328" i="1"/>
  <c r="AH329" i="1"/>
  <c r="AH330" i="1"/>
  <c r="AH331" i="1"/>
  <c r="AH332" i="1"/>
  <c r="AH333" i="1"/>
  <c r="AH334" i="1"/>
  <c r="AH335" i="1"/>
  <c r="AH336" i="1"/>
  <c r="AH337" i="1"/>
  <c r="AH338" i="1"/>
  <c r="AH339" i="1"/>
  <c r="AH340" i="1"/>
  <c r="AH341" i="1"/>
  <c r="AH342" i="1"/>
  <c r="AH343" i="1"/>
  <c r="AH344" i="1"/>
  <c r="AH345" i="1"/>
  <c r="AH346" i="1"/>
  <c r="AH347" i="1"/>
  <c r="AH348" i="1"/>
  <c r="AH349" i="1"/>
  <c r="AH350" i="1"/>
  <c r="AH351" i="1"/>
  <c r="AH352" i="1"/>
  <c r="AH353" i="1"/>
  <c r="AH354" i="1"/>
  <c r="AH355" i="1"/>
  <c r="AH356" i="1"/>
  <c r="AH357" i="1"/>
  <c r="AH358" i="1"/>
  <c r="AH359" i="1"/>
  <c r="AH360" i="1"/>
  <c r="AH361" i="1"/>
  <c r="AH362" i="1"/>
  <c r="AH363" i="1"/>
  <c r="AH364" i="1"/>
  <c r="AH365" i="1"/>
  <c r="AH366" i="1"/>
  <c r="AH367" i="1"/>
  <c r="AH368" i="1"/>
  <c r="AH369" i="1"/>
  <c r="AH370" i="1"/>
  <c r="AH371" i="1"/>
  <c r="AH372" i="1"/>
  <c r="AH373" i="1"/>
  <c r="AH374" i="1"/>
  <c r="AH375" i="1"/>
  <c r="AH376" i="1"/>
  <c r="AH377" i="1"/>
  <c r="AH378" i="1"/>
  <c r="AH379" i="1"/>
  <c r="AH380" i="1"/>
  <c r="AH381" i="1"/>
  <c r="AH382" i="1"/>
  <c r="AH383" i="1"/>
  <c r="AH384" i="1"/>
  <c r="AH385" i="1"/>
  <c r="AH386" i="1"/>
  <c r="AH387" i="1"/>
  <c r="AH388" i="1"/>
  <c r="AH389" i="1"/>
  <c r="AH390" i="1"/>
  <c r="AH391" i="1"/>
  <c r="AH392" i="1"/>
  <c r="AH393" i="1"/>
  <c r="AH394" i="1"/>
  <c r="AH395" i="1"/>
  <c r="AH396" i="1"/>
  <c r="AH397" i="1"/>
  <c r="AH398" i="1"/>
  <c r="AH399" i="1"/>
  <c r="AH400" i="1"/>
  <c r="AH401" i="1"/>
  <c r="AH402" i="1"/>
  <c r="AH403" i="1"/>
  <c r="AH404" i="1"/>
  <c r="AH405" i="1"/>
  <c r="AH406" i="1"/>
  <c r="AH407" i="1"/>
  <c r="AH408" i="1"/>
  <c r="AH409" i="1"/>
  <c r="AH410" i="1"/>
  <c r="AH411" i="1"/>
  <c r="AH412" i="1"/>
  <c r="AH413" i="1"/>
  <c r="AH414" i="1"/>
  <c r="AH415" i="1"/>
  <c r="AH416" i="1"/>
  <c r="AH417" i="1"/>
  <c r="AH418" i="1"/>
  <c r="AH419" i="1"/>
  <c r="AH420" i="1"/>
  <c r="AH421" i="1"/>
  <c r="AH422" i="1"/>
  <c r="AH423" i="1"/>
  <c r="AH424" i="1"/>
  <c r="AH425" i="1"/>
  <c r="AH426" i="1"/>
  <c r="AH427" i="1"/>
  <c r="AH428" i="1"/>
  <c r="AH429" i="1"/>
  <c r="AH430" i="1"/>
  <c r="AH431" i="1"/>
  <c r="AH432" i="1"/>
  <c r="AH433" i="1"/>
  <c r="AH434" i="1"/>
  <c r="AH435" i="1"/>
  <c r="AH436" i="1"/>
  <c r="AH437" i="1"/>
  <c r="AH438" i="1"/>
  <c r="AH439" i="1"/>
  <c r="AH440" i="1"/>
  <c r="AH441" i="1"/>
  <c r="AH442" i="1"/>
  <c r="AH443" i="1"/>
  <c r="AH444" i="1"/>
  <c r="AH445" i="1"/>
  <c r="AH446" i="1"/>
  <c r="AH447" i="1"/>
  <c r="AH448" i="1"/>
  <c r="AH449" i="1"/>
  <c r="AH450" i="1"/>
  <c r="AH451" i="1"/>
  <c r="AH452" i="1"/>
  <c r="AH453" i="1"/>
  <c r="AH454" i="1"/>
  <c r="AH455" i="1"/>
  <c r="AH456" i="1"/>
  <c r="AH457" i="1"/>
  <c r="AH458" i="1"/>
  <c r="AH459" i="1"/>
  <c r="AH460" i="1"/>
  <c r="AH461" i="1"/>
  <c r="AH462" i="1"/>
  <c r="AH463" i="1"/>
  <c r="AH464" i="1"/>
  <c r="AH465" i="1"/>
  <c r="AH466" i="1"/>
  <c r="AH467" i="1"/>
  <c r="AH468" i="1"/>
  <c r="AH469" i="1"/>
  <c r="AH470" i="1"/>
  <c r="AH471" i="1"/>
  <c r="AH472" i="1"/>
  <c r="AH473" i="1"/>
  <c r="AH474" i="1"/>
  <c r="AH475" i="1"/>
  <c r="AH476" i="1"/>
  <c r="AH477" i="1"/>
  <c r="AH478" i="1"/>
  <c r="AH479" i="1"/>
  <c r="AH480" i="1"/>
  <c r="AH481" i="1"/>
  <c r="AH482" i="1"/>
  <c r="AH483" i="1"/>
  <c r="AH484" i="1"/>
  <c r="AH485" i="1"/>
  <c r="AH486" i="1"/>
  <c r="AH487" i="1"/>
  <c r="AH488" i="1"/>
  <c r="AH489" i="1"/>
  <c r="AH490" i="1"/>
  <c r="AH491" i="1"/>
  <c r="AH492" i="1"/>
  <c r="AH493" i="1"/>
  <c r="AH494" i="1"/>
  <c r="AH495" i="1"/>
  <c r="AH496" i="1"/>
  <c r="AH497" i="1"/>
  <c r="AH498" i="1"/>
  <c r="AH499" i="1"/>
  <c r="AH500" i="1"/>
  <c r="AH501" i="1"/>
  <c r="AH502" i="1"/>
  <c r="AH503" i="1"/>
  <c r="AH504" i="1"/>
  <c r="AH505" i="1"/>
  <c r="AH506" i="1"/>
  <c r="AH507" i="1"/>
  <c r="AH508" i="1"/>
  <c r="AH509" i="1"/>
  <c r="AH510" i="1"/>
  <c r="AH511" i="1"/>
  <c r="AH512" i="1"/>
  <c r="AH513" i="1"/>
  <c r="AH514" i="1"/>
  <c r="AH515" i="1"/>
  <c r="AH516" i="1"/>
  <c r="AH517" i="1"/>
  <c r="AH518" i="1"/>
  <c r="AH519" i="1"/>
  <c r="AH520" i="1"/>
  <c r="AH521" i="1"/>
  <c r="AH522" i="1"/>
  <c r="AH523" i="1"/>
  <c r="AH524" i="1"/>
  <c r="AH525" i="1"/>
  <c r="AH526" i="1"/>
  <c r="AH527" i="1"/>
  <c r="AH528" i="1"/>
  <c r="AH529" i="1"/>
  <c r="AH530" i="1"/>
  <c r="AH531" i="1"/>
  <c r="AH532" i="1"/>
  <c r="AH533" i="1"/>
  <c r="AH534" i="1"/>
  <c r="AH535" i="1"/>
  <c r="AH536" i="1"/>
  <c r="AH537" i="1"/>
  <c r="AH538" i="1"/>
  <c r="AH539" i="1"/>
  <c r="AH540" i="1"/>
  <c r="AH541" i="1"/>
  <c r="AH542" i="1"/>
  <c r="AH543" i="1"/>
  <c r="AH544" i="1"/>
  <c r="AH545" i="1"/>
  <c r="AH546" i="1"/>
  <c r="AH547" i="1"/>
  <c r="AH548" i="1"/>
  <c r="AH549" i="1"/>
  <c r="AH550" i="1"/>
  <c r="AH551" i="1"/>
  <c r="AH552" i="1"/>
  <c r="AH553" i="1"/>
  <c r="AH554" i="1"/>
  <c r="AH555" i="1"/>
  <c r="AH556" i="1"/>
  <c r="AH557" i="1"/>
  <c r="AH558" i="1"/>
  <c r="AH559" i="1"/>
  <c r="AH560" i="1"/>
  <c r="AH561" i="1"/>
  <c r="AH562" i="1"/>
  <c r="AH563" i="1"/>
  <c r="AH564" i="1"/>
  <c r="AH565" i="1"/>
  <c r="AH566" i="1"/>
  <c r="AH567" i="1"/>
  <c r="AH568" i="1"/>
  <c r="AH569" i="1"/>
  <c r="AH570" i="1"/>
  <c r="AH571" i="1"/>
  <c r="AH572" i="1"/>
  <c r="AH573" i="1"/>
  <c r="AH574" i="1"/>
  <c r="AH575" i="1"/>
  <c r="AH576" i="1"/>
  <c r="AH577" i="1"/>
  <c r="AH578" i="1"/>
  <c r="AH579" i="1"/>
  <c r="AH580" i="1"/>
  <c r="AH581" i="1"/>
  <c r="AH582" i="1"/>
  <c r="AH583" i="1"/>
  <c r="AH584" i="1"/>
  <c r="AH585" i="1"/>
  <c r="AH586" i="1"/>
  <c r="AH587" i="1"/>
  <c r="AH588" i="1"/>
  <c r="AH589" i="1"/>
  <c r="AH590" i="1"/>
  <c r="AH591" i="1"/>
  <c r="AH592" i="1"/>
  <c r="AH593" i="1"/>
  <c r="AH594" i="1"/>
  <c r="AH595" i="1"/>
  <c r="AH596" i="1"/>
  <c r="AH597" i="1"/>
  <c r="AH598" i="1"/>
  <c r="AH599" i="1"/>
  <c r="AH600" i="1"/>
  <c r="AH601" i="1"/>
  <c r="AH602" i="1"/>
  <c r="AH603" i="1"/>
  <c r="AH604" i="1"/>
  <c r="AH605" i="1"/>
  <c r="AH606" i="1"/>
  <c r="AH607" i="1"/>
  <c r="AH608" i="1"/>
  <c r="AH609" i="1"/>
  <c r="AH610" i="1"/>
  <c r="AH611" i="1"/>
  <c r="AH612" i="1"/>
  <c r="AH613" i="1"/>
  <c r="AH614" i="1"/>
  <c r="AH615" i="1"/>
  <c r="AH616" i="1"/>
  <c r="AH617" i="1"/>
  <c r="AH618" i="1"/>
  <c r="AH619" i="1"/>
  <c r="AH620" i="1"/>
  <c r="AH621" i="1"/>
  <c r="AH622" i="1"/>
  <c r="AH623" i="1"/>
  <c r="AH624" i="1"/>
  <c r="AH625" i="1"/>
  <c r="AH626" i="1"/>
  <c r="AH627" i="1"/>
  <c r="AH628" i="1"/>
  <c r="AH629" i="1"/>
  <c r="AH630" i="1"/>
  <c r="AH631" i="1"/>
  <c r="AH632" i="1"/>
  <c r="AH633" i="1"/>
  <c r="AH634" i="1"/>
  <c r="AH635" i="1"/>
  <c r="AH636" i="1"/>
  <c r="AH637" i="1"/>
  <c r="AH638" i="1"/>
  <c r="AH639" i="1"/>
  <c r="AH640" i="1"/>
  <c r="AH641" i="1"/>
  <c r="AH642" i="1"/>
  <c r="AH643" i="1"/>
  <c r="AH644" i="1"/>
  <c r="AH645" i="1"/>
  <c r="AH646" i="1"/>
  <c r="AH647" i="1"/>
  <c r="AH648" i="1"/>
  <c r="AH649" i="1"/>
  <c r="AH650" i="1"/>
  <c r="AH651" i="1"/>
  <c r="AH652" i="1"/>
  <c r="AH653" i="1"/>
  <c r="AH654" i="1"/>
  <c r="AH655" i="1"/>
  <c r="AH656" i="1"/>
  <c r="AH657" i="1"/>
  <c r="AH658" i="1"/>
  <c r="AH659" i="1"/>
  <c r="AH660" i="1"/>
  <c r="AH661" i="1"/>
  <c r="AH662" i="1"/>
  <c r="AH663" i="1"/>
  <c r="AH664" i="1"/>
  <c r="AH665" i="1"/>
  <c r="AH666" i="1"/>
  <c r="AH667" i="1"/>
  <c r="AH668" i="1"/>
  <c r="AH669" i="1"/>
  <c r="AH670" i="1"/>
  <c r="AH671" i="1"/>
  <c r="AH672" i="1"/>
  <c r="AH673" i="1"/>
  <c r="AH674" i="1"/>
  <c r="AH675" i="1"/>
  <c r="AH676" i="1"/>
  <c r="AH677" i="1"/>
  <c r="AH678" i="1"/>
  <c r="AH679" i="1"/>
  <c r="AH680" i="1"/>
  <c r="AH681" i="1"/>
  <c r="AH682" i="1"/>
  <c r="AH683" i="1"/>
  <c r="AH684" i="1"/>
  <c r="AH685" i="1"/>
  <c r="AH686" i="1"/>
  <c r="AH687" i="1"/>
  <c r="AH688" i="1"/>
  <c r="AH689" i="1"/>
  <c r="AH690" i="1"/>
  <c r="AH691" i="1"/>
  <c r="AH692" i="1"/>
  <c r="AH693" i="1"/>
  <c r="AH694" i="1"/>
  <c r="AH695" i="1"/>
  <c r="AH696" i="1"/>
  <c r="AH697" i="1"/>
  <c r="AH698" i="1"/>
  <c r="AH699" i="1"/>
  <c r="AH700" i="1"/>
  <c r="AH701" i="1"/>
  <c r="AH702" i="1"/>
  <c r="AH703" i="1"/>
  <c r="AH704" i="1"/>
  <c r="AH705" i="1"/>
  <c r="AH706" i="1"/>
  <c r="AH707" i="1"/>
  <c r="AH708" i="1"/>
  <c r="AH709" i="1"/>
  <c r="AH710" i="1"/>
  <c r="AH711" i="1"/>
  <c r="AH712" i="1"/>
  <c r="AH713" i="1"/>
  <c r="AH714" i="1"/>
  <c r="AH715" i="1"/>
  <c r="AH716" i="1"/>
  <c r="AH717" i="1"/>
  <c r="AH718" i="1"/>
  <c r="AH719" i="1"/>
  <c r="AH720" i="1"/>
  <c r="AH721" i="1"/>
  <c r="AH722" i="1"/>
  <c r="AH723" i="1"/>
  <c r="AH724" i="1"/>
  <c r="AH725" i="1"/>
  <c r="AH726" i="1"/>
  <c r="AH727" i="1"/>
  <c r="AH728" i="1"/>
  <c r="AH729" i="1"/>
  <c r="AH730" i="1"/>
  <c r="AH731" i="1"/>
  <c r="AH732" i="1"/>
  <c r="AH733" i="1"/>
  <c r="AH734" i="1"/>
  <c r="AH735" i="1"/>
  <c r="AH736" i="1"/>
  <c r="AH737" i="1"/>
  <c r="AH738" i="1"/>
  <c r="AH739" i="1"/>
  <c r="AH740" i="1"/>
  <c r="AH741" i="1"/>
  <c r="AH742" i="1"/>
  <c r="AH743" i="1"/>
  <c r="AH744" i="1"/>
  <c r="AH745" i="1"/>
  <c r="AH746" i="1"/>
  <c r="AH747" i="1"/>
  <c r="AH748" i="1"/>
  <c r="AH749" i="1"/>
  <c r="AH750" i="1"/>
  <c r="AH751" i="1"/>
  <c r="AH752" i="1"/>
  <c r="AH753" i="1"/>
  <c r="AH754" i="1"/>
  <c r="AH755" i="1"/>
  <c r="AH756" i="1"/>
  <c r="AH757" i="1"/>
  <c r="AH758" i="1"/>
  <c r="AH759" i="1"/>
  <c r="AH760" i="1"/>
  <c r="AH761" i="1"/>
  <c r="AH762" i="1"/>
  <c r="AH763" i="1"/>
  <c r="AH764" i="1"/>
  <c r="AH765" i="1"/>
  <c r="AH766" i="1"/>
  <c r="AH767" i="1"/>
  <c r="AH768" i="1"/>
  <c r="AH769" i="1"/>
  <c r="AH770" i="1"/>
  <c r="AH771" i="1"/>
  <c r="AH772" i="1"/>
  <c r="AH773" i="1"/>
  <c r="AH774" i="1"/>
  <c r="AH775" i="1"/>
  <c r="AH776" i="1"/>
  <c r="AH777" i="1"/>
  <c r="AH778" i="1"/>
  <c r="AH779" i="1"/>
  <c r="AH780" i="1"/>
  <c r="AH781" i="1"/>
  <c r="AH782" i="1"/>
  <c r="AH783" i="1"/>
  <c r="AH784" i="1"/>
  <c r="AH785" i="1"/>
  <c r="AH786" i="1"/>
  <c r="AH787" i="1"/>
  <c r="AH788" i="1"/>
  <c r="AH789" i="1"/>
  <c r="AH790" i="1"/>
  <c r="AH791" i="1"/>
  <c r="AH792" i="1"/>
  <c r="AH793" i="1"/>
  <c r="AH794" i="1"/>
  <c r="AH795" i="1"/>
  <c r="AH796" i="1"/>
  <c r="AH797" i="1"/>
  <c r="AH798" i="1"/>
  <c r="AH799" i="1"/>
  <c r="AH800" i="1"/>
  <c r="AH801" i="1"/>
  <c r="AH802" i="1"/>
  <c r="AH803" i="1"/>
  <c r="AH804" i="1"/>
  <c r="AH805" i="1"/>
  <c r="AH806" i="1"/>
  <c r="AH807" i="1"/>
  <c r="AH808" i="1"/>
  <c r="AH809" i="1"/>
  <c r="AH810" i="1"/>
  <c r="AH811" i="1"/>
  <c r="AH812" i="1"/>
  <c r="AH813" i="1"/>
  <c r="AH814" i="1"/>
  <c r="AH815" i="1"/>
  <c r="AH816" i="1"/>
  <c r="AH817" i="1"/>
  <c r="AH818" i="1"/>
  <c r="AH819" i="1"/>
  <c r="AH820" i="1"/>
  <c r="AH821" i="1"/>
  <c r="AH822" i="1"/>
  <c r="AH823" i="1"/>
  <c r="AH824" i="1"/>
  <c r="AH825" i="1"/>
  <c r="AH826" i="1"/>
  <c r="AH827" i="1"/>
  <c r="AH828" i="1"/>
  <c r="AH829" i="1"/>
  <c r="AH830" i="1"/>
  <c r="AH831" i="1"/>
  <c r="AH832" i="1"/>
  <c r="AH833" i="1"/>
  <c r="AH834" i="1"/>
  <c r="AH835" i="1"/>
  <c r="AH836" i="1"/>
  <c r="AH837" i="1"/>
  <c r="AH838" i="1"/>
  <c r="AH839" i="1"/>
  <c r="AH840" i="1"/>
  <c r="AH841" i="1"/>
  <c r="AH842" i="1"/>
  <c r="AH843" i="1"/>
  <c r="AH844" i="1"/>
  <c r="AH845" i="1"/>
  <c r="AH846" i="1"/>
  <c r="AH847" i="1"/>
  <c r="AH848" i="1"/>
  <c r="AH849" i="1"/>
  <c r="AH850" i="1"/>
  <c r="AH851" i="1"/>
  <c r="AH852" i="1"/>
  <c r="AH853" i="1"/>
  <c r="AH854" i="1"/>
  <c r="AH855" i="1"/>
  <c r="AH856" i="1"/>
  <c r="AH857" i="1"/>
  <c r="AH858" i="1"/>
  <c r="AH859" i="1"/>
  <c r="AH860" i="1"/>
  <c r="AH861" i="1"/>
  <c r="AH862" i="1"/>
  <c r="AH863" i="1"/>
  <c r="AH864" i="1"/>
  <c r="AH865" i="1"/>
  <c r="AH866" i="1"/>
  <c r="AH867" i="1"/>
  <c r="AH868" i="1"/>
  <c r="AH869" i="1"/>
  <c r="AH870" i="1"/>
  <c r="AH871" i="1"/>
  <c r="AH872" i="1"/>
  <c r="AH873" i="1"/>
  <c r="AH874" i="1"/>
  <c r="AH875" i="1"/>
  <c r="AH876" i="1"/>
  <c r="AH877" i="1"/>
  <c r="AH878" i="1"/>
  <c r="AH879" i="1"/>
  <c r="AH880" i="1"/>
  <c r="AH881" i="1"/>
  <c r="AH882" i="1"/>
  <c r="AH883" i="1"/>
  <c r="AH884" i="1"/>
  <c r="AH885" i="1"/>
  <c r="AH886" i="1"/>
  <c r="AH887" i="1"/>
  <c r="AH888" i="1"/>
  <c r="AH889" i="1"/>
  <c r="AH890" i="1"/>
  <c r="AH891" i="1"/>
  <c r="AH892" i="1"/>
  <c r="AH893" i="1"/>
  <c r="AH894" i="1"/>
  <c r="AH895" i="1"/>
  <c r="AH896" i="1"/>
  <c r="AH897" i="1"/>
  <c r="AH898" i="1"/>
  <c r="AH899" i="1"/>
  <c r="AH900" i="1"/>
  <c r="AH901" i="1"/>
  <c r="AH902" i="1"/>
  <c r="AH903" i="1"/>
  <c r="AH904" i="1"/>
  <c r="AH905" i="1"/>
  <c r="AH906" i="1"/>
  <c r="AH907" i="1"/>
  <c r="AH908" i="1"/>
  <c r="AH909" i="1"/>
  <c r="AH910" i="1"/>
  <c r="AH911" i="1"/>
  <c r="AH912" i="1"/>
  <c r="AH913" i="1"/>
  <c r="AH914" i="1"/>
  <c r="AH915" i="1"/>
  <c r="AH916" i="1"/>
  <c r="AH917" i="1"/>
  <c r="AH918" i="1"/>
  <c r="AH919" i="1"/>
  <c r="AH920" i="1"/>
  <c r="AH921" i="1"/>
  <c r="AH922" i="1"/>
  <c r="AH923" i="1"/>
  <c r="AH924" i="1"/>
  <c r="AH925" i="1"/>
  <c r="AH926" i="1"/>
  <c r="AH927" i="1"/>
  <c r="AH928" i="1"/>
  <c r="AH929" i="1"/>
  <c r="AH930" i="1"/>
  <c r="AH931" i="1"/>
  <c r="AH932" i="1"/>
  <c r="AH933" i="1"/>
  <c r="AH934" i="1"/>
  <c r="AH935" i="1"/>
  <c r="AH936" i="1"/>
  <c r="AH937" i="1"/>
  <c r="AH938" i="1"/>
  <c r="AH939" i="1"/>
  <c r="AH940" i="1"/>
  <c r="AH941" i="1"/>
  <c r="AH942" i="1"/>
  <c r="AH943" i="1"/>
  <c r="AH944" i="1"/>
  <c r="AH945" i="1"/>
  <c r="AH946" i="1"/>
  <c r="AH947" i="1"/>
  <c r="AH948" i="1"/>
  <c r="AH949" i="1"/>
  <c r="AH950" i="1"/>
  <c r="AH951" i="1"/>
  <c r="AH952" i="1"/>
  <c r="AH953" i="1"/>
  <c r="AH954" i="1"/>
  <c r="AH955" i="1"/>
  <c r="AH956" i="1"/>
  <c r="AH957" i="1"/>
  <c r="AH958" i="1"/>
  <c r="AH959" i="1"/>
  <c r="AH960" i="1"/>
  <c r="AH961" i="1"/>
  <c r="AH962" i="1"/>
  <c r="AH963" i="1"/>
  <c r="AH964" i="1"/>
  <c r="AH965" i="1"/>
  <c r="AH966" i="1"/>
  <c r="AH967" i="1"/>
  <c r="AH968" i="1"/>
  <c r="AH969" i="1"/>
  <c r="AH970" i="1"/>
  <c r="AH971" i="1"/>
  <c r="AH972" i="1"/>
  <c r="AH973" i="1"/>
  <c r="AH974" i="1"/>
  <c r="AH975" i="1"/>
  <c r="AH976" i="1"/>
  <c r="AH977" i="1"/>
  <c r="AH978" i="1"/>
  <c r="AH979" i="1"/>
  <c r="AH980" i="1"/>
  <c r="AH981" i="1"/>
  <c r="AH982" i="1"/>
  <c r="AH983" i="1"/>
  <c r="AH984" i="1"/>
  <c r="AH985" i="1"/>
  <c r="AH986" i="1"/>
  <c r="AH987" i="1"/>
  <c r="AH988" i="1"/>
  <c r="AH989" i="1"/>
  <c r="AH990" i="1"/>
  <c r="AH991" i="1"/>
  <c r="AH992" i="1"/>
  <c r="AH993" i="1"/>
  <c r="AH994" i="1"/>
  <c r="AH995" i="1"/>
  <c r="AH996" i="1"/>
  <c r="AH997" i="1"/>
  <c r="AH998" i="1"/>
  <c r="AH999" i="1"/>
  <c r="AH1000" i="1"/>
  <c r="AH1001" i="1"/>
  <c r="AH1002" i="1"/>
  <c r="AH1003" i="1"/>
  <c r="AH1004" i="1"/>
  <c r="AH1005" i="1"/>
  <c r="AH1006" i="1"/>
  <c r="AH1007" i="1"/>
  <c r="AH1008" i="1"/>
  <c r="AH1009" i="1"/>
  <c r="AH1010" i="1"/>
  <c r="AH1011" i="1"/>
  <c r="AH1012" i="1"/>
  <c r="AH1013" i="1"/>
  <c r="AH1014" i="1"/>
  <c r="AH1015" i="1"/>
  <c r="AH1016" i="1"/>
  <c r="AH1017" i="1"/>
  <c r="AH1018" i="1"/>
  <c r="AH1019" i="1"/>
  <c r="AH1020" i="1"/>
  <c r="AH1021" i="1"/>
  <c r="AH1022" i="1"/>
  <c r="AH1023" i="1"/>
  <c r="AH1024" i="1"/>
  <c r="AH1025" i="1"/>
  <c r="AH1026" i="1"/>
  <c r="AH1027" i="1"/>
  <c r="AH1028" i="1"/>
  <c r="AH1029" i="1"/>
  <c r="AH1030" i="1"/>
  <c r="AH1031" i="1"/>
  <c r="AH1032" i="1"/>
  <c r="AH1033" i="1"/>
  <c r="AH1034" i="1"/>
  <c r="AH1035" i="1"/>
  <c r="AH1036" i="1"/>
  <c r="AH1037" i="1"/>
  <c r="AH1038" i="1"/>
  <c r="AH1039" i="1"/>
  <c r="AH1040" i="1"/>
  <c r="AH1041" i="1"/>
  <c r="AH1042" i="1"/>
  <c r="AH1043" i="1"/>
  <c r="AH1044" i="1"/>
  <c r="AH1045" i="1"/>
  <c r="AH1046" i="1"/>
  <c r="AH1047" i="1"/>
  <c r="AH1048" i="1"/>
  <c r="AH1049" i="1"/>
  <c r="AH1050" i="1"/>
  <c r="AH1051" i="1"/>
  <c r="AH1052" i="1"/>
  <c r="AH1053" i="1"/>
  <c r="AH1054" i="1"/>
  <c r="AH1055" i="1"/>
  <c r="AH1056" i="1"/>
  <c r="AH1057" i="1"/>
  <c r="AH1058" i="1"/>
  <c r="AH1059" i="1"/>
  <c r="AH1060" i="1"/>
  <c r="AH1061" i="1"/>
  <c r="AH1062" i="1"/>
  <c r="AH1063" i="1"/>
  <c r="AH1064" i="1"/>
  <c r="AH1065" i="1"/>
  <c r="AH1066" i="1"/>
  <c r="AH1067" i="1"/>
  <c r="AH1068" i="1"/>
  <c r="AH1069" i="1"/>
  <c r="AH1070" i="1"/>
  <c r="AH1071" i="1"/>
  <c r="AH1072" i="1"/>
  <c r="AH1073" i="1"/>
  <c r="AH1074" i="1"/>
  <c r="AH1075" i="1"/>
  <c r="AH1076" i="1"/>
  <c r="AH1077" i="1"/>
  <c r="AH1078" i="1"/>
  <c r="AH1079" i="1"/>
  <c r="AH1080" i="1"/>
  <c r="AH1081" i="1"/>
  <c r="AH1082" i="1"/>
  <c r="AH1083" i="1"/>
  <c r="AH1084" i="1"/>
  <c r="AH1085" i="1"/>
  <c r="AH1086" i="1"/>
  <c r="AH1087" i="1"/>
  <c r="AH1088" i="1"/>
  <c r="AH1089" i="1"/>
  <c r="AH1090" i="1"/>
  <c r="AH1091" i="1"/>
  <c r="AH1092" i="1"/>
  <c r="AH1093" i="1"/>
  <c r="AH1094" i="1"/>
  <c r="AH1095" i="1"/>
  <c r="AH1096" i="1"/>
  <c r="AH1097" i="1"/>
  <c r="AH1098" i="1"/>
  <c r="AH1099" i="1"/>
  <c r="AH1100" i="1"/>
  <c r="AH1101" i="1"/>
  <c r="AH1102" i="1"/>
  <c r="AH1103" i="1"/>
  <c r="AH1104" i="1"/>
  <c r="AH1105" i="1"/>
  <c r="AH1106" i="1"/>
  <c r="AH1107" i="1"/>
  <c r="AH1108" i="1"/>
  <c r="AH1109" i="1"/>
  <c r="AH1110" i="1"/>
  <c r="AH1111" i="1"/>
  <c r="AH1112" i="1"/>
  <c r="AH1113" i="1"/>
  <c r="AH1114" i="1"/>
  <c r="AH1115" i="1"/>
  <c r="AH1116" i="1"/>
  <c r="AH1117" i="1"/>
  <c r="AH1118" i="1"/>
  <c r="AH1119" i="1"/>
  <c r="AH1120" i="1"/>
  <c r="AH1121" i="1"/>
  <c r="AH1122" i="1"/>
  <c r="AH1123" i="1"/>
  <c r="AH1124" i="1"/>
  <c r="AH1125" i="1"/>
  <c r="AH1126" i="1"/>
  <c r="AH1127" i="1"/>
  <c r="AH1128" i="1"/>
  <c r="AH1129" i="1"/>
  <c r="AH1130" i="1"/>
  <c r="AH1131" i="1"/>
  <c r="AH1132" i="1"/>
  <c r="AH1133" i="1"/>
  <c r="AH1134" i="1"/>
  <c r="AH1135" i="1"/>
  <c r="AH1136" i="1"/>
  <c r="AH1137" i="1"/>
  <c r="AH1138" i="1"/>
  <c r="AH1139" i="1"/>
  <c r="AH1140" i="1"/>
  <c r="AH1141" i="1"/>
  <c r="AH1142" i="1"/>
  <c r="AH1143" i="1"/>
  <c r="AH1144" i="1"/>
  <c r="AH1145" i="1"/>
  <c r="AH1146" i="1"/>
  <c r="AH1147" i="1"/>
  <c r="AH1148" i="1"/>
  <c r="AH1149" i="1"/>
  <c r="AH1150" i="1"/>
  <c r="AH1151" i="1"/>
  <c r="AH1152" i="1"/>
  <c r="AH1153" i="1"/>
  <c r="AH1154" i="1"/>
  <c r="AH1155" i="1"/>
  <c r="AH1156" i="1"/>
  <c r="AH1157" i="1"/>
  <c r="AH1158" i="1"/>
  <c r="AH1159" i="1"/>
  <c r="AH1160" i="1"/>
  <c r="AH1161" i="1"/>
  <c r="AH1162" i="1"/>
  <c r="AH1163" i="1"/>
  <c r="AH1164" i="1"/>
  <c r="AH1165" i="1"/>
  <c r="AH1166" i="1"/>
  <c r="AH1167" i="1"/>
  <c r="AH1168" i="1"/>
  <c r="AH1169" i="1"/>
  <c r="AH1170" i="1"/>
  <c r="AH1171" i="1"/>
  <c r="AH1172" i="1"/>
  <c r="AH1173" i="1"/>
  <c r="AH1174" i="1"/>
  <c r="AH1175" i="1"/>
  <c r="AH1176" i="1"/>
  <c r="AH1177" i="1"/>
  <c r="AH1178" i="1"/>
  <c r="AH1179" i="1"/>
  <c r="AH1180" i="1"/>
  <c r="AH1181" i="1"/>
  <c r="AH1182" i="1"/>
  <c r="AH1183" i="1"/>
  <c r="AH1184" i="1"/>
  <c r="AH1185" i="1"/>
  <c r="AH1186" i="1"/>
  <c r="AH1187" i="1"/>
  <c r="AH1188" i="1"/>
  <c r="AH1189" i="1"/>
  <c r="AH1190" i="1"/>
  <c r="AH1191" i="1"/>
  <c r="AH1192" i="1"/>
  <c r="AH1193" i="1"/>
  <c r="AH1194" i="1"/>
  <c r="AH1195" i="1"/>
  <c r="AH1196" i="1"/>
  <c r="AH1197" i="1"/>
  <c r="AH1198" i="1"/>
  <c r="AH1199" i="1"/>
  <c r="AH1200" i="1"/>
  <c r="AH1201" i="1"/>
  <c r="AH1202" i="1"/>
  <c r="AH1203" i="1"/>
  <c r="AH1204" i="1"/>
  <c r="AH1205" i="1"/>
  <c r="AH1206" i="1"/>
  <c r="AH1207" i="1"/>
  <c r="AH1208" i="1"/>
  <c r="AH1209" i="1"/>
  <c r="AH1210" i="1"/>
  <c r="AH1211" i="1"/>
  <c r="AH1212" i="1"/>
  <c r="AH1213" i="1"/>
  <c r="AH1214" i="1"/>
  <c r="AH1215" i="1"/>
  <c r="AH1216" i="1"/>
  <c r="AH1217" i="1"/>
  <c r="AH1218" i="1"/>
  <c r="AH1219" i="1"/>
  <c r="AH1220" i="1"/>
  <c r="AH1221" i="1"/>
  <c r="AH1222" i="1"/>
  <c r="AH1223" i="1"/>
  <c r="AH1224" i="1"/>
  <c r="AH1225" i="1"/>
  <c r="AH1226" i="1"/>
  <c r="AH1227" i="1"/>
  <c r="AH1228" i="1"/>
  <c r="AH1229" i="1"/>
  <c r="AH1230" i="1"/>
  <c r="AH1231" i="1"/>
  <c r="AH1232" i="1"/>
  <c r="AH1233" i="1"/>
  <c r="AH1234" i="1"/>
  <c r="AH1235" i="1"/>
  <c r="AH1236" i="1"/>
  <c r="AH1237" i="1"/>
  <c r="AH1238" i="1"/>
  <c r="AH1239" i="1"/>
  <c r="AH1240" i="1"/>
  <c r="AH1241" i="1"/>
  <c r="AH1242" i="1"/>
  <c r="AH1243" i="1"/>
  <c r="AH1244" i="1"/>
  <c r="AH1245" i="1"/>
  <c r="AH1246" i="1"/>
  <c r="AH1247" i="1"/>
  <c r="AH1248" i="1"/>
  <c r="AH1249" i="1"/>
  <c r="AH1250" i="1"/>
  <c r="AH1251" i="1"/>
  <c r="AH1252" i="1"/>
  <c r="AH1253" i="1"/>
  <c r="AH1254" i="1"/>
  <c r="AH1255" i="1"/>
  <c r="AH1256" i="1"/>
  <c r="AH1257" i="1"/>
  <c r="AH1258" i="1"/>
  <c r="AH1259" i="1"/>
  <c r="AH1260" i="1"/>
  <c r="AH1261" i="1"/>
  <c r="AH1262" i="1"/>
  <c r="AH1263" i="1"/>
  <c r="AH1264" i="1"/>
  <c r="AH1265" i="1"/>
  <c r="AH1266" i="1"/>
  <c r="AH1267" i="1"/>
  <c r="AH1268" i="1"/>
  <c r="AH1269" i="1"/>
  <c r="AH1270" i="1"/>
  <c r="AH1271" i="1"/>
  <c r="AH1272" i="1"/>
  <c r="AH1273" i="1"/>
  <c r="AH1274" i="1"/>
  <c r="AH1275" i="1"/>
  <c r="AH1276" i="1"/>
  <c r="AH1277" i="1"/>
  <c r="AH1278" i="1"/>
  <c r="AH1279" i="1"/>
  <c r="AH1280" i="1"/>
  <c r="AH1281" i="1"/>
  <c r="AH1282" i="1"/>
  <c r="AH1283" i="1"/>
  <c r="AH1284" i="1"/>
  <c r="AH1285" i="1"/>
  <c r="AH1286" i="1"/>
  <c r="AH1287" i="1"/>
  <c r="AH1288" i="1"/>
  <c r="AH1289" i="1"/>
  <c r="AH1290" i="1"/>
  <c r="AH1291" i="1"/>
  <c r="AH1292" i="1"/>
  <c r="AH1293" i="1"/>
  <c r="AH1294" i="1"/>
  <c r="AH1295" i="1"/>
  <c r="AH1296" i="1"/>
  <c r="AH1297" i="1"/>
  <c r="AH1298" i="1"/>
  <c r="AH1299" i="1"/>
  <c r="AH1300" i="1"/>
  <c r="AH1301" i="1"/>
  <c r="AH1302" i="1"/>
  <c r="AH1303" i="1"/>
  <c r="AH1304" i="1"/>
  <c r="AH1305" i="1"/>
  <c r="AH1306" i="1"/>
  <c r="AH1307" i="1"/>
  <c r="AH1308" i="1"/>
  <c r="AH1309" i="1"/>
  <c r="AH1310" i="1"/>
  <c r="AH1311" i="1"/>
  <c r="AH1312" i="1"/>
  <c r="AH1313" i="1"/>
  <c r="AH1314" i="1"/>
  <c r="AH1315" i="1"/>
  <c r="AH1316" i="1"/>
  <c r="AH1317" i="1"/>
  <c r="AH1318" i="1"/>
  <c r="AH1319" i="1"/>
  <c r="AH1320" i="1"/>
  <c r="AH1321" i="1"/>
  <c r="AH1322" i="1"/>
  <c r="AH1323" i="1"/>
  <c r="AH1324" i="1"/>
  <c r="AH1325" i="1"/>
  <c r="AH1326" i="1"/>
  <c r="AH1327" i="1"/>
  <c r="AH1328" i="1"/>
  <c r="AH1329" i="1"/>
  <c r="AH1330" i="1"/>
  <c r="AH1331" i="1"/>
  <c r="AH1332" i="1"/>
  <c r="AH1333" i="1"/>
  <c r="AH1334" i="1"/>
  <c r="AH1335" i="1"/>
  <c r="AH1336" i="1"/>
  <c r="AH1337" i="1"/>
  <c r="AH1338" i="1"/>
  <c r="AH1339" i="1"/>
  <c r="AH1340" i="1"/>
  <c r="AH1341" i="1"/>
  <c r="AH1342" i="1"/>
  <c r="AH1343" i="1"/>
  <c r="AH1344" i="1"/>
  <c r="AH1345" i="1"/>
  <c r="AH1346" i="1"/>
  <c r="AH1347" i="1"/>
  <c r="AH1348" i="1"/>
  <c r="AH1349" i="1"/>
  <c r="AH1350" i="1"/>
  <c r="AH1351" i="1"/>
  <c r="AH1352" i="1"/>
  <c r="AH1353" i="1"/>
  <c r="AH1354" i="1"/>
  <c r="AH1355" i="1"/>
  <c r="AH1356" i="1"/>
  <c r="AH1357" i="1"/>
  <c r="AH1358" i="1"/>
  <c r="AH1359" i="1"/>
  <c r="AH1360" i="1"/>
  <c r="AH1361" i="1"/>
  <c r="AH1362" i="1"/>
  <c r="AH1363" i="1"/>
  <c r="AH1364" i="1"/>
  <c r="AH1365" i="1"/>
  <c r="AH1366" i="1"/>
  <c r="AH1367" i="1"/>
  <c r="AH1368" i="1"/>
  <c r="AH1369" i="1"/>
  <c r="AH1370" i="1"/>
  <c r="AH1371" i="1"/>
  <c r="AH1372" i="1"/>
  <c r="AH1373" i="1"/>
  <c r="AH1374" i="1"/>
  <c r="AH1375" i="1"/>
  <c r="AH1376" i="1"/>
  <c r="AH1377" i="1"/>
  <c r="AH1378" i="1"/>
  <c r="AH1379" i="1"/>
  <c r="AH1380" i="1"/>
  <c r="AH1381" i="1"/>
  <c r="AH1382" i="1"/>
  <c r="AH1383" i="1"/>
  <c r="AH1384" i="1"/>
  <c r="AH1385" i="1"/>
  <c r="AH1386" i="1"/>
  <c r="AH1387" i="1"/>
  <c r="AH1388" i="1"/>
  <c r="AH1389" i="1"/>
  <c r="AH1390" i="1"/>
  <c r="AH1391" i="1"/>
  <c r="AH1392" i="1"/>
  <c r="AH1393" i="1"/>
  <c r="AH1394" i="1"/>
  <c r="AH1395" i="1"/>
  <c r="AH1396" i="1"/>
  <c r="AH1397" i="1"/>
  <c r="AH1398" i="1"/>
  <c r="AH1399" i="1"/>
  <c r="AH1400" i="1"/>
  <c r="AH1401" i="1"/>
  <c r="AH1402" i="1"/>
  <c r="AH1403" i="1"/>
  <c r="AH1404" i="1"/>
  <c r="AH1405" i="1"/>
  <c r="AH1406" i="1"/>
  <c r="AH1407" i="1"/>
  <c r="AH1408" i="1"/>
  <c r="AH1409" i="1"/>
  <c r="AH1410" i="1"/>
  <c r="AH1411" i="1"/>
  <c r="AH1412" i="1"/>
  <c r="AH1413" i="1"/>
  <c r="AH1414" i="1"/>
  <c r="AH1415" i="1"/>
  <c r="AH1416" i="1"/>
  <c r="AH1417" i="1"/>
  <c r="AH1418" i="1"/>
  <c r="AH1419" i="1"/>
  <c r="AH1420" i="1"/>
  <c r="AH1421" i="1"/>
  <c r="AH1422" i="1"/>
  <c r="AH1423" i="1"/>
  <c r="AH1424" i="1"/>
  <c r="AH1425" i="1"/>
  <c r="AH1426" i="1"/>
  <c r="AH1427" i="1"/>
  <c r="AH1428" i="1"/>
  <c r="AH1429" i="1"/>
  <c r="AH1430" i="1"/>
  <c r="AH1431" i="1"/>
  <c r="AH1432" i="1"/>
  <c r="AH1433" i="1"/>
  <c r="AH1434" i="1"/>
  <c r="AH1435" i="1"/>
  <c r="AH1436" i="1"/>
  <c r="AH1437" i="1"/>
  <c r="AH1438" i="1"/>
  <c r="AH1439" i="1"/>
  <c r="AH1440" i="1"/>
  <c r="AH1441" i="1"/>
  <c r="AH1442" i="1"/>
  <c r="AH1443" i="1"/>
  <c r="AH1444" i="1"/>
  <c r="AH1445" i="1"/>
  <c r="AH1446" i="1"/>
  <c r="AH1447" i="1"/>
  <c r="AH1448" i="1"/>
  <c r="AH1449" i="1"/>
  <c r="AH1450" i="1"/>
  <c r="AH1451" i="1"/>
  <c r="AH1452" i="1"/>
  <c r="AH1453" i="1"/>
  <c r="AH1454" i="1"/>
  <c r="AH1455" i="1"/>
  <c r="AH1456" i="1"/>
  <c r="AH1457" i="1"/>
  <c r="AH1458" i="1"/>
  <c r="AH1459" i="1"/>
  <c r="AH1460" i="1"/>
  <c r="AH1461" i="1"/>
  <c r="AH1462" i="1"/>
  <c r="AH1463" i="1"/>
  <c r="AH1464" i="1"/>
  <c r="AH1465" i="1"/>
  <c r="AH1466" i="1"/>
  <c r="AH1467" i="1"/>
  <c r="AH1468" i="1"/>
  <c r="AH1469" i="1"/>
  <c r="AH1470" i="1"/>
  <c r="AH1471" i="1"/>
  <c r="AH1472" i="1"/>
  <c r="AH1473" i="1"/>
  <c r="AH1474" i="1"/>
  <c r="AH1475" i="1"/>
  <c r="AH1476" i="1"/>
  <c r="AH1477" i="1"/>
  <c r="AH1478" i="1"/>
  <c r="AH1479" i="1"/>
  <c r="AH1480" i="1"/>
  <c r="AH1481" i="1"/>
  <c r="AH1482" i="1"/>
  <c r="AH1483" i="1"/>
  <c r="AH1484" i="1"/>
  <c r="AH1485" i="1"/>
  <c r="AH1486" i="1"/>
  <c r="AH1487" i="1"/>
  <c r="AH1488" i="1"/>
  <c r="AH1489" i="1"/>
  <c r="AH1490" i="1"/>
  <c r="AH1491" i="1"/>
  <c r="AH1492" i="1"/>
  <c r="AH1493" i="1"/>
  <c r="AH1494" i="1"/>
  <c r="AH1495" i="1"/>
  <c r="AH1496" i="1"/>
  <c r="AH1497" i="1"/>
  <c r="AH1498" i="1"/>
  <c r="AH1499" i="1"/>
  <c r="AH1500" i="1"/>
  <c r="AH1501" i="1"/>
  <c r="AH2" i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AF1315" i="1"/>
  <c r="AF1316" i="1"/>
  <c r="AF1317" i="1"/>
  <c r="AF1318" i="1"/>
  <c r="AF1319" i="1"/>
  <c r="AF1320" i="1"/>
  <c r="AF1321" i="1"/>
  <c r="AF1322" i="1"/>
  <c r="AF1323" i="1"/>
  <c r="AF1324" i="1"/>
  <c r="AF1325" i="1"/>
  <c r="AF1326" i="1"/>
  <c r="AF1327" i="1"/>
  <c r="AF1328" i="1"/>
  <c r="AF1329" i="1"/>
  <c r="AF1330" i="1"/>
  <c r="AF1331" i="1"/>
  <c r="AF1332" i="1"/>
  <c r="AF1333" i="1"/>
  <c r="AF1334" i="1"/>
  <c r="AF1335" i="1"/>
  <c r="AF1336" i="1"/>
  <c r="AF1337" i="1"/>
  <c r="AF1338" i="1"/>
  <c r="AF1339" i="1"/>
  <c r="AF1340" i="1"/>
  <c r="AF1341" i="1"/>
  <c r="AF1342" i="1"/>
  <c r="AF1343" i="1"/>
  <c r="AF1344" i="1"/>
  <c r="AF1345" i="1"/>
  <c r="AF1346" i="1"/>
  <c r="AF1347" i="1"/>
  <c r="AF1348" i="1"/>
  <c r="AF1349" i="1"/>
  <c r="AF1350" i="1"/>
  <c r="AF1351" i="1"/>
  <c r="AF1352" i="1"/>
  <c r="AF1353" i="1"/>
  <c r="AF1354" i="1"/>
  <c r="AF1355" i="1"/>
  <c r="AF1356" i="1"/>
  <c r="AF1357" i="1"/>
  <c r="AF1358" i="1"/>
  <c r="AF1359" i="1"/>
  <c r="AF1360" i="1"/>
  <c r="AF1361" i="1"/>
  <c r="AF1362" i="1"/>
  <c r="AF1363" i="1"/>
  <c r="AF1364" i="1"/>
  <c r="AF1365" i="1"/>
  <c r="AF1366" i="1"/>
  <c r="AF1367" i="1"/>
  <c r="AF1368" i="1"/>
  <c r="AF1369" i="1"/>
  <c r="AF1370" i="1"/>
  <c r="AF1371" i="1"/>
  <c r="AF1372" i="1"/>
  <c r="AF1373" i="1"/>
  <c r="AF1374" i="1"/>
  <c r="AF1375" i="1"/>
  <c r="AF1376" i="1"/>
  <c r="AF1377" i="1"/>
  <c r="AF1378" i="1"/>
  <c r="AF1379" i="1"/>
  <c r="AF1380" i="1"/>
  <c r="AF1381" i="1"/>
  <c r="AF1382" i="1"/>
  <c r="AF1383" i="1"/>
  <c r="AF1384" i="1"/>
  <c r="AF1385" i="1"/>
  <c r="AF1386" i="1"/>
  <c r="AF1387" i="1"/>
  <c r="AF1388" i="1"/>
  <c r="AF1389" i="1"/>
  <c r="AF1390" i="1"/>
  <c r="AF1391" i="1"/>
  <c r="AF1392" i="1"/>
  <c r="AF1393" i="1"/>
  <c r="AF1394" i="1"/>
  <c r="AF1395" i="1"/>
  <c r="AF1396" i="1"/>
  <c r="AF1397" i="1"/>
  <c r="AF1398" i="1"/>
  <c r="AF1399" i="1"/>
  <c r="AF1400" i="1"/>
  <c r="AF1401" i="1"/>
  <c r="AF1402" i="1"/>
  <c r="AF1403" i="1"/>
  <c r="AF1404" i="1"/>
  <c r="AF1405" i="1"/>
  <c r="AF1406" i="1"/>
  <c r="AF1407" i="1"/>
  <c r="AF1408" i="1"/>
  <c r="AF1409" i="1"/>
  <c r="AF1410" i="1"/>
  <c r="AF1411" i="1"/>
  <c r="AF1412" i="1"/>
  <c r="AF1413" i="1"/>
  <c r="AF1414" i="1"/>
  <c r="AF1415" i="1"/>
  <c r="AF1416" i="1"/>
  <c r="AF1417" i="1"/>
  <c r="AF1418" i="1"/>
  <c r="AF1419" i="1"/>
  <c r="AF1420" i="1"/>
  <c r="AF1421" i="1"/>
  <c r="AF1422" i="1"/>
  <c r="AF1423" i="1"/>
  <c r="AF1424" i="1"/>
  <c r="AF1425" i="1"/>
  <c r="AF1426" i="1"/>
  <c r="AF1427" i="1"/>
  <c r="AF1428" i="1"/>
  <c r="AF1429" i="1"/>
  <c r="AF1430" i="1"/>
  <c r="AF1431" i="1"/>
  <c r="AF1432" i="1"/>
  <c r="AF1433" i="1"/>
  <c r="AF1434" i="1"/>
  <c r="AF1435" i="1"/>
  <c r="AF1436" i="1"/>
  <c r="AF1437" i="1"/>
  <c r="AF1438" i="1"/>
  <c r="AF1439" i="1"/>
  <c r="AF1440" i="1"/>
  <c r="AF1441" i="1"/>
  <c r="AF1442" i="1"/>
  <c r="AF1443" i="1"/>
  <c r="AF1444" i="1"/>
  <c r="AF1445" i="1"/>
  <c r="AF1446" i="1"/>
  <c r="AF1447" i="1"/>
  <c r="AF1448" i="1"/>
  <c r="AF1449" i="1"/>
  <c r="AF1450" i="1"/>
  <c r="AF1451" i="1"/>
  <c r="AF1452" i="1"/>
  <c r="AF1453" i="1"/>
  <c r="AF1454" i="1"/>
  <c r="AF1455" i="1"/>
  <c r="AF1456" i="1"/>
  <c r="AF1457" i="1"/>
  <c r="AF1458" i="1"/>
  <c r="AF1459" i="1"/>
  <c r="AF1460" i="1"/>
  <c r="AF1461" i="1"/>
  <c r="AF1462" i="1"/>
  <c r="AF1463" i="1"/>
  <c r="AF1464" i="1"/>
  <c r="AF1465" i="1"/>
  <c r="AF1466" i="1"/>
  <c r="AF1467" i="1"/>
  <c r="AF1468" i="1"/>
  <c r="AF1469" i="1"/>
  <c r="AF1470" i="1"/>
  <c r="AF1471" i="1"/>
  <c r="AF1472" i="1"/>
  <c r="AF1473" i="1"/>
  <c r="AF1474" i="1"/>
  <c r="AF1475" i="1"/>
  <c r="AF1476" i="1"/>
  <c r="AF1477" i="1"/>
  <c r="AF1478" i="1"/>
  <c r="AF1479" i="1"/>
  <c r="AF1480" i="1"/>
  <c r="AF1481" i="1"/>
  <c r="AF1482" i="1"/>
  <c r="AF1483" i="1"/>
  <c r="AF1484" i="1"/>
  <c r="AF1485" i="1"/>
  <c r="AF1486" i="1"/>
  <c r="AF1487" i="1"/>
  <c r="AF1488" i="1"/>
  <c r="AF1489" i="1"/>
  <c r="AF1490" i="1"/>
  <c r="AF1491" i="1"/>
  <c r="AF1492" i="1"/>
  <c r="AF1493" i="1"/>
  <c r="AF1494" i="1"/>
  <c r="AF1495" i="1"/>
  <c r="AF1496" i="1"/>
  <c r="AF1497" i="1"/>
  <c r="AF1498" i="1"/>
  <c r="AF1499" i="1"/>
  <c r="AF1500" i="1"/>
  <c r="AF1501" i="1"/>
  <c r="AF2" i="1"/>
  <c r="B10" i="48"/>
  <c r="D39" i="48"/>
  <c r="D10" i="48" s="1"/>
  <c r="C10" i="48" s="1"/>
  <c r="C38" i="48"/>
  <c r="D38" i="48" s="1"/>
  <c r="E38" i="48" s="1"/>
  <c r="F38" i="48" s="1"/>
  <c r="B40" i="48"/>
  <c r="I34" i="48"/>
  <c r="I33" i="48"/>
  <c r="I32" i="48"/>
  <c r="I31" i="48"/>
  <c r="I30" i="48"/>
  <c r="I29" i="48"/>
  <c r="I28" i="48"/>
  <c r="I27" i="48"/>
  <c r="I26" i="48"/>
  <c r="I25" i="48"/>
  <c r="I24" i="48"/>
  <c r="I23" i="48"/>
  <c r="I22" i="48"/>
  <c r="I21" i="48"/>
  <c r="I20" i="48"/>
  <c r="I19" i="48"/>
  <c r="I18" i="48"/>
  <c r="I17" i="48"/>
  <c r="I16" i="48"/>
  <c r="I15" i="48"/>
  <c r="D15" i="48"/>
  <c r="E15" i="48" s="1"/>
  <c r="F15" i="48"/>
  <c r="G15" i="48"/>
  <c r="D16" i="48"/>
  <c r="E16" i="48" s="1"/>
  <c r="F16" i="48"/>
  <c r="G16" i="48"/>
  <c r="D17" i="48"/>
  <c r="E17" i="48" s="1"/>
  <c r="F17" i="48"/>
  <c r="G17" i="48"/>
  <c r="D18" i="48"/>
  <c r="E18" i="48" s="1"/>
  <c r="F18" i="48"/>
  <c r="G18" i="48"/>
  <c r="D19" i="48"/>
  <c r="E19" i="48" s="1"/>
  <c r="F19" i="48"/>
  <c r="G19" i="48"/>
  <c r="D20" i="48"/>
  <c r="E20" i="48" s="1"/>
  <c r="F20" i="48"/>
  <c r="G20" i="48"/>
  <c r="D21" i="48"/>
  <c r="E21" i="48" s="1"/>
  <c r="F21" i="48"/>
  <c r="G21" i="48"/>
  <c r="D22" i="48"/>
  <c r="E22" i="48" s="1"/>
  <c r="F22" i="48"/>
  <c r="G22" i="48"/>
  <c r="D23" i="48"/>
  <c r="E23" i="48" s="1"/>
  <c r="F23" i="48"/>
  <c r="G23" i="48"/>
  <c r="D24" i="48"/>
  <c r="E24" i="48" s="1"/>
  <c r="F24" i="48"/>
  <c r="G24" i="48"/>
  <c r="D25" i="48"/>
  <c r="E25" i="48" s="1"/>
  <c r="F25" i="48"/>
  <c r="G25" i="48"/>
  <c r="D26" i="48"/>
  <c r="E26" i="48" s="1"/>
  <c r="F26" i="48"/>
  <c r="G26" i="48"/>
  <c r="D27" i="48"/>
  <c r="E27" i="48" s="1"/>
  <c r="F27" i="48"/>
  <c r="G27" i="48"/>
  <c r="D28" i="48"/>
  <c r="E28" i="48" s="1"/>
  <c r="F28" i="48"/>
  <c r="G28" i="48"/>
  <c r="D29" i="48"/>
  <c r="E29" i="48" s="1"/>
  <c r="F29" i="48"/>
  <c r="G29" i="48"/>
  <c r="D30" i="48"/>
  <c r="E30" i="48" s="1"/>
  <c r="F30" i="48"/>
  <c r="G30" i="48"/>
  <c r="D31" i="48"/>
  <c r="E31" i="48" s="1"/>
  <c r="F31" i="48"/>
  <c r="G31" i="48"/>
  <c r="D32" i="48"/>
  <c r="E32" i="48" s="1"/>
  <c r="F32" i="48"/>
  <c r="G32" i="48"/>
  <c r="D33" i="48"/>
  <c r="E33" i="48" s="1"/>
  <c r="F33" i="48"/>
  <c r="G33" i="48"/>
  <c r="D34" i="48"/>
  <c r="E34" i="48" s="1"/>
  <c r="F34" i="48"/>
  <c r="G34" i="48"/>
  <c r="D14" i="48"/>
  <c r="E14" i="48" s="1"/>
  <c r="G14" i="48"/>
  <c r="F14" i="48"/>
  <c r="G13" i="48"/>
  <c r="F13" i="48"/>
  <c r="H10" i="48"/>
  <c r="H9" i="48"/>
  <c r="I20" i="46" l="1"/>
  <c r="B10" i="46"/>
  <c r="D39" i="46"/>
  <c r="D10" i="46" s="1"/>
  <c r="C10" i="46" s="1"/>
  <c r="C38" i="46"/>
  <c r="D38" i="46" s="1"/>
  <c r="B40" i="46"/>
  <c r="I34" i="46"/>
  <c r="I33" i="46"/>
  <c r="I32" i="46"/>
  <c r="I31" i="46"/>
  <c r="I30" i="46"/>
  <c r="I29" i="46"/>
  <c r="I28" i="46"/>
  <c r="I27" i="46"/>
  <c r="I26" i="46"/>
  <c r="I25" i="46"/>
  <c r="I24" i="46"/>
  <c r="I23" i="46"/>
  <c r="I22" i="46"/>
  <c r="I21" i="46"/>
  <c r="I19" i="46"/>
  <c r="I18" i="46"/>
  <c r="I17" i="46"/>
  <c r="I16" i="46"/>
  <c r="I15" i="46"/>
  <c r="D15" i="46"/>
  <c r="E15" i="46" s="1"/>
  <c r="F15" i="46"/>
  <c r="G15" i="46"/>
  <c r="D16" i="46"/>
  <c r="E16" i="46" s="1"/>
  <c r="F16" i="46"/>
  <c r="G16" i="46"/>
  <c r="D17" i="46"/>
  <c r="E17" i="46" s="1"/>
  <c r="F17" i="46"/>
  <c r="G17" i="46"/>
  <c r="D18" i="46"/>
  <c r="E18" i="46" s="1"/>
  <c r="F18" i="46"/>
  <c r="G18" i="46"/>
  <c r="D19" i="46"/>
  <c r="E19" i="46" s="1"/>
  <c r="F19" i="46"/>
  <c r="G19" i="46"/>
  <c r="D20" i="46"/>
  <c r="E20" i="46" s="1"/>
  <c r="F20" i="46"/>
  <c r="G20" i="46"/>
  <c r="D21" i="46"/>
  <c r="E21" i="46" s="1"/>
  <c r="F21" i="46"/>
  <c r="G21" i="46"/>
  <c r="D22" i="46"/>
  <c r="E22" i="46" s="1"/>
  <c r="F22" i="46"/>
  <c r="G22" i="46"/>
  <c r="D23" i="46"/>
  <c r="E23" i="46" s="1"/>
  <c r="F23" i="46"/>
  <c r="G23" i="46"/>
  <c r="D24" i="46"/>
  <c r="E24" i="46" s="1"/>
  <c r="F24" i="46"/>
  <c r="G24" i="46"/>
  <c r="D25" i="46"/>
  <c r="E25" i="46" s="1"/>
  <c r="F25" i="46"/>
  <c r="G25" i="46"/>
  <c r="D26" i="46"/>
  <c r="E26" i="46" s="1"/>
  <c r="F26" i="46"/>
  <c r="G26" i="46"/>
  <c r="D27" i="46"/>
  <c r="E27" i="46" s="1"/>
  <c r="F27" i="46"/>
  <c r="G27" i="46"/>
  <c r="D28" i="46"/>
  <c r="E28" i="46" s="1"/>
  <c r="F28" i="46"/>
  <c r="G28" i="46"/>
  <c r="D29" i="46"/>
  <c r="E29" i="46" s="1"/>
  <c r="F29" i="46"/>
  <c r="G29" i="46"/>
  <c r="D30" i="46"/>
  <c r="E30" i="46" s="1"/>
  <c r="F30" i="46"/>
  <c r="G30" i="46"/>
  <c r="D31" i="46"/>
  <c r="E31" i="46" s="1"/>
  <c r="F31" i="46"/>
  <c r="G31" i="46"/>
  <c r="D32" i="46"/>
  <c r="E32" i="46" s="1"/>
  <c r="F32" i="46"/>
  <c r="G32" i="46"/>
  <c r="D33" i="46"/>
  <c r="E33" i="46" s="1"/>
  <c r="F33" i="46"/>
  <c r="G33" i="46"/>
  <c r="D34" i="46"/>
  <c r="E34" i="46" s="1"/>
  <c r="F34" i="46"/>
  <c r="G34" i="46"/>
  <c r="D14" i="46"/>
  <c r="E14" i="46" s="1"/>
  <c r="G14" i="46"/>
  <c r="F14" i="46"/>
  <c r="G13" i="46"/>
  <c r="F13" i="46"/>
  <c r="H10" i="46"/>
  <c r="H9" i="46"/>
  <c r="B10" i="39"/>
  <c r="D40" i="39"/>
  <c r="D10" i="39" s="1"/>
  <c r="C10" i="39" s="1"/>
  <c r="C39" i="39"/>
  <c r="D39" i="39" s="1"/>
  <c r="E39" i="39" s="1"/>
  <c r="F39" i="39" s="1"/>
  <c r="B41" i="39"/>
  <c r="I35" i="39"/>
  <c r="I34" i="39"/>
  <c r="I33" i="39"/>
  <c r="I32" i="39"/>
  <c r="I31" i="39"/>
  <c r="I30" i="39"/>
  <c r="I29" i="39"/>
  <c r="I28" i="39"/>
  <c r="I27" i="39"/>
  <c r="I26" i="39"/>
  <c r="I25" i="39"/>
  <c r="I24" i="39"/>
  <c r="I23" i="39"/>
  <c r="I22" i="39"/>
  <c r="I21" i="39"/>
  <c r="I20" i="39"/>
  <c r="I19" i="39"/>
  <c r="I18" i="39"/>
  <c r="I17" i="39"/>
  <c r="I16" i="39"/>
  <c r="I15" i="39"/>
  <c r="D15" i="39"/>
  <c r="E15" i="39"/>
  <c r="F15" i="39"/>
  <c r="G15" i="39"/>
  <c r="D16" i="39"/>
  <c r="E16" i="39"/>
  <c r="F16" i="39"/>
  <c r="G16" i="39"/>
  <c r="D17" i="39"/>
  <c r="E17" i="39"/>
  <c r="F17" i="39"/>
  <c r="G17" i="39"/>
  <c r="D18" i="39"/>
  <c r="E18" i="39"/>
  <c r="F18" i="39"/>
  <c r="G18" i="39"/>
  <c r="D19" i="39"/>
  <c r="E19" i="39"/>
  <c r="F19" i="39"/>
  <c r="G19" i="39"/>
  <c r="D20" i="39"/>
  <c r="E20" i="39"/>
  <c r="F20" i="39"/>
  <c r="G20" i="39"/>
  <c r="D21" i="39"/>
  <c r="E21" i="39"/>
  <c r="F21" i="39"/>
  <c r="G21" i="39"/>
  <c r="D22" i="39"/>
  <c r="E22" i="39"/>
  <c r="F22" i="39"/>
  <c r="G22" i="39"/>
  <c r="D23" i="39"/>
  <c r="E23" i="39"/>
  <c r="F23" i="39"/>
  <c r="G23" i="39"/>
  <c r="D24" i="39"/>
  <c r="E24" i="39"/>
  <c r="F24" i="39"/>
  <c r="G24" i="39"/>
  <c r="D25" i="39"/>
  <c r="E25" i="39"/>
  <c r="F25" i="39"/>
  <c r="G25" i="39"/>
  <c r="D26" i="39"/>
  <c r="E26" i="39"/>
  <c r="F26" i="39"/>
  <c r="G26" i="39"/>
  <c r="D27" i="39"/>
  <c r="E27" i="39"/>
  <c r="F27" i="39"/>
  <c r="G27" i="39"/>
  <c r="D28" i="39"/>
  <c r="E28" i="39"/>
  <c r="F28" i="39"/>
  <c r="G28" i="39"/>
  <c r="D29" i="39"/>
  <c r="E29" i="39"/>
  <c r="F29" i="39"/>
  <c r="G29" i="39"/>
  <c r="D30" i="39"/>
  <c r="E30" i="39"/>
  <c r="F30" i="39"/>
  <c r="G30" i="39"/>
  <c r="D31" i="39"/>
  <c r="E31" i="39"/>
  <c r="F31" i="39"/>
  <c r="G31" i="39"/>
  <c r="D32" i="39"/>
  <c r="E32" i="39"/>
  <c r="F32" i="39"/>
  <c r="G32" i="39"/>
  <c r="D33" i="39"/>
  <c r="E33" i="39"/>
  <c r="F33" i="39"/>
  <c r="G33" i="39"/>
  <c r="D34" i="39"/>
  <c r="E34" i="39"/>
  <c r="F34" i="39"/>
  <c r="G34" i="39"/>
  <c r="D35" i="39"/>
  <c r="E35" i="39"/>
  <c r="F35" i="39"/>
  <c r="G35" i="39"/>
  <c r="D14" i="39"/>
  <c r="E14" i="39" s="1"/>
  <c r="G14" i="39"/>
  <c r="F14" i="39"/>
  <c r="G13" i="39"/>
  <c r="F13" i="39"/>
  <c r="H10" i="39"/>
  <c r="H9" i="39"/>
  <c r="B10" i="10"/>
  <c r="D40" i="10"/>
  <c r="D10" i="10" s="1"/>
  <c r="C10" i="10" s="1"/>
  <c r="C39" i="10"/>
  <c r="D39" i="10" s="1"/>
  <c r="E39" i="10" s="1"/>
  <c r="F39" i="10" s="1"/>
  <c r="B41" i="10"/>
  <c r="I35" i="10"/>
  <c r="I34" i="10"/>
  <c r="I33" i="10"/>
  <c r="I32" i="10"/>
  <c r="I31" i="10"/>
  <c r="I30" i="10"/>
  <c r="I29" i="10"/>
  <c r="I28" i="10"/>
  <c r="I27" i="10"/>
  <c r="I26" i="10"/>
  <c r="I25" i="10"/>
  <c r="I24" i="10"/>
  <c r="I23" i="10"/>
  <c r="I22" i="10"/>
  <c r="I21" i="10"/>
  <c r="I20" i="10"/>
  <c r="I19" i="10"/>
  <c r="I18" i="10"/>
  <c r="I17" i="10"/>
  <c r="I16" i="10"/>
  <c r="I15" i="10"/>
  <c r="D15" i="10"/>
  <c r="E15" i="10" s="1"/>
  <c r="F15" i="10"/>
  <c r="G15" i="10"/>
  <c r="D16" i="10"/>
  <c r="E16" i="10" s="1"/>
  <c r="F16" i="10"/>
  <c r="G16" i="10"/>
  <c r="D17" i="10"/>
  <c r="E17" i="10" s="1"/>
  <c r="F17" i="10"/>
  <c r="G17" i="10"/>
  <c r="D18" i="10"/>
  <c r="E18" i="10" s="1"/>
  <c r="F18" i="10"/>
  <c r="G18" i="10"/>
  <c r="D19" i="10"/>
  <c r="E19" i="10" s="1"/>
  <c r="F19" i="10"/>
  <c r="G19" i="10"/>
  <c r="D20" i="10"/>
  <c r="E20" i="10" s="1"/>
  <c r="F20" i="10"/>
  <c r="G20" i="10"/>
  <c r="D21" i="10"/>
  <c r="E21" i="10" s="1"/>
  <c r="F21" i="10"/>
  <c r="G21" i="10"/>
  <c r="D22" i="10"/>
  <c r="E22" i="10" s="1"/>
  <c r="F22" i="10"/>
  <c r="G22" i="10"/>
  <c r="D23" i="10"/>
  <c r="E23" i="10" s="1"/>
  <c r="F23" i="10"/>
  <c r="G23" i="10"/>
  <c r="D24" i="10"/>
  <c r="E24" i="10" s="1"/>
  <c r="F24" i="10"/>
  <c r="G24" i="10"/>
  <c r="D25" i="10"/>
  <c r="E25" i="10" s="1"/>
  <c r="F25" i="10"/>
  <c r="G25" i="10"/>
  <c r="D26" i="10"/>
  <c r="E26" i="10" s="1"/>
  <c r="F26" i="10"/>
  <c r="G26" i="10"/>
  <c r="D27" i="10"/>
  <c r="E27" i="10" s="1"/>
  <c r="F27" i="10"/>
  <c r="G27" i="10"/>
  <c r="D28" i="10"/>
  <c r="E28" i="10" s="1"/>
  <c r="F28" i="10"/>
  <c r="G28" i="10"/>
  <c r="D29" i="10"/>
  <c r="E29" i="10" s="1"/>
  <c r="F29" i="10"/>
  <c r="G29" i="10"/>
  <c r="D30" i="10"/>
  <c r="E30" i="10" s="1"/>
  <c r="F30" i="10"/>
  <c r="G30" i="10"/>
  <c r="D31" i="10"/>
  <c r="E31" i="10" s="1"/>
  <c r="F31" i="10"/>
  <c r="G31" i="10"/>
  <c r="D32" i="10"/>
  <c r="E32" i="10" s="1"/>
  <c r="F32" i="10"/>
  <c r="G32" i="10"/>
  <c r="D33" i="10"/>
  <c r="E33" i="10" s="1"/>
  <c r="F33" i="10"/>
  <c r="G33" i="10"/>
  <c r="D34" i="10"/>
  <c r="E34" i="10" s="1"/>
  <c r="F34" i="10"/>
  <c r="G34" i="10"/>
  <c r="D35" i="10"/>
  <c r="E35" i="10" s="1"/>
  <c r="F35" i="10"/>
  <c r="G35" i="10"/>
  <c r="D14" i="10"/>
  <c r="E14" i="10" s="1"/>
  <c r="G14" i="10"/>
  <c r="F14" i="10"/>
  <c r="G13" i="10"/>
  <c r="F13" i="10"/>
  <c r="H10" i="10"/>
  <c r="H9" i="10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2" i="1"/>
  <c r="E38" i="46" l="1"/>
  <c r="F38" i="46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1" authorId="0" shapeId="0" xr:uid="{3C4C4830-1A78-4BF8-B0B9-3FE6640F34E3}">
      <text>
        <r>
          <rPr>
            <sz val="9"/>
            <color indexed="81"/>
            <rFont val="Tahoma"/>
            <family val="2"/>
          </rPr>
          <t>Model 1 (#vars=21, n=1500, AdjRsq=0.971)
Dependent variable = Price.Ln 
Run time = 5/1/2018 3:45:19 PM
File name = Small Diamond.xlsx
Computer name = DESKTOP-GFVUIF7
Program file name = RegressItLogistic.xlam
Version number = 2018.03.01
Execution time = 00h:00m:14s</t>
        </r>
      </text>
    </comment>
    <comment ref="H45" authorId="0" shapeId="0" xr:uid="{C641C228-DA49-4307-BF3D-B883D1E5E469}">
      <text>
        <r>
          <rPr>
            <sz val="9"/>
            <color indexed="81"/>
            <rFont val="Tahoma"/>
            <family val="2"/>
          </rPr>
          <t>Jarque-Bera statistic = 19.327 (P=0.000)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1" authorId="0" shapeId="0" xr:uid="{A0E1927F-EE5D-4077-A429-FE44307D91EB}">
      <text>
        <r>
          <rPr>
            <sz val="9"/>
            <color indexed="81"/>
            <rFont val="Tahoma"/>
            <family val="2"/>
          </rPr>
          <t>Model 2 (#vars=21, n=1500, AdjRsq=0.971)
Dependent variable = Price.Ln 
Run time = 5/1/2018 3:48:10 PM
File name = Small Diamond.xlsx
Computer name = DESKTOP-GFVUIF7
Program file name = RegressItLogistic.xlam
Version number = 2018.03.01
Execution time = 00h:00m:05s</t>
        </r>
      </text>
    </comment>
    <comment ref="H45" authorId="0" shapeId="0" xr:uid="{F167D55B-79EC-43C0-BD69-FA20E9D25CDC}">
      <text>
        <r>
          <rPr>
            <sz val="9"/>
            <color indexed="81"/>
            <rFont val="Tahoma"/>
            <family val="2"/>
          </rPr>
          <t>Jarque-Bera statistic = 20.040 (P=0.000)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1" authorId="0" shapeId="0" xr:uid="{68F974EF-C993-4A2E-A8A8-65567D71E844}">
      <text>
        <r>
          <rPr>
            <sz val="9"/>
            <color indexed="81"/>
            <rFont val="Tahoma"/>
            <family val="2"/>
          </rPr>
          <t>Model 3 (#vars=20, n=1500, AdjRsq=0.971)
Dependent variable = Price.Ln 
Run time = 5/1/2018 3:48:48 PM
File name = Small Diamond.xlsx
Computer name = DESKTOP-GFVUIF7
Program file name = RegressItLogistic.xlam
Version number = 2018.03.01
Execution time = 00h:00m:04s</t>
        </r>
      </text>
    </comment>
    <comment ref="H44" authorId="0" shapeId="0" xr:uid="{DDC22FB8-6324-452F-9500-571543F5A103}">
      <text>
        <r>
          <rPr>
            <sz val="9"/>
            <color indexed="81"/>
            <rFont val="Tahoma"/>
            <family val="2"/>
          </rPr>
          <t>Jarque-Bera statistic = 19.583 (P=0.000)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1" authorId="0" shapeId="0" xr:uid="{DC6C9929-7F97-4444-9977-89B3BA1F7673}">
      <text>
        <r>
          <rPr>
            <sz val="9"/>
            <color indexed="81"/>
            <rFont val="Tahoma"/>
            <family val="2"/>
          </rPr>
          <t>Model 4 (#vars=20, n=1500, AdjRsq=0.13)
Dependent variable = Price.Ln 
Run time = 02/05/2018 11:30:41
File name = Small Diamond_Copy.xlsx
Computer name = DESKTOP-A1N8O3F
Program file name = RegressItLogistic.xlam
Version number = 2018.03.01
Execution time = 00h:00m:05s</t>
        </r>
      </text>
    </comment>
    <comment ref="H44" authorId="0" shapeId="0" xr:uid="{DD1EC009-F604-497D-B258-CE0DBD579C8D}">
      <text>
        <r>
          <rPr>
            <sz val="9"/>
            <color indexed="81"/>
            <rFont val="Tahoma"/>
            <family val="2"/>
          </rPr>
          <t>Jarque-Bera statistic = 19.583 (P=0.000)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DFA7CAEE-A79A-43B9-917E-54BE591C83CC}">
      <text>
        <r>
          <rPr>
            <sz val="9"/>
            <color indexed="81"/>
            <rFont val="Tahoma"/>
            <family val="2"/>
          </rPr>
          <t>Model 1 (#vars=21, n=1500, AdjRsq=0.971)
Dependent variable = Price.Ln 
Run time = 5/1/2018 3:45:19 PM
File name = Small Diamond.xlsx
Computer name = DESKTOP-GFVUIF7
Program file name = RegressItLogistic.xlam
Version number = 2018.03.01
Execution time = 00h:00m:14s</t>
        </r>
      </text>
    </comment>
    <comment ref="C4" authorId="0" shapeId="0" xr:uid="{6C4ECD97-CE1D-4149-92FF-FD13F79504B6}">
      <text>
        <r>
          <rPr>
            <sz val="9"/>
            <color indexed="81"/>
            <rFont val="Tahoma"/>
            <family val="2"/>
          </rPr>
          <t>Model 2 (#vars=21, n=1500, AdjRsq=0.971)
Dependent variable = Price.Ln 
Run time = 5/1/2018 3:48:10 PM
File name = Small Diamond.xlsx
Computer name = DESKTOP-GFVUIF7
Program file name = RegressItLogistic.xlam
Version number = 2018.03.01
Execution time = 00h:00m:05s</t>
        </r>
      </text>
    </comment>
    <comment ref="D4" authorId="0" shapeId="0" xr:uid="{336610EC-436C-4280-81EA-C17202CD85B2}">
      <text>
        <r>
          <rPr>
            <sz val="9"/>
            <color indexed="81"/>
            <rFont val="Tahoma"/>
            <family val="2"/>
          </rPr>
          <t>Model 3 (#vars=20, n=1500, AdjRsq=0.971)
Dependent variable = Price.Ln 
Run time = 5/1/2018 3:48:48 PM
File name = Small Diamond.xlsx
Computer name = DESKTOP-GFVUIF7
Program file name = RegressItLogistic.xlam
Version number = 2018.03.01
Execution time = 00h:00m:04s</t>
        </r>
      </text>
    </comment>
    <comment ref="E4" authorId="0" shapeId="0" xr:uid="{10055F56-195A-44DA-95C2-6F7A4855656C}">
      <text>
        <r>
          <rPr>
            <sz val="9"/>
            <color indexed="81"/>
            <rFont val="Tahoma"/>
            <family val="2"/>
          </rPr>
          <t>Model 4 (#vars=20, n=1500, AdjRsq=0.13)
Dependent variable = Price.Ln 
Run time = 02/05/2018 11:30:41
File name = Small Diamond_Copy.xlsx
Computer name = DESKTOP-A1N8O3F
Program file name = RegressItLogistic.xlam
Version number = 2018.03.01
Execution time = 00h:00m:05s</t>
        </r>
      </text>
    </comment>
    <comment ref="B14" authorId="0" shapeId="0" xr:uid="{C624FC33-E4C0-445F-90F2-227D38C1CA7A}">
      <text>
        <r>
          <rPr>
            <sz val="9"/>
            <color indexed="81"/>
            <rFont val="Tahoma"/>
            <family val="2"/>
          </rPr>
          <t>Jarque-Bera statistic = 19.327 (P=0.000)</t>
        </r>
      </text>
    </comment>
    <comment ref="C14" authorId="0" shapeId="0" xr:uid="{5E40DD01-38D3-46CC-82B4-717EB52BDB18}">
      <text>
        <r>
          <rPr>
            <sz val="9"/>
            <color indexed="81"/>
            <rFont val="Tahoma"/>
            <family val="2"/>
          </rPr>
          <t>Jarque-Bera statistic = 20.040 (P=0.000)</t>
        </r>
      </text>
    </comment>
    <comment ref="D14" authorId="0" shapeId="0" xr:uid="{BF35723E-4AD8-4D5A-94D6-9D6DB0AEF055}">
      <text>
        <r>
          <rPr>
            <sz val="9"/>
            <color indexed="81"/>
            <rFont val="Tahoma"/>
            <family val="2"/>
          </rPr>
          <t>Jarque-Bera statistic = 19.583 (P=0.000)</t>
        </r>
      </text>
    </comment>
    <comment ref="E14" authorId="0" shapeId="0" xr:uid="{E0D9DD7A-D578-4E4A-BA0B-A28027FAB94A}">
      <text>
        <r>
          <rPr>
            <sz val="9"/>
            <color indexed="81"/>
            <rFont val="Tahoma"/>
            <family val="2"/>
          </rPr>
          <t>Jarque-Bera statistic = 19.583 (P=0.000)</t>
        </r>
      </text>
    </comment>
    <comment ref="B19" authorId="0" shapeId="0" xr:uid="{CF14D530-A1B3-41A2-9459-58B1ED4ADF60}">
      <text>
        <r>
          <rPr>
            <sz val="9"/>
            <color indexed="81"/>
            <rFont val="Tahoma"/>
            <family val="2"/>
          </rPr>
          <t>Model = Model 1
Variable =  Constant
Coeff = 1.62302
StdErr = 0.073887
t-stat = 21.966
P-value = 0
VIF = 0
StdCoeff = 0</t>
        </r>
      </text>
    </comment>
    <comment ref="C19" authorId="0" shapeId="0" xr:uid="{D57B8FD5-5491-42FC-9F69-376D50213F55}">
      <text>
        <r>
          <rPr>
            <sz val="9"/>
            <color indexed="81"/>
            <rFont val="Tahoma"/>
            <family val="2"/>
          </rPr>
          <t>Model = Model 2
Variable =  Constant
Coeff = 1.9194
StdErr = 0.129702
t-stat = 14.799
P-value = 0
VIF = 0
StdCoeff = 0</t>
        </r>
      </text>
    </comment>
    <comment ref="D19" authorId="0" shapeId="0" xr:uid="{D8F07757-D51D-43C8-BA7F-20EB97724095}">
      <text>
        <r>
          <rPr>
            <sz val="9"/>
            <color indexed="81"/>
            <rFont val="Tahoma"/>
            <family val="2"/>
          </rPr>
          <t>Model = Model 3
Variable =  Constant
Coeff = 1.91433
StdErr = 0.129688
t-stat = 14.761
P-value = 0
VIF = 0
StdCoeff = 0</t>
        </r>
      </text>
    </comment>
    <comment ref="E19" authorId="0" shapeId="0" xr:uid="{3E2C2916-3F61-4DEF-8C38-F5EB72AD6EEE}">
      <text>
        <r>
          <rPr>
            <sz val="9"/>
            <color indexed="81"/>
            <rFont val="Tahoma"/>
            <family val="2"/>
          </rPr>
          <t>Model = Model 4
Variable =  Constant
Coeff = 1.91433
StdErr = 0.129688
t-stat = 14.761
P-value = 0
VIF = 0
StdCoeff = 0</t>
        </r>
      </text>
    </comment>
    <comment ref="C20" authorId="0" shapeId="0" xr:uid="{4DA369C0-33B5-4C64-A6CB-21B6506E3CEB}">
      <text>
        <r>
          <rPr>
            <sz val="9"/>
            <color indexed="81"/>
            <rFont val="Tahoma"/>
            <family val="2"/>
          </rPr>
          <t>Model = Model 2
Variable = Carat
Coeff = 0.35512
StdErr = 0.117967
t-stat = 3.01
P-value = 0.003
VIF = 69.611
StdCoeff = 0.11</t>
        </r>
      </text>
    </comment>
    <comment ref="D20" authorId="0" shapeId="0" xr:uid="{B4D03647-4EC5-4EC0-BF88-650C26D9FEDB}">
      <text>
        <r>
          <rPr>
            <sz val="9"/>
            <color indexed="81"/>
            <rFont val="Tahoma"/>
            <family val="2"/>
          </rPr>
          <t>Model = Model 3
Variable = Carat
Coeff = 0.35469
StdErr = 0.118001
t-stat = 3.006
P-value = 0.003
VIF = 69.611
StdCoeff = 0.10987</t>
        </r>
      </text>
    </comment>
    <comment ref="E20" authorId="0" shapeId="0" xr:uid="{E00594CA-FAD7-4D8B-85CB-F90D662BDFBB}">
      <text>
        <r>
          <rPr>
            <sz val="9"/>
            <color indexed="81"/>
            <rFont val="Tahoma"/>
            <family val="2"/>
          </rPr>
          <t>Model = Model 4
Variable = Carat
Coeff = 0.35469
StdErr = 0.118001
t-stat = 3.006
P-value = 0.003
VIF = 69.611
StdCoeff = 0.10987</t>
        </r>
      </text>
    </comment>
    <comment ref="B21" authorId="0" shapeId="0" xr:uid="{099A920D-ED48-4498-88C7-A847B8251602}">
      <text>
        <r>
          <rPr>
            <sz val="9"/>
            <color indexed="81"/>
            <rFont val="Tahoma"/>
            <family val="2"/>
          </rPr>
          <t>Model = Model 1
Variable = Carat_sq
Coeff = 0.053347
StdErr = 0.043476
t-stat = 1.227
P-value = 0.22
VIF = 13.836
StdCoeff = 0.02004</t>
        </r>
      </text>
    </comment>
    <comment ref="B22" authorId="0" shapeId="0" xr:uid="{2B624136-A8D0-48D0-84B8-F60F669D9F1C}">
      <text>
        <r>
          <rPr>
            <sz val="9"/>
            <color indexed="81"/>
            <rFont val="Tahoma"/>
            <family val="2"/>
          </rPr>
          <t>Model = Model 1
Variable = Clarity.Eq.I1
Coeff = -0.88727
StdErr = 0.041586
t-stat = -21.336
P-value = 0
VIF = 1.076
StdCoeff = -0.0972</t>
        </r>
      </text>
    </comment>
    <comment ref="C22" authorId="0" shapeId="0" xr:uid="{FD5C2459-D7F0-43E6-8EE2-17A8E4A9CAE5}">
      <text>
        <r>
          <rPr>
            <sz val="9"/>
            <color indexed="81"/>
            <rFont val="Tahoma"/>
            <family val="2"/>
          </rPr>
          <t>Model = Model 2
Variable = Clarity.Eq.I1
Coeff = -0.89105
StdErr = 0.04149
t-stat = -21.476
P-value = 0
VIF = 1.077
StdCoeff = -0.09762</t>
        </r>
      </text>
    </comment>
    <comment ref="D22" authorId="0" shapeId="0" xr:uid="{B21277BD-6F78-4125-A271-29AA0B4B2A26}">
      <text>
        <r>
          <rPr>
            <sz val="9"/>
            <color indexed="81"/>
            <rFont val="Tahoma"/>
            <family val="2"/>
          </rPr>
          <t>Model = Model 3
Variable = Clarity.Eq.I1
Coeff = -0.88907
StdErr = 0.041477
t-stat = -21.435
P-value = 0
VIF = 1.076
StdCoeff = -0.0974</t>
        </r>
      </text>
    </comment>
    <comment ref="E22" authorId="0" shapeId="0" xr:uid="{5B8FE3A2-F20D-446F-B63F-AFF5E6B3DC30}">
      <text>
        <r>
          <rPr>
            <sz val="9"/>
            <color indexed="81"/>
            <rFont val="Tahoma"/>
            <family val="2"/>
          </rPr>
          <t>Model = Model 4
Variable = Clarity.Eq.I1
Coeff = -0.88907
StdErr = 0.041477
t-stat = -21.435
P-value = 0
VIF = 1.076
StdCoeff = -0.0974</t>
        </r>
      </text>
    </comment>
    <comment ref="B23" authorId="0" shapeId="0" xr:uid="{65CFBF75-DECA-41F3-86C9-57016B2DE3B3}">
      <text>
        <r>
          <rPr>
            <sz val="9"/>
            <color indexed="81"/>
            <rFont val="Tahoma"/>
            <family val="2"/>
          </rPr>
          <t>Model = Model 1
Variable = Clarity.Eq.IF
Coeff = 0.126071
StdErr = 0.018362
t-stat = 6.866
P-value = 0
VIF = 1.33
StdCoeff = 0.03476</t>
        </r>
      </text>
    </comment>
    <comment ref="C23" authorId="0" shapeId="0" xr:uid="{1A46A591-330F-4C7E-B38E-9020F72F225E}">
      <text>
        <r>
          <rPr>
            <sz val="9"/>
            <color indexed="81"/>
            <rFont val="Tahoma"/>
            <family val="2"/>
          </rPr>
          <t>Model = Model 2
Variable = Clarity.Eq.IF
Coeff = 0.126581
StdErr = 0.018315
t-stat = 6.911
P-value = 0
VIF = 1.33
StdCoeff = 0.0349</t>
        </r>
      </text>
    </comment>
    <comment ref="D23" authorId="0" shapeId="0" xr:uid="{AB0D15AC-246F-4C4F-B957-5B241D7D4A6B}">
      <text>
        <r>
          <rPr>
            <sz val="9"/>
            <color indexed="81"/>
            <rFont val="Tahoma"/>
            <family val="2"/>
          </rPr>
          <t>Model = Model 3
Variable = Clarity.Eq.IF
Coeff = 0.126922
StdErr = 0.0183188
t-stat = 6.928
P-value = 0
VIF = 1.329
StdCoeff = 0.035</t>
        </r>
      </text>
    </comment>
    <comment ref="E23" authorId="0" shapeId="0" xr:uid="{81253853-15A6-46EF-AC28-62A7FBC6131A}">
      <text>
        <r>
          <rPr>
            <sz val="9"/>
            <color indexed="81"/>
            <rFont val="Tahoma"/>
            <family val="2"/>
          </rPr>
          <t>Model = Model 4
Variable = Clarity.Eq.IF
Coeff = 0.126922
StdErr = 0.0183188
t-stat = 6.928
P-value = 0
VIF = 1.329
StdCoeff = 0.035</t>
        </r>
      </text>
    </comment>
    <comment ref="B24" authorId="0" shapeId="0" xr:uid="{1DCE1111-5A7B-415C-B20E-F450D3A5FA9F}">
      <text>
        <r>
          <rPr>
            <sz val="9"/>
            <color indexed="81"/>
            <rFont val="Tahoma"/>
            <family val="2"/>
          </rPr>
          <t>Model = Model 1
Variable = Clarity.Eq.SI1
Coeff = -0.33252
StdErr = 0.0116366
t-stat = -28.575
P-value = 0
VIF = 2.508
StdCoeff = -0.19871</t>
        </r>
      </text>
    </comment>
    <comment ref="C24" authorId="0" shapeId="0" xr:uid="{FF44D4ED-D187-4222-BCA7-5412E375E849}">
      <text>
        <r>
          <rPr>
            <sz val="9"/>
            <color indexed="81"/>
            <rFont val="Tahoma"/>
            <family val="2"/>
          </rPr>
          <t>Model = Model 2
Variable = Clarity.Eq.SI1
Coeff = -0.33254
StdErr = 0.0116069
t-stat = -28.65
P-value = 0
VIF = 2.508
StdCoeff = -0.19872</t>
        </r>
      </text>
    </comment>
    <comment ref="D24" authorId="0" shapeId="0" xr:uid="{0EFD505C-B9D3-48BE-AEDA-BF5E1B12D643}">
      <text>
        <r>
          <rPr>
            <sz val="9"/>
            <color indexed="81"/>
            <rFont val="Tahoma"/>
            <family val="2"/>
          </rPr>
          <t>Model = Model 3
Variable = Clarity.Eq.SI1
Coeff = -0.33313
StdErr = 0.0116025
t-stat = -28.712
P-value = 0
VIF = 2.504
StdCoeff = -0.19907</t>
        </r>
      </text>
    </comment>
    <comment ref="E24" authorId="0" shapeId="0" xr:uid="{0F642934-F8C1-4C7B-81EE-BBA2CAC5C087}">
      <text>
        <r>
          <rPr>
            <sz val="9"/>
            <color indexed="81"/>
            <rFont val="Tahoma"/>
            <family val="2"/>
          </rPr>
          <t>Model = Model 4
Variable = Clarity.Eq.SI1
Coeff = -0.33313
StdErr = 0.0116025
t-stat = -28.712
P-value = 0
VIF = 2.504
StdCoeff = -0.19907</t>
        </r>
      </text>
    </comment>
    <comment ref="B25" authorId="0" shapeId="0" xr:uid="{0B1167DB-C32A-4B7A-BADB-538725E98C04}">
      <text>
        <r>
          <rPr>
            <sz val="9"/>
            <color indexed="81"/>
            <rFont val="Tahoma"/>
            <family val="2"/>
          </rPr>
          <t>Model = Model 1
Variable = Clarity.Eq.SI2
Coeff = -0.49087
StdErr = 0.0134683
t-stat = -36.446
P-value = 0
VIF = 1.97
StdCoeff = -0.22464</t>
        </r>
      </text>
    </comment>
    <comment ref="C25" authorId="0" shapeId="0" xr:uid="{A13A4625-117F-457C-B26A-02F4A5CFC882}">
      <text>
        <r>
          <rPr>
            <sz val="9"/>
            <color indexed="81"/>
            <rFont val="Tahoma"/>
            <family val="2"/>
          </rPr>
          <t>Model = Model 2
Variable = Clarity.Eq.SI2
Coeff = -0.49104
StdErr = 0.0134337
t-stat = -36.552
P-value = 0
VIF = 1.97
StdCoeff = -0.22472</t>
        </r>
      </text>
    </comment>
    <comment ref="D25" authorId="0" shapeId="0" xr:uid="{F7D0BBA7-AF63-4D0D-BFA9-87BF7C9A0B88}">
      <text>
        <r>
          <rPr>
            <sz val="9"/>
            <color indexed="81"/>
            <rFont val="Tahoma"/>
            <family val="2"/>
          </rPr>
          <t>Model = Model 3
Variable = Clarity.Eq.SI2
Coeff = -0.49172
StdErr = 0.0134286
t-stat = -36.617
P-value = 0
VIF = 1.968
StdCoeff = -0.22503</t>
        </r>
      </text>
    </comment>
    <comment ref="E25" authorId="0" shapeId="0" xr:uid="{B0393575-7812-4F6F-837D-53BB421F0F4A}">
      <text>
        <r>
          <rPr>
            <sz val="9"/>
            <color indexed="81"/>
            <rFont val="Tahoma"/>
            <family val="2"/>
          </rPr>
          <t>Model = Model 4
Variable = Clarity.Eq.SI2
Coeff = -0.49172
StdErr = 0.0134286
t-stat = -36.617
P-value = 0
VIF = 1.968
StdCoeff = -0.22503</t>
        </r>
      </text>
    </comment>
    <comment ref="B26" authorId="0" shapeId="0" xr:uid="{35DEA138-D5B6-4BD9-B2DE-470A323ACF6B}">
      <text>
        <r>
          <rPr>
            <sz val="9"/>
            <color indexed="81"/>
            <rFont val="Tahoma"/>
            <family val="2"/>
          </rPr>
          <t>Model = Model 1
Variable = Clarity.Eq.VS1
Coeff = -0.12546
StdErr = 0.0119316
t-stat = -10.515
P-value = 0
VIF = 2.161
StdCoeff = -0.06788</t>
        </r>
      </text>
    </comment>
    <comment ref="C26" authorId="0" shapeId="0" xr:uid="{86271B2D-D664-4B24-AEF2-9221A61305F4}">
      <text>
        <r>
          <rPr>
            <sz val="9"/>
            <color indexed="81"/>
            <rFont val="Tahoma"/>
            <family val="2"/>
          </rPr>
          <t>Model = Model 2
Variable = Clarity.Eq.VS1
Coeff = -0.125019
StdErr = 0.0119012
t-stat = -10.505
P-value = 0
VIF = 2.161
StdCoeff = -0.06764</t>
        </r>
      </text>
    </comment>
    <comment ref="D26" authorId="0" shapeId="0" xr:uid="{EEDC2A1C-93DB-4F95-BA19-791B8EE3BF1B}">
      <text>
        <r>
          <rPr>
            <sz val="9"/>
            <color indexed="81"/>
            <rFont val="Tahoma"/>
            <family val="2"/>
          </rPr>
          <t>Model = Model 3
Variable = Clarity.Eq.VS1
Coeff = -0.12502
StdErr = 0.0119047
t-stat = -10.502
P-value = 0
VIF = 2.161
StdCoeff = -0.06764</t>
        </r>
      </text>
    </comment>
    <comment ref="E26" authorId="0" shapeId="0" xr:uid="{E338D7AC-2F8C-403C-A2F4-3AB1798C1D36}">
      <text>
        <r>
          <rPr>
            <sz val="9"/>
            <color indexed="81"/>
            <rFont val="Tahoma"/>
            <family val="2"/>
          </rPr>
          <t>Model = Model 4
Variable = Clarity.Eq.VS1
Coeff = -0.12502
StdErr = 0.0119047
t-stat = -10.502
P-value = 0
VIF = 2.161
StdCoeff = -0.06764</t>
        </r>
      </text>
    </comment>
    <comment ref="B27" authorId="0" shapeId="0" xr:uid="{E8609A38-EA54-4D90-8F04-85F7C7836BCC}">
      <text>
        <r>
          <rPr>
            <sz val="9"/>
            <color indexed="81"/>
            <rFont val="Tahoma"/>
            <family val="2"/>
          </rPr>
          <t>Model = Model 1
Variable = Clarity.Eq.VS2
Coeff = -0.193308
StdErr = 0.0114164
t-stat = -16.932
P-value = 0
VIF = 2.438
StdCoeff = -0.1161</t>
        </r>
      </text>
    </comment>
    <comment ref="C27" authorId="0" shapeId="0" xr:uid="{BC465524-F642-4BF4-9608-4420800445DC}">
      <text>
        <r>
          <rPr>
            <sz val="9"/>
            <color indexed="81"/>
            <rFont val="Tahoma"/>
            <family val="2"/>
          </rPr>
          <t>Model = Model 2
Variable = Clarity.Eq.VS2
Coeff = -0.192836
StdErr = 0.0113881
t-stat = -16.933
P-value = 0
VIF = 2.439
StdCoeff = -0.11581</t>
        </r>
      </text>
    </comment>
    <comment ref="D27" authorId="0" shapeId="0" xr:uid="{6E90AE74-28F0-4185-9859-A244FEAA9D52}">
      <text>
        <r>
          <rPr>
            <sz val="9"/>
            <color indexed="81"/>
            <rFont val="Tahoma"/>
            <family val="2"/>
          </rPr>
          <t>Model = Model 3
Variable = Clarity.Eq.VS2
Coeff = -0.192832
StdErr = 0.0113915
t-stat = -16.928
P-value = 0
VIF = 2.439
StdCoeff = -0.11581</t>
        </r>
      </text>
    </comment>
    <comment ref="E27" authorId="0" shapeId="0" xr:uid="{6BB3FDA4-F6D3-4F1B-90DE-840A67114CFC}">
      <text>
        <r>
          <rPr>
            <sz val="9"/>
            <color indexed="81"/>
            <rFont val="Tahoma"/>
            <family val="2"/>
          </rPr>
          <t>Model = Model 4
Variable = Clarity.Eq.VS2
Coeff = -0.192832
StdErr = 0.0113915
t-stat = -16.928
P-value = 0
VIF = 2.439
StdCoeff = -0.11581</t>
        </r>
      </text>
    </comment>
    <comment ref="B28" authorId="0" shapeId="0" xr:uid="{0346FA02-2912-49CD-A08E-AC344EE1915A}">
      <text>
        <r>
          <rPr>
            <sz val="9"/>
            <color indexed="81"/>
            <rFont val="Tahoma"/>
            <family val="2"/>
          </rPr>
          <t>Model = Model 1
Variable = Clarity.Eq.VVS1
Coeff = 0.069381
StdErr = 0.0142395
t-stat = 4.872
P-value = 0
VIF = 1.64
StdCoeff = 0.0274</t>
        </r>
      </text>
    </comment>
    <comment ref="C28" authorId="0" shapeId="0" xr:uid="{20000824-ADD9-4B80-9780-682A4F86E33E}">
      <text>
        <r>
          <rPr>
            <sz val="9"/>
            <color indexed="81"/>
            <rFont val="Tahoma"/>
            <family val="2"/>
          </rPr>
          <t>Model = Model 2
Variable = Clarity.Eq.VVS1
Coeff = 0.067727
StdErr = 0.0142058
t-stat = 4.768
P-value = 0
VIF = 1.641
StdCoeff = 0.02675</t>
        </r>
      </text>
    </comment>
    <comment ref="D28" authorId="0" shapeId="0" xr:uid="{255A1C9C-9D65-4E32-AF72-7998098A8A54}">
      <text>
        <r>
          <rPr>
            <sz val="9"/>
            <color indexed="81"/>
            <rFont val="Tahoma"/>
            <family val="2"/>
          </rPr>
          <t>Model = Model 3
Variable = Clarity.Eq.VVS1
Coeff = 0.067888
StdErr = 0.0142096
t-stat = 4.778
P-value = 0
VIF = 1.64
StdCoeff = 0.02681</t>
        </r>
      </text>
    </comment>
    <comment ref="E28" authorId="0" shapeId="0" xr:uid="{65770674-21AF-4F4A-8DE0-4AEA0AFDAFFD}">
      <text>
        <r>
          <rPr>
            <sz val="9"/>
            <color indexed="81"/>
            <rFont val="Tahoma"/>
            <family val="2"/>
          </rPr>
          <t>Model = Model 4
Variable = Clarity.Eq.VVS1
Coeff = 0.067888
StdErr = 0.0142096
t-stat = 4.778
P-value = 0
VIF = 1.64
StdCoeff = 0.02681</t>
        </r>
      </text>
    </comment>
    <comment ref="B29" authorId="0" shapeId="0" xr:uid="{FFD0810B-DC52-47F2-8B8C-761EE313FA63}">
      <text>
        <r>
          <rPr>
            <sz val="9"/>
            <color indexed="81"/>
            <rFont val="Tahoma"/>
            <family val="2"/>
          </rPr>
          <t>Model = Model 1
Variable = Color.Eq.D
Coeff = 0.47045
StdErr = 0.0214546
t-stat = 21.928
P-value = 0
VIF = 5.433
StdCoeff = 0.22443</t>
        </r>
      </text>
    </comment>
    <comment ref="C29" authorId="0" shapeId="0" xr:uid="{464B0750-B9DE-4B88-8EE6-8AC1AE5FFACA}">
      <text>
        <r>
          <rPr>
            <sz val="9"/>
            <color indexed="81"/>
            <rFont val="Tahoma"/>
            <family val="2"/>
          </rPr>
          <t>Model = Model 2
Variable = Color.Eq.D
Coeff = 0.47182
StdErr = 0.0213929
t-stat = 22.055
P-value = 0
VIF = 5.43
StdCoeff = 0.22509</t>
        </r>
      </text>
    </comment>
    <comment ref="D29" authorId="0" shapeId="0" xr:uid="{2816B7A2-A8EB-44B3-AB9B-A5CDE7641CA7}">
      <text>
        <r>
          <rPr>
            <sz val="9"/>
            <color indexed="81"/>
            <rFont val="Tahoma"/>
            <family val="2"/>
          </rPr>
          <t>Model = Model 3
Variable = Color.Eq.D
Coeff = 0.47201
StdErr = 0.0213988
t-stat = 22.058
P-value = 0
VIF = 5.429
StdCoeff = 0.22518</t>
        </r>
      </text>
    </comment>
    <comment ref="E29" authorId="0" shapeId="0" xr:uid="{9263D55A-1905-4468-83DF-A25349A2A927}">
      <text>
        <r>
          <rPr>
            <sz val="9"/>
            <color indexed="81"/>
            <rFont val="Tahoma"/>
            <family val="2"/>
          </rPr>
          <t>Model = Model 4
Variable = Color.Eq.D
Coeff = 0.47201
StdErr = 0.0213988
t-stat = 22.058
P-value = 0
VIF = 5.429
StdCoeff = 0.22518</t>
        </r>
      </text>
    </comment>
    <comment ref="B30" authorId="0" shapeId="0" xr:uid="{0D4CED99-F1F7-4ED0-BF71-EFE2D02D083E}">
      <text>
        <r>
          <rPr>
            <sz val="9"/>
            <color indexed="81"/>
            <rFont val="Tahoma"/>
            <family val="2"/>
          </rPr>
          <t>Model = Model 1
Variable = Color.Eq.E
Coeff = 0.43511
StdErr = 0.0206158
t-stat = 21.106
P-value = 0
VIF = 8.106
StdCoeff = 0.26386</t>
        </r>
      </text>
    </comment>
    <comment ref="C30" authorId="0" shapeId="0" xr:uid="{03D7958D-7A7E-442A-8ECF-828C656AEAC0}">
      <text>
        <r>
          <rPr>
            <sz val="9"/>
            <color indexed="81"/>
            <rFont val="Tahoma"/>
            <family val="2"/>
          </rPr>
          <t>Model = Model 2
Variable = Color.Eq.E
Coeff = 0.43591
StdErr = 0.0205584
t-stat = 21.203
P-value = 0
VIF = 8.102
StdCoeff = 0.26434</t>
        </r>
      </text>
    </comment>
    <comment ref="D30" authorId="0" shapeId="0" xr:uid="{9252F032-C2AE-40D2-93F4-C62D0D561AB6}">
      <text>
        <r>
          <rPr>
            <sz val="9"/>
            <color indexed="81"/>
            <rFont val="Tahoma"/>
            <family val="2"/>
          </rPr>
          <t>Model = Model 3
Variable = Color.Eq.E
Coeff = 0.43608
StdErr = 0.0205642
t-stat = 21.206
P-value = 0
VIF = 8.102
StdCoeff = 0.26445</t>
        </r>
      </text>
    </comment>
    <comment ref="E30" authorId="0" shapeId="0" xr:uid="{09479970-33E7-43C7-A616-0297DFAEDF50}">
      <text>
        <r>
          <rPr>
            <sz val="9"/>
            <color indexed="81"/>
            <rFont val="Tahoma"/>
            <family val="2"/>
          </rPr>
          <t>Model = Model 4
Variable = Color.Eq.E
Coeff = 0.43608
StdErr = 0.0205642
t-stat = 21.206
P-value = 0
VIF = 8.102
StdCoeff = 0.26445</t>
        </r>
      </text>
    </comment>
    <comment ref="B31" authorId="0" shapeId="0" xr:uid="{E552EB9A-E968-44B0-9A17-8C9AB65B5900}">
      <text>
        <r>
          <rPr>
            <sz val="9"/>
            <color indexed="81"/>
            <rFont val="Tahoma"/>
            <family val="2"/>
          </rPr>
          <t>Model = Model 1
Variable = Color.Eq.F
Coeff = 0.35916
StdErr = 0.0208314
t-stat = 17.241
P-value = 0
VIF = 7.063
StdCoeff = 0.2012</t>
        </r>
      </text>
    </comment>
    <comment ref="C31" authorId="0" shapeId="0" xr:uid="{1EE468EC-A314-4907-8ADF-0DFF9E8FEC7E}">
      <text>
        <r>
          <rPr>
            <sz val="9"/>
            <color indexed="81"/>
            <rFont val="Tahoma"/>
            <family val="2"/>
          </rPr>
          <t>Model = Model 2
Variable = Color.Eq.F
Coeff = 0.36003
StdErr = 0.0207732
t-stat = 17.331
P-value = 0
VIF = 7.06
StdCoeff = 0.20169</t>
        </r>
      </text>
    </comment>
    <comment ref="D31" authorId="0" shapeId="0" xr:uid="{A4DF654B-8A89-4257-9BD0-816DBCE240B1}">
      <text>
        <r>
          <rPr>
            <sz val="9"/>
            <color indexed="81"/>
            <rFont val="Tahoma"/>
            <family val="2"/>
          </rPr>
          <t>Model = Model 3
Variable = Color.Eq.F
Coeff = 0.35991
StdErr = 0.0207792
t-stat = 17.321
P-value = 0
VIF = 7.06
StdCoeff = 0.20162</t>
        </r>
      </text>
    </comment>
    <comment ref="E31" authorId="0" shapeId="0" xr:uid="{F9FC8007-9F30-4362-A05C-E707B2A4AC09}">
      <text>
        <r>
          <rPr>
            <sz val="9"/>
            <color indexed="81"/>
            <rFont val="Tahoma"/>
            <family val="2"/>
          </rPr>
          <t>Model = Model 4
Variable = Color.Eq.F
Coeff = 0.35991
StdErr = 0.0207792
t-stat = 17.321
P-value = 0
VIF = 7.06
StdCoeff = 0.20162</t>
        </r>
      </text>
    </comment>
    <comment ref="B32" authorId="0" shapeId="0" xr:uid="{B764E100-FEAB-49D9-80C6-E12099B5642E}">
      <text>
        <r>
          <rPr>
            <sz val="9"/>
            <color indexed="81"/>
            <rFont val="Tahoma"/>
            <family val="2"/>
          </rPr>
          <t>Model = Model 1
Variable = Color.Eq.G
Coeff = 0.32303
StdErr = 0.0208622
t-stat = 15.484
P-value = 0
VIF = 7.176
StdCoeff = 0.18214</t>
        </r>
      </text>
    </comment>
    <comment ref="C32" authorId="0" shapeId="0" xr:uid="{8ED86029-D83B-4CC3-8F66-E95C0570A2B4}">
      <text>
        <r>
          <rPr>
            <sz val="9"/>
            <color indexed="81"/>
            <rFont val="Tahoma"/>
            <family val="2"/>
          </rPr>
          <t>Model = Model 2
Variable = Color.Eq.G
Coeff = 0.32375
StdErr = 0.0208039
t-stat = 15.562
P-value = 0
VIF = 7.173
StdCoeff = 0.18255</t>
        </r>
      </text>
    </comment>
    <comment ref="D32" authorId="0" shapeId="0" xr:uid="{07503E75-827D-4BC2-A0D0-BB2CD0790033}">
      <text>
        <r>
          <rPr>
            <sz val="9"/>
            <color indexed="81"/>
            <rFont val="Tahoma"/>
            <family val="2"/>
          </rPr>
          <t>Model = Model 3
Variable = Color.Eq.G
Coeff = 0.32401
StdErr = 0.0208093
t-stat = 15.57
P-value = 0
VIF = 7.172
StdCoeff = 0.18269</t>
        </r>
      </text>
    </comment>
    <comment ref="E32" authorId="0" shapeId="0" xr:uid="{E08871BC-6FA7-4814-93E1-3D46EBE29E33}">
      <text>
        <r>
          <rPr>
            <sz val="9"/>
            <color indexed="81"/>
            <rFont val="Tahoma"/>
            <family val="2"/>
          </rPr>
          <t>Model = Model 4
Variable = Color.Eq.G
Coeff = 0.32401
StdErr = 0.0208093
t-stat = 15.57
P-value = 0
VIF = 7.172
StdCoeff = 0.18269</t>
        </r>
      </text>
    </comment>
    <comment ref="B33" authorId="0" shapeId="0" xr:uid="{F001AC62-571A-4B9D-B91F-679D0DBE3887}">
      <text>
        <r>
          <rPr>
            <sz val="9"/>
            <color indexed="81"/>
            <rFont val="Tahoma"/>
            <family val="2"/>
          </rPr>
          <t>Model = Model 1
Variable = Color.Eq.H
Coeff = 0.23694
StdErr = 0.0212653
t-stat = 11.142
P-value = 0
VIF = 5.569
StdCoeff = 0.11545</t>
        </r>
      </text>
    </comment>
    <comment ref="C33" authorId="0" shapeId="0" xr:uid="{A8C1169F-F791-45DC-90C1-BE1C2D1EADA9}">
      <text>
        <r>
          <rPr>
            <sz val="9"/>
            <color indexed="81"/>
            <rFont val="Tahoma"/>
            <family val="2"/>
          </rPr>
          <t>Model = Model 2
Variable = Color.Eq.H
Coeff = 0.237021
StdErr = 0.0212088
t-stat = 11.176
P-value = 0
VIF = 5.567
StdCoeff = 0.11549</t>
        </r>
      </text>
    </comment>
    <comment ref="D33" authorId="0" shapeId="0" xr:uid="{384EF266-2624-4B0F-9D06-468814882A34}">
      <text>
        <r>
          <rPr>
            <sz val="9"/>
            <color indexed="81"/>
            <rFont val="Tahoma"/>
            <family val="2"/>
          </rPr>
          <t>Model = Model 3
Variable = Color.Eq.H
Coeff = 0.237301
StdErr = 0.0212142
t-stat = 11.186
P-value = 0
VIF = 5.567
StdCoeff = 0.11563</t>
        </r>
      </text>
    </comment>
    <comment ref="E33" authorId="0" shapeId="0" xr:uid="{EFB69EEE-D38B-4B40-8EC1-24D3A5FE384C}">
      <text>
        <r>
          <rPr>
            <sz val="9"/>
            <color indexed="81"/>
            <rFont val="Tahoma"/>
            <family val="2"/>
          </rPr>
          <t>Model = Model 4
Variable = Color.Eq.H
Coeff = 0.237301
StdErr = 0.0212142
t-stat = 11.186
P-value = 0
VIF = 5.567
StdCoeff = 0.11563</t>
        </r>
      </text>
    </comment>
    <comment ref="B34" authorId="0" shapeId="0" xr:uid="{59F02106-288C-4E62-B136-CF62C8FD4784}">
      <text>
        <r>
          <rPr>
            <sz val="9"/>
            <color indexed="81"/>
            <rFont val="Tahoma"/>
            <family val="2"/>
          </rPr>
          <t>Model = Model 1
Variable = Color.Eq.I
Coeff = 0.100442
StdErr = 0.0225278
t-stat = 4.459
P-value = 0
VIF = 3.779
StdCoeff = 0.03806</t>
        </r>
      </text>
    </comment>
    <comment ref="C34" authorId="0" shapeId="0" xr:uid="{5F07C66F-5C69-4769-8597-AA88F4A7E0A4}">
      <text>
        <r>
          <rPr>
            <sz val="9"/>
            <color indexed="81"/>
            <rFont val="Tahoma"/>
            <family val="2"/>
          </rPr>
          <t>Model = Model 2
Variable = Color.Eq.I
Coeff = 0.100823
StdErr = 0.0224686
t-stat = 4.487
P-value = 0
VIF = 3.779
StdCoeff = 0.0382</t>
        </r>
      </text>
    </comment>
    <comment ref="D34" authorId="0" shapeId="0" xr:uid="{5AFA71A7-1DAE-4AAF-9CC9-668CD05B2AC0}">
      <text>
        <r>
          <rPr>
            <sz val="9"/>
            <color indexed="81"/>
            <rFont val="Tahoma"/>
            <family val="2"/>
          </rPr>
          <t>Model = Model 3
Variable = Color.Eq.I
Coeff = 0.100854
StdErr = 0.0224753
t-stat = 4.487
P-value = 0
VIF = 3.779
StdCoeff = 0.03822</t>
        </r>
      </text>
    </comment>
    <comment ref="E34" authorId="0" shapeId="0" xr:uid="{746FAF4F-E07F-4B2E-9FE9-D2C4EEF5A4E2}">
      <text>
        <r>
          <rPr>
            <sz val="9"/>
            <color indexed="81"/>
            <rFont val="Tahoma"/>
            <family val="2"/>
          </rPr>
          <t>Model = Model 4
Variable = Color.Eq.I
Coeff = 0.100854
StdErr = 0.0224753
t-stat = 4.487
P-value = 0
VIF = 3.779
StdCoeff = 0.03822</t>
        </r>
      </text>
    </comment>
    <comment ref="B35" authorId="0" shapeId="0" xr:uid="{B59DF108-048D-422E-9F77-325D89550795}">
      <text>
        <r>
          <rPr>
            <sz val="9"/>
            <color indexed="81"/>
            <rFont val="Tahoma"/>
            <family val="2"/>
          </rPr>
          <t>Model = Model 1
Variable = Cut.Eq.Fair
Coeff = -0.14638
StdErr = 0.0221991
t-stat = -6.594
P-value = 0
VIF = 1.27
StdCoeff = -0.03263</t>
        </r>
      </text>
    </comment>
    <comment ref="C35" authorId="0" shapeId="0" xr:uid="{9A10F48E-4A48-4228-B96C-3436D56D0C84}">
      <text>
        <r>
          <rPr>
            <sz val="9"/>
            <color indexed="81"/>
            <rFont val="Tahoma"/>
            <family val="2"/>
          </rPr>
          <t>Model = Model 2
Variable = Cut.Eq.Fair
Coeff = -0.151144
StdErr = 0.0221845
t-stat = -6.813
P-value = 0
VIF = 1.275
StdCoeff = -0.03369</t>
        </r>
      </text>
    </comment>
    <comment ref="D35" authorId="0" shapeId="0" xr:uid="{46956C19-E21C-4516-AE51-DE85F4AF6964}">
      <text>
        <r>
          <rPr>
            <sz val="9"/>
            <color indexed="81"/>
            <rFont val="Tahoma"/>
            <family val="2"/>
          </rPr>
          <t>Model = Model 3
Variable = Cut.Eq.Fair
Coeff = -0.144693
StdErr = 0.0216867
t-stat = -6.672
P-value = 0
VIF = 1.217
StdCoeff = -0.03225</t>
        </r>
      </text>
    </comment>
    <comment ref="E35" authorId="0" shapeId="0" xr:uid="{817627B6-75E2-471E-A956-A3B825FA8552}">
      <text>
        <r>
          <rPr>
            <sz val="9"/>
            <color indexed="81"/>
            <rFont val="Tahoma"/>
            <family val="2"/>
          </rPr>
          <t>Model = Model 4
Variable = Cut.Eq.Fair
Coeff = -0.144693
StdErr = 0.0216867
t-stat = -6.672
P-value = 0
VIF = 1.217
StdCoeff = -0.03225</t>
        </r>
      </text>
    </comment>
    <comment ref="B36" authorId="0" shapeId="0" xr:uid="{136B43FE-A910-4E62-B2A5-4708E7DE6286}">
      <text>
        <r>
          <rPr>
            <sz val="9"/>
            <color indexed="81"/>
            <rFont val="Tahoma"/>
            <family val="2"/>
          </rPr>
          <t>Model = Model 1
Variable = Cut.Eq.Good
Coeff = -0.0166551
StdErr = 0.0123221
t-stat = -1.352
P-value = 0.177
VIF = 1.367
StdCoeff = -0.00694</t>
        </r>
      </text>
    </comment>
    <comment ref="C36" authorId="0" shapeId="0" xr:uid="{B5BD48D2-B3DD-41E8-A658-993D53165F2E}">
      <text>
        <r>
          <rPr>
            <sz val="9"/>
            <color indexed="81"/>
            <rFont val="Tahoma"/>
            <family val="2"/>
          </rPr>
          <t>Model = Model 2
Variable = Cut.Eq.Good
Coeff = -0.0168595
StdErr = 0.0122905
t-stat = -1.372
P-value = 0.17
VIF = 1.367
StdCoeff = -0.00702</t>
        </r>
      </text>
    </comment>
    <comment ref="B37" authorId="0" shapeId="0" xr:uid="{770638C5-82A3-4959-B0C3-79D022A13348}">
      <text>
        <r>
          <rPr>
            <sz val="9"/>
            <color indexed="81"/>
            <rFont val="Tahoma"/>
            <family val="2"/>
          </rPr>
          <t>Model = Model 1
Variable = Cut.Eq.Ideal
Coeff = 0.035227
StdErr = 0.008506
t-stat = 4.141
P-value = 0
VIF = 1.866
StdCoeff = 0.02484</t>
        </r>
      </text>
    </comment>
    <comment ref="C37" authorId="0" shapeId="0" xr:uid="{8B9A9741-605A-448D-9679-FB68C8FDA64C}">
      <text>
        <r>
          <rPr>
            <sz val="9"/>
            <color indexed="81"/>
            <rFont val="Tahoma"/>
            <family val="2"/>
          </rPr>
          <t>Model = Model 2
Variable = Cut.Eq.Ideal
Coeff = 0.038309
StdErr = 0.0085375
t-stat = 4.487
P-value = 0
VIF = 1.889
StdCoeff = 0.02701</t>
        </r>
      </text>
    </comment>
    <comment ref="D37" authorId="0" shapeId="0" xr:uid="{F77354BD-E646-4D46-B704-CBF052A65402}">
      <text>
        <r>
          <rPr>
            <sz val="9"/>
            <color indexed="81"/>
            <rFont val="Tahoma"/>
            <family val="2"/>
          </rPr>
          <t>Model = Model 3
Variable = Cut.Eq.Ideal
Coeff = 0.043487
StdErr = 0.0076602
t-stat = 5.677
P-value = 0
VIF = 1.52
StdCoeff = 0.03066</t>
        </r>
      </text>
    </comment>
    <comment ref="E37" authorId="0" shapeId="0" xr:uid="{B8EB4826-96DF-4EC7-885E-85BC0DFAB12D}">
      <text>
        <r>
          <rPr>
            <sz val="9"/>
            <color indexed="81"/>
            <rFont val="Tahoma"/>
            <family val="2"/>
          </rPr>
          <t>Model = Model 4
Variable = Cut.Eq.Ideal
Coeff = 0.043487
StdErr = 0.0076602
t-stat = 5.677
P-value = 0
VIF = 1.52
StdCoeff = 0.03066</t>
        </r>
      </text>
    </comment>
    <comment ref="B38" authorId="0" shapeId="0" xr:uid="{C613A1D9-B0B6-4E21-9799-21901E8BF0CE}">
      <text>
        <r>
          <rPr>
            <sz val="9"/>
            <color indexed="81"/>
            <rFont val="Tahoma"/>
            <family val="2"/>
          </rPr>
          <t>Model = Model 1
Variable = Cut.Eq.Premium
Coeff = 0.0227721
StdErr = 0.010339
t-stat = 2.203
P-value = 0.028
VIF = 1.964
StdCoeff = 0.01355</t>
        </r>
      </text>
    </comment>
    <comment ref="C38" authorId="0" shapeId="0" xr:uid="{7FF4A3F7-A0AA-4BE6-853A-52FE36FB7176}">
      <text>
        <r>
          <rPr>
            <sz val="9"/>
            <color indexed="81"/>
            <rFont val="Tahoma"/>
            <family val="2"/>
          </rPr>
          <t>Model = Model 2
Variable = Cut.Eq.Premium
Coeff = 0.0224703
StdErr = 0.0103132
t-stat = 2.179
P-value = 0.03
VIF = 1.964
StdCoeff = 0.01337</t>
        </r>
      </text>
    </comment>
    <comment ref="D38" authorId="0" shapeId="0" xr:uid="{0A899179-370F-4DF7-8353-A2AE2B110431}">
      <text>
        <r>
          <rPr>
            <sz val="9"/>
            <color indexed="81"/>
            <rFont val="Tahoma"/>
            <family val="2"/>
          </rPr>
          <t>Model = Model 3
Variable = Cut.Eq.Premium
Coeff = 0.0278588
StdErr = 0.0095386
t-stat = 2.921
P-value = 0.004
VIF = 1.679
StdCoeff = 0.01658</t>
        </r>
      </text>
    </comment>
    <comment ref="E38" authorId="0" shapeId="0" xr:uid="{C1D0F76B-B1C1-4F1F-AC19-E27098D0E0D1}">
      <text>
        <r>
          <rPr>
            <sz val="9"/>
            <color indexed="81"/>
            <rFont val="Tahoma"/>
            <family val="2"/>
          </rPr>
          <t>Model = Model 4
Variable = Cut.Eq.Premium
Coeff = 0.0278588
StdErr = 0.0095386
t-stat = 2.921
P-value = 0.004
VIF = 1.679
StdCoeff = 0.01658</t>
        </r>
      </text>
    </comment>
    <comment ref="B39" authorId="0" shapeId="0" xr:uid="{1BBDEF3B-C12B-4517-A282-DAFF817C78E3}">
      <text>
        <r>
          <rPr>
            <sz val="9"/>
            <color indexed="81"/>
            <rFont val="Tahoma"/>
            <family val="2"/>
          </rPr>
          <t>Model = Model 1
Variable = Depthmm
Coeff = 0.71534
StdErr = 0.045797
t-stat = 15.62
P-value = 0
VIF = 39.823
StdCoeff = 0.43283</t>
        </r>
      </text>
    </comment>
    <comment ref="C39" authorId="0" shapeId="0" xr:uid="{61E3F942-7298-4D3E-8D7E-4D692FB995DB}">
      <text>
        <r>
          <rPr>
            <sz val="9"/>
            <color indexed="81"/>
            <rFont val="Tahoma"/>
            <family val="2"/>
          </rPr>
          <t>Model = Model 2
Variable = Depthmm
Coeff = 0.64127
StdErr = 0.052878
t-stat = 12.127
P-value = 0
VIF = 53.363
StdCoeff = 0.38801</t>
        </r>
      </text>
    </comment>
    <comment ref="D39" authorId="0" shapeId="0" xr:uid="{4AC54B59-5280-4219-8AC0-CC53294EE041}">
      <text>
        <r>
          <rPr>
            <sz val="9"/>
            <color indexed="81"/>
            <rFont val="Tahoma"/>
            <family val="2"/>
          </rPr>
          <t>Model = Model 3
Variable = Depthmm
Coeff = 0.63423
StdErr = 0.052644
t-stat = 12.047
P-value = 0
VIF = 52.859
StdCoeff = 0.38375</t>
        </r>
      </text>
    </comment>
    <comment ref="E39" authorId="0" shapeId="0" xr:uid="{2BD4D824-C8F3-46F8-9ACD-2800CB8AE69C}">
      <text>
        <r>
          <rPr>
            <sz val="9"/>
            <color indexed="81"/>
            <rFont val="Tahoma"/>
            <family val="2"/>
          </rPr>
          <t>Model = Model 4
Variable = Depthmm
Coeff = 0.63423
StdErr = 0.052644
t-stat = 12.047
P-value = 0
VIF = 52.859
StdCoeff = 0.38375</t>
        </r>
      </text>
    </comment>
    <comment ref="B40" authorId="0" shapeId="0" xr:uid="{2CFF7820-E6AF-46A4-B5E0-32752298D27C}">
      <text>
        <r>
          <rPr>
            <sz val="9"/>
            <color indexed="81"/>
            <rFont val="Tahoma"/>
            <family val="2"/>
          </rPr>
          <t>Model = Model 1
Variable = Lengthmm
Coeff = 0.88206
StdErr = 0.078545
t-stat = 11.23
P-value = 0
VIF = 304.031
StdCoeff = 0.85981</t>
        </r>
      </text>
    </comment>
    <comment ref="C40" authorId="0" shapeId="0" xr:uid="{CAEACBF5-5928-44A7-8EF1-2203AE817972}">
      <text>
        <r>
          <rPr>
            <sz val="9"/>
            <color indexed="81"/>
            <rFont val="Tahoma"/>
            <family val="2"/>
          </rPr>
          <t>Model = Model 2
Variable = Lengthmm
Coeff = 0.85563
StdErr = 0.078933
t-stat = 10.84
P-value = 0
VIF = 308.613
StdCoeff = 0.83405</t>
        </r>
      </text>
    </comment>
    <comment ref="D40" authorId="0" shapeId="0" xr:uid="{1B200D14-135C-41A6-AC6E-6C2DDE00A9A8}">
      <text>
        <r>
          <rPr>
            <sz val="9"/>
            <color indexed="81"/>
            <rFont val="Tahoma"/>
            <family val="2"/>
          </rPr>
          <t>Model = Model 3
Variable = Lengthmm
Coeff = 0.8513
StdErr = 0.078894
t-stat = 10.791
P-value = 0
VIF = 308.119
StdCoeff = 0.82983</t>
        </r>
      </text>
    </comment>
    <comment ref="E40" authorId="0" shapeId="0" xr:uid="{6FF4C390-A653-49FE-BE9F-20B198F24219}">
      <text>
        <r>
          <rPr>
            <sz val="9"/>
            <color indexed="81"/>
            <rFont val="Tahoma"/>
            <family val="2"/>
          </rPr>
          <t>Model = Model 4
Variable = Lengthmm
Coeff = 0.8513
StdErr = 0.078894
t-stat = 10.791
P-value = 0
VIF = 308.119
StdCoeff = 0.82983</t>
        </r>
      </text>
    </comment>
    <comment ref="B41" authorId="0" shapeId="0" xr:uid="{6F41F6A1-E4EE-4600-9827-8B4476E9F64F}">
      <text>
        <r>
          <rPr>
            <sz val="9"/>
            <color indexed="81"/>
            <rFont val="Tahoma"/>
            <family val="2"/>
          </rPr>
          <t>Model = Model 1
Variable = Widthmm
Coeff = -0.258245
StdErr = 0.076136
t-stat = -3.392
P-value = 0.001
VIF = 281.269
StdCoeff = -0.24978</t>
        </r>
      </text>
    </comment>
    <comment ref="C41" authorId="0" shapeId="0" xr:uid="{8E627351-58D2-4D1E-8237-CEFE90BCE25F}">
      <text>
        <r>
          <rPr>
            <sz val="9"/>
            <color indexed="81"/>
            <rFont val="Tahoma"/>
            <family val="2"/>
          </rPr>
          <t>Model = Model 2
Variable = Widthmm
Coeff = -0.278008
StdErr = 0.076257
t-stat = -3.646
P-value = 0
VIF = 283.608
StdCoeff = -0.2689</t>
        </r>
      </text>
    </comment>
    <comment ref="D41" authorId="0" shapeId="0" xr:uid="{C47F8467-26FA-4A28-B41F-6B771BE7E60E}">
      <text>
        <r>
          <rPr>
            <sz val="9"/>
            <color indexed="81"/>
            <rFont val="Tahoma"/>
            <family val="2"/>
          </rPr>
          <t>Model = Model 3
Variable = Widthmm
Coeff = -0.269332
StdErr = 0.076017
t-stat = -3.543
P-value = 0
VIF = 281.656
StdCoeff = -0.26051</t>
        </r>
      </text>
    </comment>
    <comment ref="E41" authorId="0" shapeId="0" xr:uid="{94B446B2-98A9-4557-96DB-80472E955A2F}">
      <text>
        <r>
          <rPr>
            <sz val="9"/>
            <color indexed="81"/>
            <rFont val="Tahoma"/>
            <family val="2"/>
          </rPr>
          <t>Model = Model 4
Variable = Widthmm
Coeff = -0.269332
StdErr = 0.076017
t-stat = -3.543
P-value = 0
VIF = 281.656
StdCoeff = -0.26051</t>
        </r>
      </text>
    </comment>
  </commentList>
</comments>
</file>

<file path=xl/sharedStrings.xml><?xml version="1.0" encoding="utf-8"?>
<sst xmlns="http://schemas.openxmlformats.org/spreadsheetml/2006/main" count="5419" uniqueCount="316">
  <si>
    <t>SizeRange</t>
  </si>
  <si>
    <t>Carat</t>
  </si>
  <si>
    <t>Carat Power</t>
  </si>
  <si>
    <t>Cut</t>
  </si>
  <si>
    <t>Cut.Eq.Fair</t>
  </si>
  <si>
    <t>Cut.Eq.Good</t>
  </si>
  <si>
    <t>Cut.Eq.Ideal</t>
  </si>
  <si>
    <t>Cut.Eq.Premium</t>
  </si>
  <si>
    <t>Cut.Eq.Very Good</t>
  </si>
  <si>
    <t>Color</t>
  </si>
  <si>
    <t>Color.Eq.D</t>
  </si>
  <si>
    <t>Color.Eq.E</t>
  </si>
  <si>
    <t>Color.Eq.F</t>
  </si>
  <si>
    <t>Color.Eq.G</t>
  </si>
  <si>
    <t>Color.Eq.H</t>
  </si>
  <si>
    <t>Color.Eq.I</t>
  </si>
  <si>
    <t>Color.Eq.J</t>
  </si>
  <si>
    <t>Clarity</t>
  </si>
  <si>
    <t>Clarity.Eq.I1</t>
  </si>
  <si>
    <t>Clarity.Eq.IF</t>
  </si>
  <si>
    <t>Clarity.Eq.SI1</t>
  </si>
  <si>
    <t>Clarity.Eq.SI2</t>
  </si>
  <si>
    <t>Clarity.Eq.VS1</t>
  </si>
  <si>
    <t>Clarity.Eq.VS2</t>
  </si>
  <si>
    <t>Clarity.Eq.VVS1</t>
  </si>
  <si>
    <t>Clarity.Eq.VVS2</t>
  </si>
  <si>
    <t>Depth</t>
  </si>
  <si>
    <t>Table</t>
  </si>
  <si>
    <t>Price</t>
  </si>
  <si>
    <t>Price.Ln</t>
  </si>
  <si>
    <t>PriceSmall</t>
  </si>
  <si>
    <t>PriceLarge</t>
  </si>
  <si>
    <t>Dummy for Pricesmall</t>
  </si>
  <si>
    <t>Dummy for Pricelarge</t>
  </si>
  <si>
    <t>Lengthmm</t>
  </si>
  <si>
    <t>Widthmm</t>
  </si>
  <si>
    <t>Depthmm</t>
  </si>
  <si>
    <t>Good</t>
  </si>
  <si>
    <t>J</t>
  </si>
  <si>
    <t>SI1</t>
  </si>
  <si>
    <t>Ideal</t>
  </si>
  <si>
    <t>H</t>
  </si>
  <si>
    <t>VVS2</t>
  </si>
  <si>
    <t>E</t>
  </si>
  <si>
    <t>VS1</t>
  </si>
  <si>
    <t>Fair</t>
  </si>
  <si>
    <t>VVS1</t>
  </si>
  <si>
    <t>I</t>
  </si>
  <si>
    <t>SI2</t>
  </si>
  <si>
    <t>Premium</t>
  </si>
  <si>
    <t>G</t>
  </si>
  <si>
    <t>F</t>
  </si>
  <si>
    <t>VS2</t>
  </si>
  <si>
    <t>IF</t>
  </si>
  <si>
    <t>D</t>
  </si>
  <si>
    <t>Very Good</t>
  </si>
  <si>
    <t>I1</t>
  </si>
  <si>
    <t>Carat sq</t>
  </si>
  <si>
    <t>Descriptive Statistics</t>
  </si>
  <si>
    <t xml:space="preserve">Variable      </t>
  </si>
  <si>
    <t># Fitted</t>
  </si>
  <si>
    <t>Mean</t>
  </si>
  <si>
    <t>Median</t>
  </si>
  <si>
    <t>Std.Dev.</t>
  </si>
  <si>
    <t>Root.M.Sqr.</t>
  </si>
  <si>
    <t>Std.Err.Mean</t>
  </si>
  <si>
    <t>Minimum</t>
  </si>
  <si>
    <t>Maximum</t>
  </si>
  <si>
    <t>Carat_Power</t>
  </si>
  <si>
    <t>Scatterplots</t>
  </si>
  <si>
    <t>Hi-res picture</t>
  </si>
  <si>
    <t>Correlation Matrix (n=1500)</t>
  </si>
  <si>
    <t xml:space="preserve">      Price.Ln</t>
  </si>
  <si>
    <t xml:space="preserve">      Carat_Power</t>
  </si>
  <si>
    <t>.</t>
  </si>
  <si>
    <t>End of Output</t>
  </si>
  <si>
    <t>5/1/18 3:42 PM on DESKTOP-GFVUIF7 - Stats 1 - Small Diamond.xlsx - RegressItLogistic.xlam - Version 2018.03.01</t>
  </si>
  <si>
    <t>Stats 1</t>
  </si>
  <si>
    <t xml:space="preserve">         Carat</t>
  </si>
  <si>
    <t>5/1/18 3:43 PM on DESKTOP-GFVUIF7 - Stats 2 - Small Diamond.xlsx - RegressItLogistic.xlam - Version 2018.03.01</t>
  </si>
  <si>
    <t>Stats 2</t>
  </si>
  <si>
    <t>Model:</t>
  </si>
  <si>
    <t>Model 1</t>
  </si>
  <si>
    <t>RunTime: May  1, 2018  3:45 PM</t>
  </si>
  <si>
    <t>5/1/18 3:45 PM on DESKTOP-GFVUIF7 - Model 1 - Small Diamond.xlsx - RegressItLogistic.xlam - Version 2018.03.01</t>
  </si>
  <si>
    <t>Dependent Variable:</t>
  </si>
  <si>
    <t>Independent Variables:</t>
  </si>
  <si>
    <t>Carat_sq, Clarity.Eq.I1, Clarity.Eq.IF, Clarity.Eq.SI1, Clarity.Eq.SI2, Clarity.Eq.VS1, Clarity.Eq.VS2, Clarity.Eq.VVS1, Color.Eq.D, Color.Eq.E, Color.Eq.F, Color.Eq.G, Color.Eq.H, Color.Eq.I, Cut.Eq.Fair, Cut.Eq.Good, Cut.Eq.Ideal, Cut.Eq.Premium, Depthmm, Lengthmm, Widthmm</t>
  </si>
  <si>
    <t>Equation:</t>
  </si>
  <si>
    <t>Predicted Price.Ln = 1.623 + 0.053*Carat_sq - 0.887*Clarity.Eq.I1 + 0.126*Clarity.Eq.IF - 0.333*Clarity.Eq.SI1 - 0.491*Clarity.Eq.SI2 - 0.125*Clarity.Eq.VS1 - 0.193*Clarity.Eq.VS2 + 0.069*Clarity.Eq.VVS1 + 0.47*Color.Eq.D + 0.435*Color.Eq.E + 0.359*Color.Eq.F + 0.323*Color.Eq.G + 0.237*Color.Eq.H + 0.1*Color.Eq.I - 0.146*Cut.Eq.Fair - 0.017*Cut.Eq.Good + 0.035*Cut.Eq.Ideal + 0.023*Cut.Eq.Premium + 0.715*Depthmm + 0.882*Lengthmm - 0.258*Widthmm</t>
  </si>
  <si>
    <t>Regression Statistics:    Model 1 for Price.Ln    (21 variables, n=1500)</t>
  </si>
  <si>
    <t>R-Squared</t>
  </si>
  <si>
    <t>Adj.R-Sqr.</t>
  </si>
  <si>
    <t>Std.Err.Reg.</t>
  </si>
  <si>
    <t>Std. Dev.</t>
  </si>
  <si>
    <t># Missing</t>
  </si>
  <si>
    <t>Conf. level</t>
  </si>
  <si>
    <t>Coefficient Estimates:    Model 1 for Price.Ln    (21 variables, n=1500)</t>
  </si>
  <si>
    <t>Variable</t>
  </si>
  <si>
    <t>Coefficient</t>
  </si>
  <si>
    <t>Std.Err.</t>
  </si>
  <si>
    <t>t-statistic</t>
  </si>
  <si>
    <t>P-value</t>
  </si>
  <si>
    <t>Std. Coeff.</t>
  </si>
  <si>
    <t>VIF</t>
  </si>
  <si>
    <t xml:space="preserve"> Constant</t>
  </si>
  <si>
    <t>Carat_sq</t>
  </si>
  <si>
    <t>Analysis of Variance:    Model 1 for Price.Ln    (21 variables, n=1500)</t>
  </si>
  <si>
    <t>Source</t>
  </si>
  <si>
    <t>Regression</t>
  </si>
  <si>
    <t>Residual</t>
  </si>
  <si>
    <t>Total</t>
  </si>
  <si>
    <t>Deg.Freedom</t>
  </si>
  <si>
    <t>Sum Squares</t>
  </si>
  <si>
    <t>Mean Square</t>
  </si>
  <si>
    <t>F-statistic</t>
  </si>
  <si>
    <t>Error Distribution Statistics:    Model 1 for Price.Ln    (21 variables, n=1500)</t>
  </si>
  <si>
    <t>MAPE</t>
  </si>
  <si>
    <t>Fitted (n=1500)</t>
  </si>
  <si>
    <t>Mean Error</t>
  </si>
  <si>
    <t>RMSE</t>
  </si>
  <si>
    <t>MAE</t>
  </si>
  <si>
    <t>Normality</t>
  </si>
  <si>
    <t>* * *  (JB)</t>
  </si>
  <si>
    <t>Correlation Matrix of Coefficient Estimates : Model 1 for Price.Ln    (21 variables, n=1500)</t>
  </si>
  <si>
    <t xml:space="preserve">       Constant</t>
  </si>
  <si>
    <t xml:space="preserve">      Carat_sq</t>
  </si>
  <si>
    <t xml:space="preserve">      Clarity.Eq.I1</t>
  </si>
  <si>
    <t xml:space="preserve">      Clarity.Eq.IF</t>
  </si>
  <si>
    <t xml:space="preserve">      Clarity.Eq.SI1</t>
  </si>
  <si>
    <t xml:space="preserve">      Clarity.Eq.SI2</t>
  </si>
  <si>
    <t xml:space="preserve">      Clarity.Eq.VS1</t>
  </si>
  <si>
    <t xml:space="preserve">      Clarity.Eq.VS2</t>
  </si>
  <si>
    <t xml:space="preserve">      Clarity.Eq.VVS1</t>
  </si>
  <si>
    <t xml:space="preserve">      Color.Eq.D</t>
  </si>
  <si>
    <t xml:space="preserve">      Color.Eq.E</t>
  </si>
  <si>
    <t xml:space="preserve">      Color.Eq.F</t>
  </si>
  <si>
    <t xml:space="preserve">      Color.Eq.G</t>
  </si>
  <si>
    <t xml:space="preserve">      Color.Eq.H</t>
  </si>
  <si>
    <t xml:space="preserve">      Color.Eq.I</t>
  </si>
  <si>
    <t xml:space="preserve">      Cut.Eq.Fair</t>
  </si>
  <si>
    <t xml:space="preserve">      Cut.Eq.Good</t>
  </si>
  <si>
    <t xml:space="preserve">      Cut.Eq.Ideal</t>
  </si>
  <si>
    <t xml:space="preserve">      Cut.Eq.Premium</t>
  </si>
  <si>
    <t xml:space="preserve">       Depthmm</t>
  </si>
  <si>
    <t xml:space="preserve">      Lengthmm</t>
  </si>
  <si>
    <t xml:space="preserve">       Widthmm</t>
  </si>
  <si>
    <t>Some correlations between coefficient estimates are greater than 0.9 in magnitude, a strong indication of multicollinearity (redundancy).</t>
  </si>
  <si>
    <t>It may be advisable to remove one out of a pair of independent variables whose coefficient estimates are very highly correlated.</t>
  </si>
  <si>
    <t>See the VIF's and correlation matrix of variables for more information about potential redundancy among the independent variables.</t>
  </si>
  <si>
    <t>Actual and predicted -vs- Observation #</t>
  </si>
  <si>
    <t>Actual and predicted -vs- Observation #
Model 1 for Price.Ln    (21 variables, n=1500)</t>
  </si>
  <si>
    <t>Residual -vs- Observation #</t>
  </si>
  <si>
    <t>Residual -vs- Predicted</t>
  </si>
  <si>
    <t>Histogram of Residuals</t>
  </si>
  <si>
    <t>Normal Quantile Plot</t>
  </si>
  <si>
    <t>Residual -vs- Independent Variable Plots. . .</t>
  </si>
  <si>
    <t xml:space="preserve"> Residual -vs- Carat_sq</t>
  </si>
  <si>
    <t xml:space="preserve"> Residual -vs- Clarity.Eq.I1</t>
  </si>
  <si>
    <t xml:space="preserve"> Residual -vs- Clarity.Eq.IF</t>
  </si>
  <si>
    <t xml:space="preserve"> Residual -vs- Clarity.Eq.SI1</t>
  </si>
  <si>
    <t xml:space="preserve"> Residual -vs- Clarity.Eq.SI2</t>
  </si>
  <si>
    <t xml:space="preserve"> Residual -vs- Clarity.Eq.VS1</t>
  </si>
  <si>
    <t xml:space="preserve"> Residual -vs- Clarity.Eq.VS2</t>
  </si>
  <si>
    <t xml:space="preserve"> Residual -vs- Clarity.Eq.VVS1</t>
  </si>
  <si>
    <t xml:space="preserve"> Residual -vs- Color.Eq.D</t>
  </si>
  <si>
    <t xml:space="preserve"> Residual -vs- Color.Eq.E</t>
  </si>
  <si>
    <t xml:space="preserve"> Residual -vs- Color.Eq.F</t>
  </si>
  <si>
    <t xml:space="preserve"> Residual -vs- Color.Eq.G</t>
  </si>
  <si>
    <t xml:space="preserve"> Residual -vs- Color.Eq.H</t>
  </si>
  <si>
    <t xml:space="preserve"> Residual -vs- Color.Eq.I</t>
  </si>
  <si>
    <t xml:space="preserve"> Residual -vs- Cut.Eq.Fair</t>
  </si>
  <si>
    <t xml:space="preserve"> Residual -vs- Cut.Eq.Good</t>
  </si>
  <si>
    <t xml:space="preserve"> Residual -vs- Cut.Eq.Ideal</t>
  </si>
  <si>
    <t xml:space="preserve"> Residual -vs- Cut.Eq.Premium</t>
  </si>
  <si>
    <t xml:space="preserve"> Residual -vs- Depthmm</t>
  </si>
  <si>
    <t xml:space="preserve"> Residual -vs- Lengthmm</t>
  </si>
  <si>
    <t xml:space="preserve"> Residual -vs- Widthmm</t>
  </si>
  <si>
    <t>Summary of Regression Model Results</t>
  </si>
  <si>
    <t>Dependent Variable: Price.Ln</t>
  </si>
  <si>
    <t>Model</t>
  </si>
  <si>
    <t>Run Time</t>
  </si>
  <si>
    <t>Regression Statistics</t>
  </si>
  <si>
    <t>Model Size</t>
  </si>
  <si>
    <t>Standard Deviation</t>
  </si>
  <si>
    <t>R-squared</t>
  </si>
  <si>
    <t>Adjusted R-squared</t>
  </si>
  <si>
    <t>Maximum VIF</t>
  </si>
  <si>
    <t>Standard Error of Regression</t>
  </si>
  <si>
    <t>Coefficient estimates</t>
  </si>
  <si>
    <t>Coefficient type</t>
  </si>
  <si>
    <t>Linear Regression</t>
  </si>
  <si>
    <t>Price.Ln vs. Carat_sq, Clarity.Eq.I1, Clarity.Eq.IF, Clarity.Eq.SI1, Clarity.Eq.SI2, Clarity.Eq.VS1, Clarity.Eq.VS2, Clarity.Eq.VVS1, Color.Eq.D, Color.Eq.E, Color.Eq.F, Color.Eq.G, Color.Eq.H, Color.Eq.I, Cut.Eq.Fair, Cut.Eq.Good, Cut.Eq.Ideal, Cut.Eq.Premium, Depthmm, Lengthmm, Widthmm</t>
  </si>
  <si>
    <t>#var=21, n=1500</t>
  </si>
  <si>
    <t>Linear</t>
  </si>
  <si>
    <t>1.623  (0.000)</t>
  </si>
  <si>
    <t>0.053  (0.220)</t>
  </si>
  <si>
    <t>-0.887  (0.000)</t>
  </si>
  <si>
    <t>0.126  (0.000)</t>
  </si>
  <si>
    <t>-0.333  (0.000)</t>
  </si>
  <si>
    <t>-0.491  (0.000)</t>
  </si>
  <si>
    <t>-0.125  (0.000)</t>
  </si>
  <si>
    <t>-0.193  (0.000)</t>
  </si>
  <si>
    <t>0.069  (0.000)</t>
  </si>
  <si>
    <t>0.47  (0.000)</t>
  </si>
  <si>
    <t>0.435  (0.000)</t>
  </si>
  <si>
    <t>0.359  (0.000)</t>
  </si>
  <si>
    <t>0.323  (0.000)</t>
  </si>
  <si>
    <t>0.237  (0.000)</t>
  </si>
  <si>
    <t>0.1  (0.000)</t>
  </si>
  <si>
    <t>-0.146  (0.000)</t>
  </si>
  <si>
    <t>-0.017  (0.177)</t>
  </si>
  <si>
    <t>0.035  (0.000)</t>
  </si>
  <si>
    <t>0.023  (0.028)</t>
  </si>
  <si>
    <t>0.715  (0.000)</t>
  </si>
  <si>
    <t>0.882  (0.000)</t>
  </si>
  <si>
    <t>-0.258  (0.001)</t>
  </si>
  <si>
    <t>White</t>
  </si>
  <si>
    <t>No Font</t>
  </si>
  <si>
    <t>Model 1 (#vars=21, n=1500, AdjRsq=0.971): Price.Ln &lt;&lt; Carat_sq, Clarity.Eq.I1, Clarity.Eq.IF, Clarity.Eq.SI1, Clarity.Eq.SI2, Clarity.Eq.VS1, Clarity.Eq.VS2, Clarity.Eq.VVS1, Color.Eq.D, Color.Eq.E, Color.Eq.F, Color.Eq.G, Color.Eq.H, Color.Eq.I, Cut.Eq.Fair, Cut.Eq.Good, Cut.Eq.Ideal, Cut.Eq.Premium, Depthmm, Lengthmm, Widthmm</t>
  </si>
  <si>
    <t>No following model in this sequence.</t>
  </si>
  <si>
    <t>No preceding model in this sequence.</t>
  </si>
  <si>
    <t>R code:</t>
  </si>
  <si>
    <t>Model.1 &lt;- lm(Price.Ln ~ Carat_sq +  Clarity.Eq.I1 +  Clarity.Eq.IF +  Clarity.Eq.SI1 +  Clarity.Eq.SI2 +  Clarity.Eq.VS1 +  Clarity.Eq.VS2 +  Clarity.Eq.VVS1 +  Color.Eq.D +  Color.Eq.E +  Color.Eq.F +  Color.Eq.G +  Color.Eq.H +  Color.Eq.I +  Cut.Eq.Fair +  Cut.Eq.Good +  Cut.Eq.Ideal +  Cut.Eq.Premium +  Depthmm +  Lengthmm +  Widthmm, data = Sheet1)</t>
  </si>
  <si>
    <t>NoHeaders</t>
  </si>
  <si>
    <t>No Comment</t>
  </si>
  <si>
    <t>Model 2</t>
  </si>
  <si>
    <t>RunTime: May  1, 2018  3:48 PM</t>
  </si>
  <si>
    <t>5/1/18 3:48 PM on DESKTOP-GFVUIF7 - Model 2 - Small Diamond.xlsx - RegressItLogistic.xlam - Version 2018.03.01</t>
  </si>
  <si>
    <t>Carat, Clarity.Eq.I1, Clarity.Eq.IF, Clarity.Eq.SI1, Clarity.Eq.SI2, Clarity.Eq.VS1, Clarity.Eq.VS2, Clarity.Eq.VVS1, Color.Eq.D, Color.Eq.E, Color.Eq.F, Color.Eq.G, Color.Eq.H, Color.Eq.I, Cut.Eq.Fair, Cut.Eq.Good, Cut.Eq.Ideal, Cut.Eq.Premium, Depthmm, Lengthmm, Widthmm</t>
  </si>
  <si>
    <t>Predicted Price.Ln = 1.919 + 0.355*Carat - 0.891*Clarity.Eq.I1 + 0.127*Clarity.Eq.IF - 0.333*Clarity.Eq.SI1 - 0.491*Clarity.Eq.SI2 - 0.125*Clarity.Eq.VS1 - 0.193*Clarity.Eq.VS2 + 0.068*Clarity.Eq.VVS1 + 0.472*Color.Eq.D + 0.436*Color.Eq.E + 0.36*Color.Eq.F + 0.324*Color.Eq.G + 0.237*Color.Eq.H + 0.101*Color.Eq.I - 0.151*Cut.Eq.Fair - 0.017*Cut.Eq.Good + 0.038*Cut.Eq.Ideal + 0.022*Cut.Eq.Premium + 0.641*Depthmm + 0.856*Lengthmm - 0.278*Widthmm</t>
  </si>
  <si>
    <t>Regression Statistics:    Model 2 for Price.Ln    (21 variables, n=1500)</t>
  </si>
  <si>
    <t>Coefficient Estimates:    Model 2 for Price.Ln    (21 variables, n=1500)</t>
  </si>
  <si>
    <t>Analysis of Variance:    Model 2 for Price.Ln    (21 variables, n=1500)</t>
  </si>
  <si>
    <t>Error Distribution Statistics:    Model 2 for Price.Ln    (21 variables, n=1500)</t>
  </si>
  <si>
    <t>Correlation Matrix of Coefficient Estimates : Model 2 for Price.Ln    (21 variables, n=1500)</t>
  </si>
  <si>
    <t>Actual and predicted -vs- Observation #
Model 2 for Price.Ln    (21 variables, n=1500)</t>
  </si>
  <si>
    <t>Price.Ln vs. Carat, Clarity.Eq.I1, Clarity.Eq.IF, Clarity.Eq.SI1, Clarity.Eq.SI2, Clarity.Eq.VS1, Clarity.Eq.VS2, Clarity.Eq.VVS1, Color.Eq.D, Color.Eq.E, Color.Eq.F, Color.Eq.G, Color.Eq.H, Color.Eq.I, Cut.Eq.Fair, Cut.Eq.Good, Cut.Eq.Ideal, Cut.Eq.Premium, Depthmm, Lengthmm, Widthmm</t>
  </si>
  <si>
    <t>1.919  (0.000)</t>
  </si>
  <si>
    <t>0.355  (0.003)</t>
  </si>
  <si>
    <t>-0.891  (0.000)</t>
  </si>
  <si>
    <t>0.127  (0.000)</t>
  </si>
  <si>
    <t>0.068  (0.000)</t>
  </si>
  <si>
    <t>0.472  (0.000)</t>
  </si>
  <si>
    <t>0.436  (0.000)</t>
  </si>
  <si>
    <t>0.36  (0.000)</t>
  </si>
  <si>
    <t>0.324  (0.000)</t>
  </si>
  <si>
    <t>0.101  (0.000)</t>
  </si>
  <si>
    <t>-0.151  (0.000)</t>
  </si>
  <si>
    <t>-0.017  (0.170)</t>
  </si>
  <si>
    <t>0.038  (0.000)</t>
  </si>
  <si>
    <t>0.022  (0.030)</t>
  </si>
  <si>
    <t>0.641  (0.000)</t>
  </si>
  <si>
    <t>0.856  (0.000)</t>
  </si>
  <si>
    <t>-0.278  (0.000)</t>
  </si>
  <si>
    <t>Model 2 (#vars=21, n=1500, AdjRsq=0.971): Price.Ln &lt;&lt; Carat, Clarity.Eq.I1, Clarity.Eq.IF, Clarity.Eq.SI1, Clarity.Eq.SI2, Clarity.Eq.VS1, Clarity.Eq.VS2, Clarity.Eq.VVS1, Color.Eq.D, Color.Eq.E, Color.Eq.F, Color.Eq.G, Color.Eq.H, Color.Eq.I, Cut.Eq.Fair, Cut.Eq.Good, Cut.Eq.Ideal, Cut.Eq.Premium, Depthmm, Lengthmm, Widthmm</t>
  </si>
  <si>
    <t>Model.2 &lt;- lm(Price.Ln ~ Carat +  Clarity.Eq.I1 +  Clarity.Eq.IF +  Clarity.Eq.SI1 +  Clarity.Eq.SI2 +  Clarity.Eq.VS1 +  Clarity.Eq.VS2 +  Clarity.Eq.VVS1 +  Color.Eq.D +  Color.Eq.E +  Color.Eq.F +  Color.Eq.G +  Color.Eq.H +  Color.Eq.I +  Cut.Eq.Fair +  Cut.Eq.Good +  Cut.Eq.Ideal +  Cut.Eq.Premium +  Depthmm +  Lengthmm +  Widthmm, data = Sheet1)</t>
  </si>
  <si>
    <t>Model 3</t>
  </si>
  <si>
    <t>5/1/18 3:48 PM on DESKTOP-GFVUIF7 - Model 3 - Small Diamond.xlsx - RegressItLogistic.xlam - Version 2018.03.01</t>
  </si>
  <si>
    <t>Carat, Clarity.Eq.I1, Clarity.Eq.IF, Clarity.Eq.SI1, Clarity.Eq.SI2, Clarity.Eq.VS1, Clarity.Eq.VS2, Clarity.Eq.VVS1, Color.Eq.D, Color.Eq.E, Color.Eq.F, Color.Eq.G, Color.Eq.H, Color.Eq.I, Cut.Eq.Fair, Cut.Eq.Ideal, Cut.Eq.Premium, Depthmm, Lengthmm, Widthmm</t>
  </si>
  <si>
    <t>Predicted Price.Ln = 1.914 + 0.355*Carat - 0.889*Clarity.Eq.I1 + 0.127*Clarity.Eq.IF - 0.333*Clarity.Eq.SI1 - 0.492*Clarity.Eq.SI2 - 0.125*Clarity.Eq.VS1 - 0.193*Clarity.Eq.VS2 + 0.068*Clarity.Eq.VVS1 + 0.472*Color.Eq.D + 0.436*Color.Eq.E + 0.36*Color.Eq.F + 0.324*Color.Eq.G + 0.237*Color.Eq.H + 0.101*Color.Eq.I - 0.145*Cut.Eq.Fair + 0.043*Cut.Eq.Ideal + 0.028*Cut.Eq.Premium + 0.634*Depthmm + 0.851*Lengthmm - 0.269*Widthmm</t>
  </si>
  <si>
    <t>Regression Statistics:    Model 3 for Price.Ln    (20 variables, n=1500)</t>
  </si>
  <si>
    <t>Coefficient Estimates:    Model 3 for Price.Ln    (20 variables, n=1500)</t>
  </si>
  <si>
    <t>Analysis of Variance:    Model 3 for Price.Ln    (20 variables, n=1500)</t>
  </si>
  <si>
    <t>Error Distribution Statistics:    Model 3 for Price.Ln    (20 variables, n=1500)</t>
  </si>
  <si>
    <t>Correlation Matrix of Coefficient Estimates : Model 3 for Price.Ln    (20 variables, n=1500)</t>
  </si>
  <si>
    <t>Actual and predicted -vs- Observation #
Model 3 for Price.Ln    (20 variables, n=1500)</t>
  </si>
  <si>
    <t>Price.Ln vs. Carat, Clarity.Eq.I1, Clarity.Eq.IF, Clarity.Eq.SI1, Clarity.Eq.SI2, Clarity.Eq.VS1, Clarity.Eq.VS2, Clarity.Eq.VVS1, Color.Eq.D, Color.Eq.E, Color.Eq.F, Color.Eq.G, Color.Eq.H, Color.Eq.I, Cut.Eq.Fair, Cut.Eq.Ideal, Cut.Eq.Premium, Depthmm, Lengthmm, Widthmm</t>
  </si>
  <si>
    <t>#var=20, n=1500</t>
  </si>
  <si>
    <t>1.914  (0.000)</t>
  </si>
  <si>
    <t>-0.889  (0.000)</t>
  </si>
  <si>
    <t>-0.492  (0.000)</t>
  </si>
  <si>
    <t>-0.145  (0.000)</t>
  </si>
  <si>
    <t>0.043  (0.000)</t>
  </si>
  <si>
    <t>0.028  (0.004)</t>
  </si>
  <si>
    <t>0.634  (0.000)</t>
  </si>
  <si>
    <t>0.851  (0.000)</t>
  </si>
  <si>
    <t>-0.269  (0.000)</t>
  </si>
  <si>
    <t>Model 3 (#vars=20, n=1500, AdjRsq=0.971): Price.Ln &lt;&lt; Carat, Clarity.Eq.I1, Clarity.Eq.IF, Clarity.Eq.SI1, Clarity.Eq.SI2, Clarity.Eq.VS1, Clarity.Eq.VS2, Clarity.Eq.VVS1, Color.Eq.D, Color.Eq.E, Color.Eq.F, Color.Eq.G, Color.Eq.H, Color.Eq.I, Cut.Eq.Fair, Cut.Eq.Ideal, Cut.Eq.Premium, Depthmm, Lengthmm, Widthmm</t>
  </si>
  <si>
    <t>Model 3 preceding model was Model 2 (#vars=21, n=1500, AdjRsq=0.971): Price.Ln &lt;&lt; Carat, Clarity.Eq.I1, Clarity.Eq.IF, Clarity.Eq.SI1, Clarity.Eq.SI2, Clarity.Eq.VS1, Clarity.Eq.VS2, Clarity.Eq.VVS1, Color.Eq.D, Color.Eq.E, Color.Eq.F, Color.Eq.G, Color.Eq.H, Color.Eq.I, Cut.Eq.Fair, Cut.Eq.Good, Cut.Eq.Ideal, Cut.Eq.Premium, Depthmm, Lengthmm, Widthmm</t>
  </si>
  <si>
    <t>Model.3 &lt;- lm(Price.Ln ~ Carat +  Clarity.Eq.I1 +  Clarity.Eq.IF +  Clarity.Eq.SI1 +  Clarity.Eq.SI2 +  Clarity.Eq.VS1 +  Clarity.Eq.VS2 +  Clarity.Eq.VVS1 +  Color.Eq.D +  Color.Eq.E +  Color.Eq.F +  Color.Eq.G +  Color.Eq.H +  Color.Eq.I +  Cut.Eq.Fair +  Cut.Eq.Ideal +  Cut.Eq.Premium +  Depthmm +  Lengthmm +  Widthmm, data = Sheet1)</t>
  </si>
  <si>
    <t>Model 2 last follower visited was Model 3 (#vars=20, n=1500, AdjRsq=0.971): Price.Ln &lt;&lt; Carat, Clarity.Eq.I1, Clarity.Eq.IF, Clarity.Eq.SI1, Clarity.Eq.SI2, Clarity.Eq.VS1, Clarity.Eq.VS2, Clarity.Eq.VVS1, Color.Eq.D, Color.Eq.E, Color.Eq.F, Color.Eq.G, Color.Eq.H, Color.Eq.I, Cut.Eq.Fair, Cut.Eq.Ideal, Cut.Eq.Premium, Depthmm, Lengthmm, Widthmm</t>
  </si>
  <si>
    <t>Model 2 following model is Model 3 (#vars=20, n=1500, AdjRsq=0.971): Price.Ln &lt;&lt; Carat, Clarity.Eq.I1, Clarity.Eq.IF, Clarity.Eq.SI1, Clarity.Eq.SI2, Clarity.Eq.VS1, Clarity.Eq.VS2, Clarity.Eq.VVS1, Color.Eq.D, Color.Eq.E, Color.Eq.F, Color.Eq.G, Color.Eq.H, Color.Eq.I, Cut.Eq.Fair, Cut.Eq.Ideal, Cut.Eq.Premium, Depthmm, Lengthmm, Widthmm</t>
  </si>
  <si>
    <t>Model 4</t>
  </si>
  <si>
    <t>RunTime: May  2, 2018  11:30 AM</t>
  </si>
  <si>
    <t>5/2/18 11:30 AM on DESKTOP-A1N8O3F - Model 4 - Small Diamond_Copy.xlsx - RegressItLogistic.xlam - Version 2018.03.01</t>
  </si>
  <si>
    <t>Regression Statistics:    Model 4 for Price.Ln    (20 variables, n=1500)</t>
  </si>
  <si>
    <t>Coefficient Estimates:    Model 4 for Price.Ln    (20 variables, n=1500)</t>
  </si>
  <si>
    <t>Analysis of Variance:    Model 4 for Price.Ln    (20 variables, n=1500)</t>
  </si>
  <si>
    <t>Error Distribution Statistics:    Model 4 for Price.Ln    (20 variables, n=1500)</t>
  </si>
  <si>
    <t>Correlation Matrix of Coefficient Estimates : Model 4 for Price.Ln    (20 variables, n=1500)</t>
  </si>
  <si>
    <t>Actual and predicted -vs- Observation #
Model 4 for Price.Ln    (20 variables, n=1500)</t>
  </si>
  <si>
    <t>Price.Ln_Model_4_Predictions</t>
  </si>
  <si>
    <t>Price.Ln_Model_4_Residuals</t>
  </si>
  <si>
    <t>Model 4 (#vars=20, n=1500, AdjRsq=0.13): Price.Ln &lt;&lt; Carat, Clarity.Eq.I1, Clarity.Eq.IF, Clarity.Eq.SI1, Clarity.Eq.SI2, Clarity.Eq.VS1, Clarity.Eq.VS2, Clarity.Eq.VVS1, Color.Eq.D, Color.Eq.E, Color.Eq.F, Color.Eq.G, Color.Eq.H, Color.Eq.I, Cut.Eq.Fair, Cut.Eq.Ideal, Cut.Eq.Premium, Depthmm, Lengthmm, Widthmm</t>
  </si>
  <si>
    <t>Model 4 preceding model was Model 3 (#vars=20, n=1500, AdjRsq=0.971): Price.Ln &lt;&lt; Carat, Clarity.Eq.I1, Clarity.Eq.IF, Clarity.Eq.SI1, Clarity.Eq.SI2, Clarity.Eq.VS1, Clarity.Eq.VS2, Clarity.Eq.VVS1, Color.Eq.D, Color.Eq.E, Color.Eq.F, Color.Eq.G, Color.Eq.H, Color.Eq.I, Cut.Eq.Fair, Cut.Eq.Ideal, Cut.Eq.Premium, Depthmm, Lengthmm, Widthmm</t>
  </si>
  <si>
    <t>Model.4 &lt;- lm(Price.Ln ~ Carat +  Clarity.Eq.I1 +  Clarity.Eq.IF +  Clarity.Eq.SI1 +  Clarity.Eq.SI2 +  Clarity.Eq.VS1 +  Clarity.Eq.VS2 +  Clarity.Eq.VVS1 +  Color.Eq.D +  Color.Eq.E +  Color.Eq.F +  Color.Eq.G +  Color.Eq.H +  Color.Eq.I +  Cut.Eq.Fair +  Cut.Eq.Ideal +  Cut.Eq.Premium +  Depthmm +  Lengthmm +  Widthmm, data = Sheet1)</t>
  </si>
  <si>
    <t>Model 3 last follower visited was Model 4 (#vars=20, n=1500, AdjRsq=0.13): Price.Ln &lt;&lt; Carat, Clarity.Eq.I1, Clarity.Eq.IF, Clarity.Eq.SI1, Clarity.Eq.SI2, Clarity.Eq.VS1, Clarity.Eq.VS2, Clarity.Eq.VVS1, Color.Eq.D, Color.Eq.E, Color.Eq.F, Color.Eq.G, Color.Eq.H, Color.Eq.I, Cut.Eq.Fair, Cut.Eq.Ideal, Cut.Eq.Premium, Depthmm, Lengthmm, Widthmm</t>
  </si>
  <si>
    <t>Model 3 following model is Model 4 (#vars=20, n=1500, AdjRsq=0.13): Price.Ln &lt;&lt; Carat, Clarity.Eq.I1, Clarity.Eq.IF, Clarity.Eq.SI1, Clarity.Eq.SI2, Clarity.Eq.VS1, Clarity.Eq.VS2, Clarity.Eq.VVS1, Color.Eq.D, Color.Eq.E, Color.Eq.F, Color.Eq.G, Color.Eq.H, Color.Eq.I, Cut.Eq.Fair, Cut.Eq.Ideal, Cut.Eq.Premium, Depthmm, Lengthmm, Widthmm</t>
  </si>
  <si>
    <t>Correlation</t>
  </si>
  <si>
    <t>Squared</t>
  </si>
  <si>
    <t>Correlations and Squared Correlations -vs- Price.Ln (n=1500)</t>
  </si>
  <si>
    <t>5/2/18 11:32 AM on DESKTOP-A1N8O3F - Stats 3 - Small Diamond_Copy.xlsx - RegressItLogistic.xlam - Version 2018.03.01</t>
  </si>
  <si>
    <t>Stats 3</t>
  </si>
  <si>
    <t>Observation #</t>
  </si>
  <si>
    <t>5/2/18 11:33 AM on DESKTOP-A1N8O3F - Stats 4 - Small Diamond_Copy.xlsx - RegressItLogistic.xlam - Version 2018.03.01</t>
  </si>
  <si>
    <t>Stats 4</t>
  </si>
  <si>
    <t>Histogram Plots</t>
  </si>
  <si>
    <t>5/2/18 11:34 AM on DESKTOP-A1N8O3F - Stats 5 - Small Diamond_Copy.xlsx - RegressItLogistic.xlam - Version 2018.03.01</t>
  </si>
  <si>
    <t>Stats 5</t>
  </si>
  <si>
    <t>Price_actual_unlog</t>
  </si>
  <si>
    <t>Price_prediced_unlog</t>
  </si>
  <si>
    <t xml:space="preserve">      Price_actual_unlog</t>
  </si>
  <si>
    <t xml:space="preserve">      Price_prediced_unlog</t>
  </si>
  <si>
    <t>5/2/18 11:36 AM on DESKTOP-A1N8O3F - Stats 6 - Small Diamond_Copy.xlsx - RegressItLogistic.xlam - Version 2018.03.01</t>
  </si>
  <si>
    <t>Stats 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</si>
</sst>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.000"/>
    <numFmt numFmtId="165" formatCode="0.000000"/>
    <numFmt numFmtId="166" formatCode="#,##0.000"/>
    <numFmt numFmtId="167" formatCode="0.0%"/>
    <numFmt numFmtId="168" formatCode="[$-409]m/d/yy\ h:mm\ AM/PM;@"/>
    <numFmt numFmtId="169" formatCode="#,###"/>
  </numFmts>
  <fonts count="15" x14ac:knownFonts="1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u/>
      <sz val="8"/>
      <color theme="1"/>
      <name val="Arial"/>
      <family val="2"/>
    </font>
    <font>
      <sz val="8"/>
      <color rgb="FFFFFFFF"/>
      <name val="Arial"/>
      <family val="2"/>
    </font>
    <font>
      <sz val="8"/>
      <color rgb="FFB2B2B2"/>
      <name val="Arial"/>
      <family val="2"/>
    </font>
    <font>
      <sz val="8"/>
      <color rgb="FF010101"/>
      <name val="Arial"/>
      <family val="2"/>
    </font>
    <font>
      <i/>
      <sz val="8"/>
      <color theme="1"/>
      <name val="Arial"/>
      <family val="2"/>
    </font>
    <font>
      <sz val="8"/>
      <color theme="0"/>
      <name val="Arial"/>
      <family val="2"/>
    </font>
    <font>
      <sz val="8"/>
      <color rgb="FF020202"/>
      <name val="Arial"/>
      <family val="2"/>
    </font>
    <font>
      <b/>
      <sz val="8"/>
      <color theme="1"/>
      <name val="Arial"/>
      <family val="2"/>
    </font>
    <font>
      <i/>
      <sz val="8"/>
      <color rgb="FFFFFFFF"/>
      <name val="Arial"/>
      <family val="2"/>
    </font>
    <font>
      <b/>
      <sz val="7"/>
      <color theme="1"/>
      <name val="Arial"/>
      <family val="2"/>
    </font>
    <font>
      <sz val="9"/>
      <color indexed="81"/>
      <name val="Tahoma"/>
      <family val="2"/>
    </font>
    <font>
      <sz val="8"/>
      <color rgb="FF000000"/>
      <name val="Arial"/>
      <family val="2"/>
    </font>
    <font>
      <sz val="8"/>
      <color rgb="FFA6A6A6"/>
      <name val="Arial"/>
      <family val="2"/>
    </font>
  </fonts>
  <fills count="114">
    <fill>
      <patternFill patternType="none"/>
    </fill>
    <fill>
      <patternFill patternType="gray125"/>
    </fill>
    <fill>
      <patternFill patternType="solid">
        <fgColor rgb="FFE6E6E6"/>
        <bgColor indexed="64"/>
      </patternFill>
    </fill>
    <fill>
      <patternFill patternType="solid">
        <fgColor rgb="FFDFDFFF"/>
        <bgColor indexed="64"/>
      </patternFill>
    </fill>
    <fill>
      <patternFill patternType="solid">
        <fgColor rgb="FFF9F9FF"/>
        <bgColor indexed="64"/>
      </patternFill>
    </fill>
    <fill>
      <patternFill patternType="solid">
        <fgColor rgb="FFFF3737"/>
        <bgColor indexed="64"/>
      </patternFill>
    </fill>
    <fill>
      <patternFill patternType="solid">
        <fgColor rgb="FFFFDEDE"/>
        <bgColor indexed="64"/>
      </patternFill>
    </fill>
    <fill>
      <patternFill patternType="solid">
        <fgColor rgb="FF4848FF"/>
        <bgColor indexed="64"/>
      </patternFill>
    </fill>
    <fill>
      <patternFill patternType="solid">
        <fgColor rgb="FFF4F4FF"/>
        <bgColor indexed="64"/>
      </patternFill>
    </fill>
    <fill>
      <patternFill patternType="solid">
        <fgColor rgb="FFFFBCBC"/>
        <bgColor indexed="64"/>
      </patternFill>
    </fill>
    <fill>
      <patternFill patternType="solid">
        <fgColor rgb="FFFFB4B4"/>
        <bgColor indexed="64"/>
      </patternFill>
    </fill>
    <fill>
      <patternFill patternType="solid">
        <fgColor rgb="FFFFE8E8"/>
        <bgColor indexed="64"/>
      </patternFill>
    </fill>
    <fill>
      <patternFill patternType="solid">
        <fgColor rgb="FFFFD8D8"/>
        <bgColor indexed="64"/>
      </patternFill>
    </fill>
    <fill>
      <patternFill patternType="solid">
        <fgColor rgb="FF7E7EFF"/>
        <bgColor indexed="64"/>
      </patternFill>
    </fill>
    <fill>
      <patternFill patternType="solid">
        <fgColor rgb="FFF6F6FF"/>
        <bgColor indexed="64"/>
      </patternFill>
    </fill>
    <fill>
      <patternFill patternType="solid">
        <fgColor rgb="FF3737FF"/>
        <bgColor indexed="64"/>
      </patternFill>
    </fill>
    <fill>
      <patternFill patternType="solid">
        <fgColor rgb="FFB5B5FF"/>
        <bgColor indexed="64"/>
      </patternFill>
    </fill>
    <fill>
      <patternFill patternType="solid">
        <fgColor rgb="FFA8A8FF"/>
        <bgColor indexed="64"/>
      </patternFill>
    </fill>
    <fill>
      <patternFill patternType="solid">
        <fgColor rgb="FFBCBCFF"/>
        <bgColor indexed="64"/>
      </patternFill>
    </fill>
    <fill>
      <patternFill patternType="solid">
        <fgColor rgb="FFC3C3FF"/>
        <bgColor indexed="64"/>
      </patternFill>
    </fill>
    <fill>
      <patternFill patternType="solid">
        <fgColor rgb="FFD9D9FF"/>
        <bgColor indexed="64"/>
      </patternFill>
    </fill>
    <fill>
      <patternFill patternType="solid">
        <fgColor rgb="FF8989FF"/>
        <bgColor indexed="64"/>
      </patternFill>
    </fill>
    <fill>
      <patternFill patternType="solid">
        <fgColor rgb="FFF3F3FF"/>
        <bgColor indexed="64"/>
      </patternFill>
    </fill>
    <fill>
      <patternFill patternType="solid">
        <fgColor rgb="FFFF4F4F"/>
        <bgColor indexed="64"/>
      </patternFill>
    </fill>
    <fill>
      <patternFill patternType="solid">
        <fgColor rgb="FFFFF4F4"/>
        <bgColor indexed="64"/>
      </patternFill>
    </fill>
    <fill>
      <patternFill patternType="solid">
        <fgColor rgb="FFFFDADA"/>
        <bgColor indexed="64"/>
      </patternFill>
    </fill>
    <fill>
      <patternFill patternType="solid">
        <fgColor rgb="FFFFFCFC"/>
        <bgColor indexed="64"/>
      </patternFill>
    </fill>
    <fill>
      <patternFill patternType="solid">
        <fgColor rgb="FF9191FF"/>
        <bgColor indexed="64"/>
      </patternFill>
    </fill>
    <fill>
      <patternFill patternType="solid">
        <fgColor rgb="FFF7F7FF"/>
        <bgColor indexed="64"/>
      </patternFill>
    </fill>
    <fill>
      <patternFill patternType="solid">
        <fgColor rgb="FFC5C5FF"/>
        <bgColor indexed="64"/>
      </patternFill>
    </fill>
    <fill>
      <patternFill patternType="solid">
        <fgColor rgb="FFFBFBFF"/>
        <bgColor indexed="64"/>
      </patternFill>
    </fill>
    <fill>
      <patternFill patternType="solid">
        <fgColor rgb="FF6F6FFF"/>
        <bgColor indexed="64"/>
      </patternFill>
    </fill>
    <fill>
      <patternFill patternType="solid">
        <fgColor rgb="FFFFA4A4"/>
        <bgColor indexed="64"/>
      </patternFill>
    </fill>
    <fill>
      <patternFill patternType="solid">
        <fgColor rgb="FFFFABAB"/>
        <bgColor indexed="64"/>
      </patternFill>
    </fill>
    <fill>
      <patternFill patternType="solid">
        <fgColor rgb="FFFFFAFA"/>
        <bgColor indexed="64"/>
      </patternFill>
    </fill>
    <fill>
      <patternFill patternType="solid">
        <fgColor rgb="FFFFFEFE"/>
        <bgColor indexed="64"/>
      </patternFill>
    </fill>
    <fill>
      <patternFill patternType="solid">
        <fgColor rgb="FFE8E8FF"/>
        <bgColor indexed="64"/>
      </patternFill>
    </fill>
    <fill>
      <patternFill patternType="solid">
        <fgColor rgb="FFCECEFF"/>
        <bgColor indexed="64"/>
      </patternFill>
    </fill>
    <fill>
      <patternFill patternType="solid">
        <fgColor rgb="FFFFFDFD"/>
        <bgColor indexed="64"/>
      </patternFill>
    </fill>
    <fill>
      <patternFill patternType="solid">
        <fgColor rgb="FFEAEAFF"/>
        <bgColor indexed="64"/>
      </patternFill>
    </fill>
    <fill>
      <patternFill patternType="solid">
        <fgColor rgb="FFD7D7FF"/>
        <bgColor indexed="64"/>
      </patternFill>
    </fill>
    <fill>
      <patternFill patternType="solid">
        <fgColor rgb="FFAAAAFF"/>
        <bgColor indexed="64"/>
      </patternFill>
    </fill>
    <fill>
      <patternFill patternType="solid">
        <fgColor rgb="FFFDFDFF"/>
        <bgColor indexed="64"/>
      </patternFill>
    </fill>
    <fill>
      <patternFill patternType="solid">
        <fgColor rgb="FFEBEBFF"/>
        <bgColor indexed="64"/>
      </patternFill>
    </fill>
    <fill>
      <patternFill patternType="solid">
        <fgColor rgb="FFA4A4FF"/>
        <bgColor indexed="64"/>
      </patternFill>
    </fill>
    <fill>
      <patternFill patternType="solid">
        <fgColor rgb="FFB3B3FF"/>
        <bgColor indexed="64"/>
      </patternFill>
    </fill>
    <fill>
      <patternFill patternType="solid">
        <fgColor rgb="FFFEFEFF"/>
        <bgColor indexed="64"/>
      </patternFill>
    </fill>
    <fill>
      <patternFill patternType="solid">
        <fgColor rgb="FFE9E9FF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9B9BFF"/>
        <bgColor indexed="64"/>
      </patternFill>
    </fill>
    <fill>
      <patternFill patternType="solid">
        <fgColor rgb="FFACACFF"/>
        <bgColor indexed="64"/>
      </patternFill>
    </fill>
    <fill>
      <patternFill patternType="solid">
        <fgColor rgb="FFA3A3FF"/>
        <bgColor indexed="64"/>
      </patternFill>
    </fill>
    <fill>
      <patternFill patternType="solid">
        <fgColor rgb="FFFFF8F8"/>
        <bgColor indexed="64"/>
      </patternFill>
    </fill>
    <fill>
      <patternFill patternType="solid">
        <fgColor rgb="FFF0F0FF"/>
        <bgColor indexed="64"/>
      </patternFill>
    </fill>
    <fill>
      <patternFill patternType="solid">
        <fgColor rgb="FFD6D6FF"/>
        <bgColor indexed="64"/>
      </patternFill>
    </fill>
    <fill>
      <patternFill patternType="solid">
        <fgColor rgb="FFBBBBFF"/>
        <bgColor indexed="64"/>
      </patternFill>
    </fill>
    <fill>
      <patternFill patternType="solid">
        <fgColor rgb="FFC7C7FF"/>
        <bgColor indexed="64"/>
      </patternFill>
    </fill>
    <fill>
      <patternFill patternType="solid">
        <fgColor rgb="FFB8B8FF"/>
        <bgColor indexed="64"/>
      </patternFill>
    </fill>
    <fill>
      <patternFill patternType="solid">
        <fgColor rgb="FFFAFAFF"/>
        <bgColor indexed="64"/>
      </patternFill>
    </fill>
    <fill>
      <patternFill patternType="solid">
        <fgColor rgb="FFFCFC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7171FF"/>
        <bgColor indexed="64"/>
      </patternFill>
    </fill>
    <fill>
      <patternFill patternType="solid">
        <fgColor rgb="FF7474FF"/>
        <bgColor indexed="64"/>
      </patternFill>
    </fill>
    <fill>
      <patternFill patternType="solid">
        <fgColor rgb="FF6B6BFF"/>
        <bgColor indexed="64"/>
      </patternFill>
    </fill>
    <fill>
      <patternFill patternType="solid">
        <fgColor rgb="FF7575FF"/>
        <bgColor indexed="64"/>
      </patternFill>
    </fill>
    <fill>
      <patternFill patternType="solid">
        <fgColor rgb="FF6E6EFF"/>
        <bgColor indexed="64"/>
      </patternFill>
    </fill>
    <fill>
      <patternFill patternType="solid">
        <fgColor rgb="FF7979FF"/>
        <bgColor indexed="64"/>
      </patternFill>
    </fill>
    <fill>
      <patternFill patternType="solid">
        <fgColor rgb="FF7373FF"/>
        <bgColor indexed="64"/>
      </patternFill>
    </fill>
    <fill>
      <patternFill patternType="solid">
        <fgColor rgb="FF8585FF"/>
        <bgColor indexed="64"/>
      </patternFill>
    </fill>
    <fill>
      <patternFill patternType="solid">
        <fgColor rgb="FF7D7DFF"/>
        <bgColor indexed="64"/>
      </patternFill>
    </fill>
    <fill>
      <patternFill patternType="solid">
        <fgColor rgb="FF7F7FFF"/>
        <bgColor indexed="64"/>
      </patternFill>
    </fill>
    <fill>
      <patternFill patternType="solid">
        <fgColor rgb="FF8383FF"/>
        <bgColor indexed="64"/>
      </patternFill>
    </fill>
    <fill>
      <patternFill patternType="solid">
        <fgColor rgb="FFFFF5F5"/>
        <bgColor indexed="64"/>
      </patternFill>
    </fill>
    <fill>
      <patternFill patternType="solid">
        <fgColor rgb="FFE7E7FF"/>
        <bgColor indexed="64"/>
      </patternFill>
    </fill>
    <fill>
      <patternFill patternType="solid">
        <fgColor rgb="FFFFFBFB"/>
        <bgColor indexed="64"/>
      </patternFill>
    </fill>
    <fill>
      <patternFill patternType="solid">
        <fgColor rgb="FFF8F8FF"/>
        <bgColor indexed="64"/>
      </patternFill>
    </fill>
    <fill>
      <patternFill patternType="solid">
        <fgColor rgb="FFE1E1FF"/>
        <bgColor indexed="64"/>
      </patternFill>
    </fill>
    <fill>
      <patternFill patternType="solid">
        <fgColor rgb="FFC6C6FF"/>
        <bgColor indexed="64"/>
      </patternFill>
    </fill>
    <fill>
      <patternFill patternType="solid">
        <fgColor rgb="FFFFF9F9"/>
        <bgColor indexed="64"/>
      </patternFill>
    </fill>
    <fill>
      <patternFill patternType="solid">
        <fgColor rgb="FFD0D0FF"/>
        <bgColor indexed="64"/>
      </patternFill>
    </fill>
    <fill>
      <patternFill patternType="solid">
        <fgColor rgb="FFB0B0FF"/>
        <bgColor indexed="64"/>
      </patternFill>
    </fill>
    <fill>
      <patternFill patternType="solid">
        <fgColor rgb="FFFFD1D1"/>
        <bgColor indexed="64"/>
      </patternFill>
    </fill>
    <fill>
      <patternFill patternType="solid">
        <fgColor rgb="FFFFF1F1"/>
        <bgColor indexed="64"/>
      </patternFill>
    </fill>
    <fill>
      <patternFill patternType="solid">
        <fgColor rgb="FFF1F1FF"/>
        <bgColor indexed="64"/>
      </patternFill>
    </fill>
    <fill>
      <patternFill patternType="solid">
        <fgColor rgb="FFFFF7F7"/>
        <bgColor indexed="64"/>
      </patternFill>
    </fill>
    <fill>
      <patternFill patternType="solid">
        <fgColor rgb="FFFFDCDC"/>
        <bgColor indexed="64"/>
      </patternFill>
    </fill>
    <fill>
      <patternFill patternType="solid">
        <fgColor rgb="FFFFF0F0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FFE5E5"/>
        <bgColor indexed="64"/>
      </patternFill>
    </fill>
    <fill>
      <patternFill patternType="solid">
        <fgColor rgb="FFDADAFF"/>
        <bgColor indexed="64"/>
      </patternFill>
    </fill>
    <fill>
      <patternFill patternType="solid">
        <fgColor rgb="FFF2F2FF"/>
        <bgColor indexed="64"/>
      </patternFill>
    </fill>
    <fill>
      <patternFill patternType="solid">
        <fgColor rgb="FFD1D1FF"/>
        <bgColor indexed="64"/>
      </patternFill>
    </fill>
    <fill>
      <patternFill patternType="solid">
        <fgColor rgb="FFFF5E5E"/>
        <bgColor indexed="64"/>
      </patternFill>
    </fill>
    <fill>
      <patternFill patternType="solid">
        <fgColor rgb="FFAFAFFF"/>
        <bgColor indexed="64"/>
      </patternFill>
    </fill>
    <fill>
      <patternFill patternType="solid">
        <fgColor rgb="FFDBDBFF"/>
        <bgColor indexed="64"/>
      </patternFill>
    </fill>
    <fill>
      <patternFill patternType="solid">
        <fgColor rgb="FF4747FF"/>
        <bgColor indexed="64"/>
      </patternFill>
    </fill>
    <fill>
      <patternFill patternType="solid">
        <fgColor rgb="FFFFB3B3"/>
        <bgColor indexed="64"/>
      </patternFill>
    </fill>
    <fill>
      <patternFill patternType="solid">
        <fgColor rgb="FF8080FF"/>
        <bgColor indexed="64"/>
      </patternFill>
    </fill>
    <fill>
      <patternFill patternType="solid">
        <fgColor rgb="FFB4B4FF"/>
        <bgColor indexed="64"/>
      </patternFill>
    </fill>
    <fill>
      <patternFill patternType="solid">
        <fgColor rgb="FFA7A7FF"/>
        <bgColor indexed="64"/>
      </patternFill>
    </fill>
    <fill>
      <patternFill patternType="solid">
        <fgColor rgb="FF8888FF"/>
        <bgColor indexed="64"/>
      </patternFill>
    </fill>
    <fill>
      <patternFill patternType="solid">
        <fgColor rgb="FFFF4D4D"/>
        <bgColor indexed="64"/>
      </patternFill>
    </fill>
    <fill>
      <patternFill patternType="solid">
        <fgColor rgb="FF6868FF"/>
        <bgColor indexed="64"/>
      </patternFill>
    </fill>
    <fill>
      <patternFill patternType="solid">
        <fgColor rgb="FFF5F5FF"/>
        <bgColor indexed="64"/>
      </patternFill>
    </fill>
    <fill>
      <patternFill patternType="solid">
        <fgColor rgb="FFB2B2FF"/>
        <bgColor indexed="64"/>
      </patternFill>
    </fill>
    <fill>
      <patternFill patternType="solid">
        <fgColor rgb="FFFFA0A0"/>
        <bgColor indexed="64"/>
      </patternFill>
    </fill>
    <fill>
      <patternFill patternType="solid">
        <fgColor rgb="FFFFA8A8"/>
        <bgColor indexed="64"/>
      </patternFill>
    </fill>
    <fill>
      <patternFill patternType="solid">
        <fgColor rgb="FFFFF2F2"/>
        <bgColor indexed="64"/>
      </patternFill>
    </fill>
    <fill>
      <patternFill patternType="solid">
        <fgColor rgb="FFECECFF"/>
        <bgColor indexed="64"/>
      </patternFill>
    </fill>
    <fill>
      <patternFill patternType="solid">
        <fgColor rgb="FFBFBFFF"/>
        <bgColor indexed="64"/>
      </patternFill>
    </fill>
    <fill>
      <patternFill patternType="solid">
        <fgColor rgb="FFFFEFEF"/>
        <bgColor indexed="64"/>
      </patternFill>
    </fill>
    <fill>
      <patternFill patternType="solid">
        <fgColor rgb="FFFFCACA"/>
        <bgColor indexed="64"/>
      </patternFill>
    </fill>
    <fill>
      <patternFill patternType="solid">
        <fgColor rgb="FFD2D2FF"/>
        <bgColor indexed="64"/>
      </patternFill>
    </fill>
    <fill>
      <patternFill patternType="solid">
        <fgColor rgb="FFFF6464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indexed="18"/>
      </bottom>
      <diagonal/>
    </border>
    <border>
      <left style="medium">
        <color indexed="18"/>
      </left>
      <right/>
      <top/>
      <bottom style="medium">
        <color indexed="18"/>
      </bottom>
      <diagonal/>
    </border>
  </borders>
  <cellStyleXfs count="1">
    <xf numFmtId="0" fontId="0" fillId="0" borderId="0"/>
  </cellStyleXfs>
  <cellXfs count="183">
    <xf numFmtId="0" fontId="0" fillId="0" borderId="0" xfId="0"/>
    <xf numFmtId="164" fontId="1" fillId="0" borderId="0" xfId="0" applyNumberFormat="1" applyFont="1"/>
    <xf numFmtId="164" fontId="2" fillId="0" borderId="0" xfId="0" applyNumberFormat="1" applyFont="1"/>
    <xf numFmtId="164" fontId="1" fillId="0" borderId="0" xfId="0" applyNumberFormat="1" applyFont="1" applyAlignment="1">
      <alignment horizontal="right"/>
    </xf>
    <xf numFmtId="164" fontId="1" fillId="0" borderId="1" xfId="0" applyNumberFormat="1" applyFont="1" applyBorder="1" applyAlignment="1">
      <alignment horizontal="right"/>
    </xf>
    <xf numFmtId="164" fontId="1" fillId="0" borderId="1" xfId="0" applyNumberFormat="1" applyFont="1" applyBorder="1"/>
    <xf numFmtId="1" fontId="1" fillId="0" borderId="0" xfId="0" applyNumberFormat="1" applyFont="1"/>
    <xf numFmtId="164" fontId="3" fillId="0" borderId="0" xfId="0" applyNumberFormat="1" applyFont="1"/>
    <xf numFmtId="164" fontId="4" fillId="0" borderId="0" xfId="0" applyNumberFormat="1" applyFont="1"/>
    <xf numFmtId="164" fontId="1" fillId="0" borderId="2" xfId="0" applyNumberFormat="1" applyFont="1" applyBorder="1"/>
    <xf numFmtId="164" fontId="5" fillId="0" borderId="0" xfId="0" applyNumberFormat="1" applyFont="1"/>
    <xf numFmtId="164" fontId="6" fillId="0" borderId="0" xfId="0" applyNumberFormat="1" applyFont="1"/>
    <xf numFmtId="164" fontId="7" fillId="0" borderId="0" xfId="0" applyNumberFormat="1" applyFont="1"/>
    <xf numFmtId="164" fontId="8" fillId="0" borderId="0" xfId="0" applyNumberFormat="1" applyFont="1"/>
    <xf numFmtId="165" fontId="1" fillId="0" borderId="0" xfId="0" applyNumberFormat="1" applyFont="1"/>
    <xf numFmtId="166" fontId="1" fillId="0" borderId="0" xfId="0" applyNumberFormat="1" applyFont="1" applyAlignment="1"/>
    <xf numFmtId="166" fontId="3" fillId="0" borderId="0" xfId="0" applyNumberFormat="1" applyFont="1" applyAlignment="1"/>
    <xf numFmtId="166" fontId="9" fillId="0" borderId="0" xfId="0" applyNumberFormat="1" applyFont="1" applyAlignment="1"/>
    <xf numFmtId="166" fontId="6" fillId="0" borderId="0" xfId="0" applyNumberFormat="1" applyFont="1" applyAlignment="1"/>
    <xf numFmtId="166" fontId="10" fillId="0" borderId="0" xfId="0" applyNumberFormat="1" applyFont="1" applyAlignment="1"/>
    <xf numFmtId="166" fontId="2" fillId="0" borderId="0" xfId="0" applyNumberFormat="1" applyFont="1" applyAlignment="1"/>
    <xf numFmtId="166" fontId="1" fillId="0" borderId="1" xfId="0" applyNumberFormat="1" applyFont="1" applyBorder="1" applyAlignment="1"/>
    <xf numFmtId="166" fontId="11" fillId="0" borderId="1" xfId="0" applyNumberFormat="1" applyFont="1" applyBorder="1" applyAlignment="1">
      <alignment horizontal="right"/>
    </xf>
    <xf numFmtId="164" fontId="1" fillId="0" borderId="0" xfId="0" applyNumberFormat="1" applyFont="1" applyAlignment="1"/>
    <xf numFmtId="1" fontId="1" fillId="0" borderId="0" xfId="0" applyNumberFormat="1" applyFont="1" applyAlignment="1"/>
    <xf numFmtId="167" fontId="1" fillId="0" borderId="0" xfId="0" applyNumberFormat="1" applyFont="1" applyAlignment="1"/>
    <xf numFmtId="166" fontId="1" fillId="0" borderId="0" xfId="0" applyNumberFormat="1" applyFont="1" applyAlignment="1">
      <alignment horizontal="left"/>
    </xf>
    <xf numFmtId="165" fontId="1" fillId="0" borderId="0" xfId="0" applyNumberFormat="1" applyFont="1" applyAlignment="1"/>
    <xf numFmtId="166" fontId="11" fillId="0" borderId="1" xfId="0" applyNumberFormat="1" applyFont="1" applyBorder="1" applyAlignment="1">
      <alignment horizontal="left"/>
    </xf>
    <xf numFmtId="166" fontId="1" fillId="0" borderId="0" xfId="0" applyNumberFormat="1" applyFont="1" applyAlignment="1">
      <alignment horizontal="right"/>
    </xf>
    <xf numFmtId="166" fontId="1" fillId="0" borderId="1" xfId="0" applyNumberFormat="1" applyFont="1" applyBorder="1" applyAlignment="1">
      <alignment horizontal="right"/>
    </xf>
    <xf numFmtId="166" fontId="4" fillId="0" borderId="0" xfId="0" applyNumberFormat="1" applyFont="1" applyAlignment="1"/>
    <xf numFmtId="166" fontId="1" fillId="0" borderId="2" xfId="0" applyNumberFormat="1" applyFont="1" applyBorder="1" applyAlignment="1"/>
    <xf numFmtId="166" fontId="5" fillId="0" borderId="0" xfId="0" applyNumberFormat="1" applyFont="1" applyAlignment="1"/>
    <xf numFmtId="166" fontId="7" fillId="0" borderId="0" xfId="0" applyNumberFormat="1" applyFont="1" applyAlignment="1">
      <alignment wrapText="1"/>
    </xf>
    <xf numFmtId="166" fontId="11" fillId="0" borderId="0" xfId="0" applyNumberFormat="1" applyFont="1" applyAlignment="1">
      <alignment horizontal="left"/>
    </xf>
    <xf numFmtId="166" fontId="2" fillId="0" borderId="0" xfId="0" applyNumberFormat="1" applyFont="1" applyAlignment="1">
      <alignment horizontal="right"/>
    </xf>
    <xf numFmtId="166" fontId="1" fillId="2" borderId="0" xfId="0" applyNumberFormat="1" applyFont="1" applyFill="1" applyAlignment="1">
      <alignment horizontal="right"/>
    </xf>
    <xf numFmtId="166" fontId="9" fillId="2" borderId="0" xfId="0" applyNumberFormat="1" applyFont="1" applyFill="1" applyAlignment="1">
      <alignment horizontal="left"/>
    </xf>
    <xf numFmtId="166" fontId="9" fillId="0" borderId="0" xfId="0" applyNumberFormat="1" applyFont="1" applyAlignment="1">
      <alignment horizontal="right"/>
    </xf>
    <xf numFmtId="166" fontId="6" fillId="0" borderId="0" xfId="0" applyNumberFormat="1" applyFont="1" applyAlignment="1">
      <alignment horizontal="left"/>
    </xf>
    <xf numFmtId="168" fontId="1" fillId="0" borderId="0" xfId="0" applyNumberFormat="1" applyFont="1" applyAlignment="1">
      <alignment horizontal="right"/>
    </xf>
    <xf numFmtId="166" fontId="3" fillId="0" borderId="0" xfId="0" applyNumberFormat="1" applyFont="1" applyAlignment="1">
      <alignment horizontal="right"/>
    </xf>
    <xf numFmtId="1" fontId="1" fillId="0" borderId="0" xfId="0" applyNumberFormat="1" applyFont="1" applyAlignment="1">
      <alignment horizontal="right"/>
    </xf>
    <xf numFmtId="166" fontId="1" fillId="0" borderId="0" xfId="0" applyNumberFormat="1" applyFont="1" applyFill="1" applyAlignment="1">
      <alignment horizontal="right"/>
    </xf>
    <xf numFmtId="166" fontId="13" fillId="0" borderId="0" xfId="0" applyNumberFormat="1" applyFont="1" applyFill="1" applyAlignment="1">
      <alignment horizontal="right"/>
    </xf>
    <xf numFmtId="166" fontId="8" fillId="0" borderId="0" xfId="0" applyNumberFormat="1" applyFont="1" applyAlignment="1"/>
    <xf numFmtId="166" fontId="7" fillId="0" borderId="0" xfId="0" applyNumberFormat="1" applyFont="1" applyAlignment="1"/>
    <xf numFmtId="164" fontId="1" fillId="3" borderId="0" xfId="0" applyNumberFormat="1" applyFont="1" applyFill="1" applyAlignment="1"/>
    <xf numFmtId="164" fontId="1" fillId="4" borderId="0" xfId="0" applyNumberFormat="1" applyFont="1" applyFill="1" applyAlignment="1"/>
    <xf numFmtId="164" fontId="1" fillId="5" borderId="0" xfId="0" applyNumberFormat="1" applyFont="1" applyFill="1" applyAlignment="1"/>
    <xf numFmtId="164" fontId="1" fillId="6" borderId="0" xfId="0" applyNumberFormat="1" applyFont="1" applyFill="1" applyAlignment="1"/>
    <xf numFmtId="164" fontId="1" fillId="7" borderId="0" xfId="0" applyNumberFormat="1" applyFont="1" applyFill="1" applyAlignment="1"/>
    <xf numFmtId="164" fontId="1" fillId="8" borderId="0" xfId="0" applyNumberFormat="1" applyFont="1" applyFill="1" applyAlignment="1"/>
    <xf numFmtId="164" fontId="1" fillId="9" borderId="0" xfId="0" applyNumberFormat="1" applyFont="1" applyFill="1" applyAlignment="1"/>
    <xf numFmtId="164" fontId="1" fillId="10" borderId="0" xfId="0" applyNumberFormat="1" applyFont="1" applyFill="1" applyAlignment="1"/>
    <xf numFmtId="164" fontId="1" fillId="11" borderId="0" xfId="0" applyNumberFormat="1" applyFont="1" applyFill="1" applyAlignment="1"/>
    <xf numFmtId="164" fontId="1" fillId="12" borderId="0" xfId="0" applyNumberFormat="1" applyFont="1" applyFill="1" applyAlignment="1"/>
    <xf numFmtId="164" fontId="1" fillId="13" borderId="0" xfId="0" applyNumberFormat="1" applyFont="1" applyFill="1" applyAlignment="1"/>
    <xf numFmtId="164" fontId="1" fillId="14" borderId="0" xfId="0" applyNumberFormat="1" applyFont="1" applyFill="1" applyAlignment="1"/>
    <xf numFmtId="164" fontId="1" fillId="15" borderId="0" xfId="0" applyNumberFormat="1" applyFont="1" applyFill="1" applyAlignment="1"/>
    <xf numFmtId="164" fontId="1" fillId="16" borderId="0" xfId="0" applyNumberFormat="1" applyFont="1" applyFill="1" applyAlignment="1"/>
    <xf numFmtId="164" fontId="1" fillId="17" borderId="0" xfId="0" applyNumberFormat="1" applyFont="1" applyFill="1" applyAlignment="1"/>
    <xf numFmtId="164" fontId="1" fillId="18" borderId="0" xfId="0" applyNumberFormat="1" applyFont="1" applyFill="1" applyAlignment="1"/>
    <xf numFmtId="164" fontId="1" fillId="19" borderId="0" xfId="0" applyNumberFormat="1" applyFont="1" applyFill="1" applyAlignment="1"/>
    <xf numFmtId="164" fontId="1" fillId="20" borderId="0" xfId="0" applyNumberFormat="1" applyFont="1" applyFill="1" applyAlignment="1"/>
    <xf numFmtId="164" fontId="1" fillId="23" borderId="0" xfId="0" applyNumberFormat="1" applyFont="1" applyFill="1" applyAlignment="1"/>
    <xf numFmtId="164" fontId="1" fillId="24" borderId="0" xfId="0" applyNumberFormat="1" applyFont="1" applyFill="1" applyAlignment="1"/>
    <xf numFmtId="164" fontId="1" fillId="27" borderId="0" xfId="0" applyNumberFormat="1" applyFont="1" applyFill="1" applyAlignment="1"/>
    <xf numFmtId="164" fontId="1" fillId="28" borderId="0" xfId="0" applyNumberFormat="1" applyFont="1" applyFill="1" applyAlignment="1"/>
    <xf numFmtId="164" fontId="1" fillId="29" borderId="0" xfId="0" applyNumberFormat="1" applyFont="1" applyFill="1" applyAlignment="1"/>
    <xf numFmtId="164" fontId="1" fillId="30" borderId="0" xfId="0" applyNumberFormat="1" applyFont="1" applyFill="1" applyAlignment="1"/>
    <xf numFmtId="164" fontId="1" fillId="31" borderId="0" xfId="0" applyNumberFormat="1" applyFont="1" applyFill="1" applyAlignment="1"/>
    <xf numFmtId="164" fontId="1" fillId="32" borderId="0" xfId="0" applyNumberFormat="1" applyFont="1" applyFill="1" applyAlignment="1"/>
    <xf numFmtId="164" fontId="1" fillId="33" borderId="0" xfId="0" applyNumberFormat="1" applyFont="1" applyFill="1" applyAlignment="1"/>
    <xf numFmtId="166" fontId="4" fillId="34" borderId="0" xfId="0" applyNumberFormat="1" applyFont="1" applyFill="1" applyAlignment="1"/>
    <xf numFmtId="166" fontId="4" fillId="35" borderId="0" xfId="0" applyNumberFormat="1" applyFont="1" applyFill="1" applyAlignment="1"/>
    <xf numFmtId="166" fontId="1" fillId="8" borderId="0" xfId="0" applyNumberFormat="1" applyFont="1" applyFill="1" applyAlignment="1"/>
    <xf numFmtId="166" fontId="1" fillId="36" borderId="0" xfId="0" applyNumberFormat="1" applyFont="1" applyFill="1" applyAlignment="1"/>
    <xf numFmtId="166" fontId="1" fillId="37" borderId="0" xfId="0" applyNumberFormat="1" applyFont="1" applyFill="1" applyAlignment="1"/>
    <xf numFmtId="166" fontId="4" fillId="38" borderId="0" xfId="0" applyNumberFormat="1" applyFont="1" applyFill="1" applyAlignment="1"/>
    <xf numFmtId="166" fontId="1" fillId="39" borderId="0" xfId="0" applyNumberFormat="1" applyFont="1" applyFill="1" applyAlignment="1"/>
    <xf numFmtId="166" fontId="1" fillId="40" borderId="0" xfId="0" applyNumberFormat="1" applyFont="1" applyFill="1" applyAlignment="1"/>
    <xf numFmtId="166" fontId="9" fillId="41" borderId="0" xfId="0" applyNumberFormat="1" applyFont="1" applyFill="1" applyAlignment="1"/>
    <xf numFmtId="166" fontId="4" fillId="42" borderId="0" xfId="0" applyNumberFormat="1" applyFont="1" applyFill="1" applyAlignment="1"/>
    <xf numFmtId="166" fontId="1" fillId="43" borderId="0" xfId="0" applyNumberFormat="1" applyFont="1" applyFill="1" applyAlignment="1"/>
    <xf numFmtId="166" fontId="9" fillId="44" borderId="0" xfId="0" applyNumberFormat="1" applyFont="1" applyFill="1" applyAlignment="1"/>
    <xf numFmtId="166" fontId="9" fillId="45" borderId="0" xfId="0" applyNumberFormat="1" applyFont="1" applyFill="1" applyAlignment="1"/>
    <xf numFmtId="166" fontId="4" fillId="46" borderId="0" xfId="0" applyNumberFormat="1" applyFont="1" applyFill="1" applyAlignment="1"/>
    <xf numFmtId="166" fontId="1" fillId="47" borderId="0" xfId="0" applyNumberFormat="1" applyFont="1" applyFill="1" applyAlignment="1"/>
    <xf numFmtId="166" fontId="1" fillId="48" borderId="0" xfId="0" applyNumberFormat="1" applyFont="1" applyFill="1" applyAlignment="1"/>
    <xf numFmtId="166" fontId="9" fillId="49" borderId="0" xfId="0" applyNumberFormat="1" applyFont="1" applyFill="1" applyAlignment="1"/>
    <xf numFmtId="166" fontId="9" fillId="50" borderId="0" xfId="0" applyNumberFormat="1" applyFont="1" applyFill="1" applyAlignment="1"/>
    <xf numFmtId="166" fontId="9" fillId="51" borderId="0" xfId="0" applyNumberFormat="1" applyFont="1" applyFill="1" applyAlignment="1"/>
    <xf numFmtId="166" fontId="4" fillId="52" borderId="0" xfId="0" applyNumberFormat="1" applyFont="1" applyFill="1" applyAlignment="1"/>
    <xf numFmtId="166" fontId="1" fillId="53" borderId="0" xfId="0" applyNumberFormat="1" applyFont="1" applyFill="1" applyAlignment="1"/>
    <xf numFmtId="166" fontId="1" fillId="54" borderId="0" xfId="0" applyNumberFormat="1" applyFont="1" applyFill="1" applyAlignment="1"/>
    <xf numFmtId="166" fontId="9" fillId="55" borderId="0" xfId="0" applyNumberFormat="1" applyFont="1" applyFill="1" applyAlignment="1"/>
    <xf numFmtId="166" fontId="1" fillId="56" borderId="0" xfId="0" applyNumberFormat="1" applyFont="1" applyFill="1" applyAlignment="1"/>
    <xf numFmtId="166" fontId="9" fillId="18" borderId="0" xfId="0" applyNumberFormat="1" applyFont="1" applyFill="1" applyAlignment="1"/>
    <xf numFmtId="166" fontId="9" fillId="57" borderId="0" xfId="0" applyNumberFormat="1" applyFont="1" applyFill="1" applyAlignment="1"/>
    <xf numFmtId="166" fontId="4" fillId="58" borderId="0" xfId="0" applyNumberFormat="1" applyFont="1" applyFill="1" applyAlignment="1"/>
    <xf numFmtId="166" fontId="4" fillId="26" borderId="0" xfId="0" applyNumberFormat="1" applyFont="1" applyFill="1" applyAlignment="1"/>
    <xf numFmtId="166" fontId="4" fillId="59" borderId="0" xfId="0" applyNumberFormat="1" applyFont="1" applyFill="1" applyAlignment="1"/>
    <xf numFmtId="166" fontId="4" fillId="30" borderId="0" xfId="0" applyNumberFormat="1" applyFont="1" applyFill="1" applyAlignment="1"/>
    <xf numFmtId="166" fontId="4" fillId="60" borderId="0" xfId="0" applyNumberFormat="1" applyFont="1" applyFill="1" applyAlignment="1"/>
    <xf numFmtId="166" fontId="9" fillId="61" borderId="0" xfId="0" applyNumberFormat="1" applyFont="1" applyFill="1" applyAlignment="1"/>
    <xf numFmtId="166" fontId="9" fillId="62" borderId="0" xfId="0" applyNumberFormat="1" applyFont="1" applyFill="1" applyAlignment="1"/>
    <xf numFmtId="166" fontId="9" fillId="63" borderId="0" xfId="0" applyNumberFormat="1" applyFont="1" applyFill="1" applyAlignment="1"/>
    <xf numFmtId="166" fontId="4" fillId="4" borderId="0" xfId="0" applyNumberFormat="1" applyFont="1" applyFill="1" applyAlignment="1"/>
    <xf numFmtId="166" fontId="9" fillId="64" borderId="0" xfId="0" applyNumberFormat="1" applyFont="1" applyFill="1" applyAlignment="1"/>
    <xf numFmtId="166" fontId="9" fillId="65" borderId="0" xfId="0" applyNumberFormat="1" applyFont="1" applyFill="1" applyAlignment="1"/>
    <xf numFmtId="166" fontId="9" fillId="66" borderId="0" xfId="0" applyNumberFormat="1" applyFont="1" applyFill="1" applyAlignment="1"/>
    <xf numFmtId="166" fontId="9" fillId="67" borderId="0" xfId="0" applyNumberFormat="1" applyFont="1" applyFill="1" applyAlignment="1"/>
    <xf numFmtId="166" fontId="9" fillId="68" borderId="0" xfId="0" applyNumberFormat="1" applyFont="1" applyFill="1" applyAlignment="1"/>
    <xf numFmtId="166" fontId="9" fillId="69" borderId="0" xfId="0" applyNumberFormat="1" applyFont="1" applyFill="1" applyAlignment="1"/>
    <xf numFmtId="166" fontId="9" fillId="70" borderId="0" xfId="0" applyNumberFormat="1" applyFont="1" applyFill="1" applyAlignment="1"/>
    <xf numFmtId="166" fontId="9" fillId="13" borderId="0" xfId="0" applyNumberFormat="1" applyFont="1" applyFill="1" applyAlignment="1"/>
    <xf numFmtId="166" fontId="9" fillId="71" borderId="0" xfId="0" applyNumberFormat="1" applyFont="1" applyFill="1" applyAlignment="1"/>
    <xf numFmtId="166" fontId="4" fillId="72" borderId="0" xfId="0" applyNumberFormat="1" applyFont="1" applyFill="1" applyAlignment="1"/>
    <xf numFmtId="166" fontId="1" fillId="73" borderId="0" xfId="0" applyNumberFormat="1" applyFont="1" applyFill="1" applyAlignment="1"/>
    <xf numFmtId="166" fontId="4" fillId="74" borderId="0" xfId="0" applyNumberFormat="1" applyFont="1" applyFill="1" applyAlignment="1"/>
    <xf numFmtId="166" fontId="4" fillId="75" borderId="0" xfId="0" applyNumberFormat="1" applyFont="1" applyFill="1" applyAlignment="1"/>
    <xf numFmtId="166" fontId="1" fillId="76" borderId="0" xfId="0" applyNumberFormat="1" applyFont="1" applyFill="1" applyAlignment="1"/>
    <xf numFmtId="166" fontId="1" fillId="77" borderId="0" xfId="0" applyNumberFormat="1" applyFont="1" applyFill="1" applyAlignment="1"/>
    <xf numFmtId="166" fontId="4" fillId="78" borderId="0" xfId="0" applyNumberFormat="1" applyFont="1" applyFill="1" applyAlignment="1"/>
    <xf numFmtId="166" fontId="1" fillId="20" borderId="0" xfId="0" applyNumberFormat="1" applyFont="1" applyFill="1" applyAlignment="1"/>
    <xf numFmtId="166" fontId="1" fillId="79" borderId="0" xfId="0" applyNumberFormat="1" applyFont="1" applyFill="1" applyAlignment="1"/>
    <xf numFmtId="166" fontId="9" fillId="80" borderId="0" xfId="0" applyNumberFormat="1" applyFont="1" applyFill="1" applyAlignment="1"/>
    <xf numFmtId="166" fontId="1" fillId="81" borderId="0" xfId="0" applyNumberFormat="1" applyFont="1" applyFill="1" applyAlignment="1"/>
    <xf numFmtId="166" fontId="1" fillId="82" borderId="0" xfId="0" applyNumberFormat="1" applyFont="1" applyFill="1" applyAlignment="1"/>
    <xf numFmtId="166" fontId="1" fillId="83" borderId="0" xfId="0" applyNumberFormat="1" applyFont="1" applyFill="1" applyAlignment="1"/>
    <xf numFmtId="166" fontId="4" fillId="84" borderId="0" xfId="0" applyNumberFormat="1" applyFont="1" applyFill="1" applyAlignment="1"/>
    <xf numFmtId="166" fontId="1" fillId="85" borderId="0" xfId="0" applyNumberFormat="1" applyFont="1" applyFill="1" applyAlignment="1"/>
    <xf numFmtId="166" fontId="1" fillId="86" borderId="0" xfId="0" applyNumberFormat="1" applyFont="1" applyFill="1" applyAlignment="1"/>
    <xf numFmtId="166" fontId="1" fillId="87" borderId="0" xfId="0" applyNumberFormat="1" applyFont="1" applyFill="1" applyAlignment="1"/>
    <xf numFmtId="166" fontId="1" fillId="88" borderId="0" xfId="0" applyNumberFormat="1" applyFont="1" applyFill="1" applyAlignment="1"/>
    <xf numFmtId="166" fontId="1" fillId="89" borderId="0" xfId="0" applyNumberFormat="1" applyFont="1" applyFill="1" applyAlignment="1"/>
    <xf numFmtId="166" fontId="4" fillId="14" borderId="0" xfId="0" applyNumberFormat="1" applyFont="1" applyFill="1" applyAlignment="1"/>
    <xf numFmtId="166" fontId="1" fillId="90" borderId="0" xfId="0" applyNumberFormat="1" applyFont="1" applyFill="1" applyAlignment="1"/>
    <xf numFmtId="166" fontId="1" fillId="91" borderId="0" xfId="0" applyNumberFormat="1" applyFont="1" applyFill="1" applyAlignment="1"/>
    <xf numFmtId="166" fontId="9" fillId="92" borderId="0" xfId="0" applyNumberFormat="1" applyFont="1" applyFill="1" applyAlignment="1"/>
    <xf numFmtId="166" fontId="1" fillId="60" borderId="0" xfId="0" applyNumberFormat="1" applyFont="1" applyFill="1" applyAlignment="1"/>
    <xf numFmtId="166" fontId="14" fillId="0" borderId="0" xfId="0" applyNumberFormat="1" applyFont="1" applyAlignment="1">
      <alignment horizontal="left"/>
    </xf>
    <xf numFmtId="164" fontId="14" fillId="0" borderId="0" xfId="0" applyNumberFormat="1" applyFont="1" applyAlignment="1"/>
    <xf numFmtId="164" fontId="14" fillId="21" borderId="0" xfId="0" applyNumberFormat="1" applyFont="1" applyFill="1" applyAlignment="1"/>
    <xf numFmtId="164" fontId="14" fillId="22" borderId="0" xfId="0" applyNumberFormat="1" applyFont="1" applyFill="1" applyAlignment="1"/>
    <xf numFmtId="164" fontId="14" fillId="25" borderId="0" xfId="0" applyNumberFormat="1" applyFont="1" applyFill="1" applyAlignment="1"/>
    <xf numFmtId="165" fontId="14" fillId="0" borderId="0" xfId="0" applyNumberFormat="1" applyFont="1" applyAlignment="1"/>
    <xf numFmtId="165" fontId="14" fillId="26" borderId="0" xfId="0" applyNumberFormat="1" applyFont="1" applyFill="1" applyAlignment="1"/>
    <xf numFmtId="166" fontId="3" fillId="0" borderId="0" xfId="0" applyNumberFormat="1" applyFont="1" applyFill="1" applyAlignment="1">
      <alignment horizontal="right"/>
    </xf>
    <xf numFmtId="1" fontId="1" fillId="0" borderId="0" xfId="0" applyNumberFormat="1" applyFont="1" applyFill="1" applyAlignment="1">
      <alignment horizontal="right"/>
    </xf>
    <xf numFmtId="164" fontId="1" fillId="0" borderId="0" xfId="0" applyNumberFormat="1" applyFont="1" applyFill="1" applyAlignment="1">
      <alignment horizontal="right"/>
    </xf>
    <xf numFmtId="164" fontId="13" fillId="0" borderId="0" xfId="0" applyNumberFormat="1" applyFont="1" applyFill="1" applyAlignment="1">
      <alignment horizontal="right"/>
    </xf>
    <xf numFmtId="164" fontId="1" fillId="93" borderId="0" xfId="0" applyNumberFormat="1" applyFont="1" applyFill="1" applyAlignment="1"/>
    <xf numFmtId="164" fontId="1" fillId="94" borderId="0" xfId="0" applyNumberFormat="1" applyFont="1" applyFill="1" applyAlignment="1"/>
    <xf numFmtId="164" fontId="1" fillId="95" borderId="0" xfId="0" applyNumberFormat="1" applyFont="1" applyFill="1" applyAlignment="1"/>
    <xf numFmtId="164" fontId="1" fillId="96" borderId="0" xfId="0" applyNumberFormat="1" applyFont="1" applyFill="1" applyAlignment="1"/>
    <xf numFmtId="164" fontId="1" fillId="97" borderId="0" xfId="0" applyNumberFormat="1" applyFont="1" applyFill="1" applyAlignment="1"/>
    <xf numFmtId="164" fontId="1" fillId="98" borderId="0" xfId="0" applyNumberFormat="1" applyFont="1" applyFill="1" applyAlignment="1"/>
    <xf numFmtId="164" fontId="1" fillId="99" borderId="0" xfId="0" applyNumberFormat="1" applyFont="1" applyFill="1" applyAlignment="1"/>
    <xf numFmtId="164" fontId="1" fillId="100" borderId="0" xfId="0" applyNumberFormat="1" applyFont="1" applyFill="1" applyAlignment="1"/>
    <xf numFmtId="164" fontId="1" fillId="22" borderId="0" xfId="0" applyNumberFormat="1" applyFont="1" applyFill="1" applyAlignment="1"/>
    <xf numFmtId="164" fontId="1" fillId="101" borderId="0" xfId="0" applyNumberFormat="1" applyFont="1" applyFill="1" applyAlignment="1"/>
    <xf numFmtId="164" fontId="1" fillId="102" borderId="0" xfId="0" applyNumberFormat="1" applyFont="1" applyFill="1" applyAlignment="1"/>
    <xf numFmtId="164" fontId="1" fillId="103" borderId="0" xfId="0" applyNumberFormat="1" applyFont="1" applyFill="1" applyAlignment="1"/>
    <xf numFmtId="164" fontId="1" fillId="104" borderId="0" xfId="0" applyNumberFormat="1" applyFont="1" applyFill="1" applyAlignment="1"/>
    <xf numFmtId="164" fontId="1" fillId="58" borderId="0" xfId="0" applyNumberFormat="1" applyFont="1" applyFill="1" applyAlignment="1"/>
    <xf numFmtId="164" fontId="1" fillId="105" borderId="0" xfId="0" applyNumberFormat="1" applyFont="1" applyFill="1" applyAlignment="1"/>
    <xf numFmtId="164" fontId="1" fillId="106" borderId="0" xfId="0" applyNumberFormat="1" applyFont="1" applyFill="1" applyAlignment="1"/>
    <xf numFmtId="166" fontId="1" fillId="107" borderId="0" xfId="0" applyNumberFormat="1" applyFont="1" applyFill="1" applyAlignment="1"/>
    <xf numFmtId="166" fontId="4" fillId="103" borderId="0" xfId="0" applyNumberFormat="1" applyFont="1" applyFill="1" applyAlignment="1"/>
    <xf numFmtId="166" fontId="1" fillId="108" borderId="0" xfId="0" applyNumberFormat="1" applyFont="1" applyFill="1" applyAlignment="1"/>
    <xf numFmtId="166" fontId="1" fillId="109" borderId="0" xfId="0" applyNumberFormat="1" applyFont="1" applyFill="1" applyAlignment="1"/>
    <xf numFmtId="166" fontId="9" fillId="33" borderId="0" xfId="0" applyNumberFormat="1" applyFont="1" applyFill="1" applyAlignment="1"/>
    <xf numFmtId="166" fontId="1" fillId="110" borderId="0" xfId="0" applyNumberFormat="1" applyFont="1" applyFill="1" applyAlignment="1"/>
    <xf numFmtId="166" fontId="1" fillId="6" borderId="0" xfId="0" applyNumberFormat="1" applyFont="1" applyFill="1" applyAlignment="1"/>
    <xf numFmtId="166" fontId="1" fillId="111" borderId="0" xfId="0" applyNumberFormat="1" applyFont="1" applyFill="1" applyAlignment="1"/>
    <xf numFmtId="166" fontId="4" fillId="24" borderId="0" xfId="0" applyNumberFormat="1" applyFont="1" applyFill="1" applyAlignment="1"/>
    <xf numFmtId="166" fontId="4" fillId="28" borderId="0" xfId="0" applyNumberFormat="1" applyFont="1" applyFill="1" applyAlignment="1"/>
    <xf numFmtId="166" fontId="1" fillId="112" borderId="0" xfId="0" applyNumberFormat="1" applyFont="1" applyFill="1" applyAlignment="1"/>
    <xf numFmtId="166" fontId="9" fillId="113" borderId="0" xfId="0" applyNumberFormat="1" applyFont="1" applyFill="1" applyAlignment="1"/>
    <xf numFmtId="169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Sheet2!$B$1</c:f>
              <c:strCache>
                <c:ptCount val="1"/>
                <c:pt idx="0">
                  <c:v>Price.Ln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9.7590769903762031E-2"/>
                  <c:y val="-0.146522309711286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Sheet2!$A$2:$A$1501</c:f>
              <c:numCache>
                <c:formatCode>General</c:formatCode>
                <c:ptCount val="1500"/>
                <c:pt idx="0">
                  <c:v>0.5</c:v>
                </c:pt>
                <c:pt idx="1">
                  <c:v>0.3</c:v>
                </c:pt>
                <c:pt idx="2">
                  <c:v>0.41</c:v>
                </c:pt>
                <c:pt idx="3">
                  <c:v>0.56999999999999995</c:v>
                </c:pt>
                <c:pt idx="4">
                  <c:v>0.5</c:v>
                </c:pt>
                <c:pt idx="5">
                  <c:v>0.5</c:v>
                </c:pt>
                <c:pt idx="6">
                  <c:v>0.72</c:v>
                </c:pt>
                <c:pt idx="7">
                  <c:v>0.32</c:v>
                </c:pt>
                <c:pt idx="8">
                  <c:v>0.36</c:v>
                </c:pt>
                <c:pt idx="9">
                  <c:v>0.7</c:v>
                </c:pt>
                <c:pt idx="10">
                  <c:v>0.44</c:v>
                </c:pt>
                <c:pt idx="11">
                  <c:v>0.51</c:v>
                </c:pt>
                <c:pt idx="12">
                  <c:v>0.41</c:v>
                </c:pt>
                <c:pt idx="13">
                  <c:v>0.94</c:v>
                </c:pt>
                <c:pt idx="14">
                  <c:v>0.56000000000000005</c:v>
                </c:pt>
                <c:pt idx="15">
                  <c:v>0.9</c:v>
                </c:pt>
                <c:pt idx="16">
                  <c:v>0.32</c:v>
                </c:pt>
                <c:pt idx="17">
                  <c:v>0.51</c:v>
                </c:pt>
                <c:pt idx="18">
                  <c:v>0.76</c:v>
                </c:pt>
                <c:pt idx="19">
                  <c:v>0.25</c:v>
                </c:pt>
                <c:pt idx="20">
                  <c:v>0.37</c:v>
                </c:pt>
                <c:pt idx="21">
                  <c:v>0.36</c:v>
                </c:pt>
                <c:pt idx="22">
                  <c:v>0.56999999999999995</c:v>
                </c:pt>
                <c:pt idx="23">
                  <c:v>0.71</c:v>
                </c:pt>
                <c:pt idx="24">
                  <c:v>0.3</c:v>
                </c:pt>
                <c:pt idx="25">
                  <c:v>0.31</c:v>
                </c:pt>
                <c:pt idx="26">
                  <c:v>0.31</c:v>
                </c:pt>
                <c:pt idx="27">
                  <c:v>1</c:v>
                </c:pt>
                <c:pt idx="28">
                  <c:v>0.52</c:v>
                </c:pt>
                <c:pt idx="29">
                  <c:v>0.76</c:v>
                </c:pt>
                <c:pt idx="30">
                  <c:v>0.4</c:v>
                </c:pt>
                <c:pt idx="31">
                  <c:v>0.32</c:v>
                </c:pt>
                <c:pt idx="32">
                  <c:v>0.52</c:v>
                </c:pt>
                <c:pt idx="33">
                  <c:v>0.81</c:v>
                </c:pt>
                <c:pt idx="34">
                  <c:v>0.62</c:v>
                </c:pt>
                <c:pt idx="35">
                  <c:v>0.31</c:v>
                </c:pt>
                <c:pt idx="36">
                  <c:v>0.44</c:v>
                </c:pt>
                <c:pt idx="37">
                  <c:v>0.25</c:v>
                </c:pt>
                <c:pt idx="38">
                  <c:v>0.9</c:v>
                </c:pt>
                <c:pt idx="39">
                  <c:v>0.52</c:v>
                </c:pt>
                <c:pt idx="40">
                  <c:v>0.3</c:v>
                </c:pt>
                <c:pt idx="41">
                  <c:v>0.54</c:v>
                </c:pt>
                <c:pt idx="42">
                  <c:v>0.32</c:v>
                </c:pt>
                <c:pt idx="43">
                  <c:v>0.52</c:v>
                </c:pt>
                <c:pt idx="44">
                  <c:v>0.33</c:v>
                </c:pt>
                <c:pt idx="45">
                  <c:v>0.4</c:v>
                </c:pt>
                <c:pt idx="46">
                  <c:v>0.97</c:v>
                </c:pt>
                <c:pt idx="47">
                  <c:v>0.9</c:v>
                </c:pt>
                <c:pt idx="48">
                  <c:v>0.33</c:v>
                </c:pt>
                <c:pt idx="49">
                  <c:v>0.51</c:v>
                </c:pt>
                <c:pt idx="50">
                  <c:v>0.54</c:v>
                </c:pt>
                <c:pt idx="51">
                  <c:v>0.51</c:v>
                </c:pt>
                <c:pt idx="52">
                  <c:v>0.39</c:v>
                </c:pt>
                <c:pt idx="53">
                  <c:v>0.71</c:v>
                </c:pt>
                <c:pt idx="54">
                  <c:v>0.37</c:v>
                </c:pt>
                <c:pt idx="55">
                  <c:v>0.34</c:v>
                </c:pt>
                <c:pt idx="56">
                  <c:v>0.71</c:v>
                </c:pt>
                <c:pt idx="57">
                  <c:v>0.3</c:v>
                </c:pt>
                <c:pt idx="58">
                  <c:v>0.5</c:v>
                </c:pt>
                <c:pt idx="59">
                  <c:v>0.33</c:v>
                </c:pt>
                <c:pt idx="60">
                  <c:v>0.37</c:v>
                </c:pt>
                <c:pt idx="61">
                  <c:v>0.41</c:v>
                </c:pt>
                <c:pt idx="62">
                  <c:v>0.41</c:v>
                </c:pt>
                <c:pt idx="63">
                  <c:v>0.38</c:v>
                </c:pt>
                <c:pt idx="64">
                  <c:v>0.31</c:v>
                </c:pt>
                <c:pt idx="65">
                  <c:v>0.3</c:v>
                </c:pt>
                <c:pt idx="66">
                  <c:v>0.73</c:v>
                </c:pt>
                <c:pt idx="67">
                  <c:v>0.7</c:v>
                </c:pt>
                <c:pt idx="68">
                  <c:v>0.35</c:v>
                </c:pt>
                <c:pt idx="69">
                  <c:v>0.36</c:v>
                </c:pt>
                <c:pt idx="70">
                  <c:v>0.39</c:v>
                </c:pt>
                <c:pt idx="71">
                  <c:v>0.32</c:v>
                </c:pt>
                <c:pt idx="72">
                  <c:v>0.41</c:v>
                </c:pt>
                <c:pt idx="73">
                  <c:v>0.93</c:v>
                </c:pt>
                <c:pt idx="74">
                  <c:v>0.51</c:v>
                </c:pt>
                <c:pt idx="75">
                  <c:v>0.3</c:v>
                </c:pt>
                <c:pt idx="76">
                  <c:v>0.56000000000000005</c:v>
                </c:pt>
                <c:pt idx="77">
                  <c:v>0.54</c:v>
                </c:pt>
                <c:pt idx="78">
                  <c:v>0.9</c:v>
                </c:pt>
                <c:pt idx="79">
                  <c:v>0.71</c:v>
                </c:pt>
                <c:pt idx="80">
                  <c:v>0.52</c:v>
                </c:pt>
                <c:pt idx="81">
                  <c:v>0.9</c:v>
                </c:pt>
                <c:pt idx="82">
                  <c:v>0.5</c:v>
                </c:pt>
                <c:pt idx="83">
                  <c:v>0.41</c:v>
                </c:pt>
                <c:pt idx="84">
                  <c:v>0.81</c:v>
                </c:pt>
                <c:pt idx="85">
                  <c:v>0.35</c:v>
                </c:pt>
                <c:pt idx="86">
                  <c:v>0.61</c:v>
                </c:pt>
                <c:pt idx="87">
                  <c:v>0.41</c:v>
                </c:pt>
                <c:pt idx="88">
                  <c:v>0.5</c:v>
                </c:pt>
                <c:pt idx="89">
                  <c:v>0.26</c:v>
                </c:pt>
                <c:pt idx="90">
                  <c:v>0.32</c:v>
                </c:pt>
                <c:pt idx="91">
                  <c:v>0.4</c:v>
                </c:pt>
                <c:pt idx="92">
                  <c:v>0.4</c:v>
                </c:pt>
                <c:pt idx="93">
                  <c:v>0.92</c:v>
                </c:pt>
                <c:pt idx="94">
                  <c:v>0.71</c:v>
                </c:pt>
                <c:pt idx="95">
                  <c:v>0.31</c:v>
                </c:pt>
                <c:pt idx="96">
                  <c:v>0.31</c:v>
                </c:pt>
                <c:pt idx="97">
                  <c:v>0.37</c:v>
                </c:pt>
                <c:pt idx="98">
                  <c:v>0.43</c:v>
                </c:pt>
                <c:pt idx="99">
                  <c:v>0.79</c:v>
                </c:pt>
                <c:pt idx="100">
                  <c:v>0.31</c:v>
                </c:pt>
                <c:pt idx="101">
                  <c:v>1</c:v>
                </c:pt>
                <c:pt idx="102">
                  <c:v>0.32</c:v>
                </c:pt>
                <c:pt idx="103">
                  <c:v>0.4</c:v>
                </c:pt>
                <c:pt idx="104">
                  <c:v>0.4</c:v>
                </c:pt>
                <c:pt idx="105">
                  <c:v>0.71</c:v>
                </c:pt>
                <c:pt idx="106">
                  <c:v>0.7</c:v>
                </c:pt>
                <c:pt idx="107">
                  <c:v>0.83</c:v>
                </c:pt>
                <c:pt idx="108">
                  <c:v>0.32</c:v>
                </c:pt>
                <c:pt idx="109">
                  <c:v>1</c:v>
                </c:pt>
                <c:pt idx="110">
                  <c:v>0.32</c:v>
                </c:pt>
                <c:pt idx="111">
                  <c:v>0.5</c:v>
                </c:pt>
                <c:pt idx="112">
                  <c:v>0.52</c:v>
                </c:pt>
                <c:pt idx="113">
                  <c:v>0.71</c:v>
                </c:pt>
                <c:pt idx="114">
                  <c:v>0.52</c:v>
                </c:pt>
                <c:pt idx="115">
                  <c:v>0.71</c:v>
                </c:pt>
                <c:pt idx="116">
                  <c:v>0.5</c:v>
                </c:pt>
                <c:pt idx="117">
                  <c:v>0.38</c:v>
                </c:pt>
                <c:pt idx="118">
                  <c:v>0.83</c:v>
                </c:pt>
                <c:pt idx="119">
                  <c:v>0.3</c:v>
                </c:pt>
                <c:pt idx="120">
                  <c:v>0.35</c:v>
                </c:pt>
                <c:pt idx="121">
                  <c:v>0.3</c:v>
                </c:pt>
                <c:pt idx="122">
                  <c:v>0.9</c:v>
                </c:pt>
                <c:pt idx="123">
                  <c:v>0.6</c:v>
                </c:pt>
                <c:pt idx="124">
                  <c:v>0.28000000000000003</c:v>
                </c:pt>
                <c:pt idx="125">
                  <c:v>0.9</c:v>
                </c:pt>
                <c:pt idx="126">
                  <c:v>0.31</c:v>
                </c:pt>
                <c:pt idx="127">
                  <c:v>0.77</c:v>
                </c:pt>
                <c:pt idx="128">
                  <c:v>0.3</c:v>
                </c:pt>
                <c:pt idx="129">
                  <c:v>0.25</c:v>
                </c:pt>
                <c:pt idx="130">
                  <c:v>0.4</c:v>
                </c:pt>
                <c:pt idx="131">
                  <c:v>0.53</c:v>
                </c:pt>
                <c:pt idx="132">
                  <c:v>1</c:v>
                </c:pt>
                <c:pt idx="133">
                  <c:v>1</c:v>
                </c:pt>
                <c:pt idx="134">
                  <c:v>0.73</c:v>
                </c:pt>
                <c:pt idx="135">
                  <c:v>0.31</c:v>
                </c:pt>
                <c:pt idx="136">
                  <c:v>0.38</c:v>
                </c:pt>
                <c:pt idx="137">
                  <c:v>0.35</c:v>
                </c:pt>
                <c:pt idx="138">
                  <c:v>0.38</c:v>
                </c:pt>
                <c:pt idx="139">
                  <c:v>0.36</c:v>
                </c:pt>
                <c:pt idx="140">
                  <c:v>0.3</c:v>
                </c:pt>
                <c:pt idx="141">
                  <c:v>0.31</c:v>
                </c:pt>
                <c:pt idx="142">
                  <c:v>0.9</c:v>
                </c:pt>
                <c:pt idx="143">
                  <c:v>0.28000000000000003</c:v>
                </c:pt>
                <c:pt idx="144">
                  <c:v>0.3</c:v>
                </c:pt>
                <c:pt idx="145">
                  <c:v>0.33</c:v>
                </c:pt>
                <c:pt idx="146">
                  <c:v>0.32</c:v>
                </c:pt>
                <c:pt idx="147">
                  <c:v>0.39</c:v>
                </c:pt>
                <c:pt idx="148">
                  <c:v>0.37</c:v>
                </c:pt>
                <c:pt idx="149">
                  <c:v>0.38</c:v>
                </c:pt>
                <c:pt idx="150">
                  <c:v>0.7</c:v>
                </c:pt>
                <c:pt idx="151">
                  <c:v>0.35</c:v>
                </c:pt>
                <c:pt idx="152">
                  <c:v>0.51</c:v>
                </c:pt>
                <c:pt idx="153">
                  <c:v>0.34</c:v>
                </c:pt>
                <c:pt idx="154">
                  <c:v>0.46</c:v>
                </c:pt>
                <c:pt idx="155">
                  <c:v>0.3</c:v>
                </c:pt>
                <c:pt idx="156">
                  <c:v>0.54</c:v>
                </c:pt>
                <c:pt idx="157">
                  <c:v>0.9</c:v>
                </c:pt>
                <c:pt idx="158">
                  <c:v>0.42</c:v>
                </c:pt>
                <c:pt idx="159">
                  <c:v>0.72</c:v>
                </c:pt>
                <c:pt idx="160">
                  <c:v>0.41</c:v>
                </c:pt>
                <c:pt idx="161">
                  <c:v>0.32</c:v>
                </c:pt>
                <c:pt idx="162">
                  <c:v>1</c:v>
                </c:pt>
                <c:pt idx="163">
                  <c:v>0.7</c:v>
                </c:pt>
                <c:pt idx="164">
                  <c:v>0.54</c:v>
                </c:pt>
                <c:pt idx="165">
                  <c:v>0.3</c:v>
                </c:pt>
                <c:pt idx="166">
                  <c:v>0.33</c:v>
                </c:pt>
                <c:pt idx="167">
                  <c:v>0.9</c:v>
                </c:pt>
                <c:pt idx="168">
                  <c:v>0.31</c:v>
                </c:pt>
                <c:pt idx="169">
                  <c:v>0.42</c:v>
                </c:pt>
                <c:pt idx="170">
                  <c:v>0.33</c:v>
                </c:pt>
                <c:pt idx="171">
                  <c:v>0.32</c:v>
                </c:pt>
                <c:pt idx="172">
                  <c:v>0.53</c:v>
                </c:pt>
                <c:pt idx="173">
                  <c:v>0.71</c:v>
                </c:pt>
                <c:pt idx="174">
                  <c:v>0.3</c:v>
                </c:pt>
                <c:pt idx="175">
                  <c:v>0.5</c:v>
                </c:pt>
                <c:pt idx="176">
                  <c:v>0.59</c:v>
                </c:pt>
                <c:pt idx="177">
                  <c:v>0.54</c:v>
                </c:pt>
                <c:pt idx="178">
                  <c:v>0.41</c:v>
                </c:pt>
                <c:pt idx="179">
                  <c:v>0.51</c:v>
                </c:pt>
                <c:pt idx="180">
                  <c:v>0.3</c:v>
                </c:pt>
                <c:pt idx="181">
                  <c:v>0.32</c:v>
                </c:pt>
                <c:pt idx="182">
                  <c:v>0.54</c:v>
                </c:pt>
                <c:pt idx="183">
                  <c:v>1</c:v>
                </c:pt>
                <c:pt idx="184">
                  <c:v>0.93</c:v>
                </c:pt>
                <c:pt idx="185">
                  <c:v>0.91</c:v>
                </c:pt>
                <c:pt idx="186">
                  <c:v>0.3</c:v>
                </c:pt>
                <c:pt idx="187">
                  <c:v>0.56000000000000005</c:v>
                </c:pt>
                <c:pt idx="188">
                  <c:v>0.31</c:v>
                </c:pt>
                <c:pt idx="189">
                  <c:v>0.5</c:v>
                </c:pt>
                <c:pt idx="190">
                  <c:v>0.31</c:v>
                </c:pt>
                <c:pt idx="191">
                  <c:v>0.34</c:v>
                </c:pt>
                <c:pt idx="192">
                  <c:v>0.93</c:v>
                </c:pt>
                <c:pt idx="193">
                  <c:v>0.92</c:v>
                </c:pt>
                <c:pt idx="194">
                  <c:v>0.7</c:v>
                </c:pt>
                <c:pt idx="195">
                  <c:v>0.3</c:v>
                </c:pt>
                <c:pt idx="196">
                  <c:v>0.74</c:v>
                </c:pt>
                <c:pt idx="197">
                  <c:v>0.56000000000000005</c:v>
                </c:pt>
                <c:pt idx="198">
                  <c:v>0.59</c:v>
                </c:pt>
                <c:pt idx="199">
                  <c:v>0.31</c:v>
                </c:pt>
                <c:pt idx="200">
                  <c:v>0.32</c:v>
                </c:pt>
                <c:pt idx="201">
                  <c:v>0.44</c:v>
                </c:pt>
                <c:pt idx="202">
                  <c:v>0.31</c:v>
                </c:pt>
                <c:pt idx="203">
                  <c:v>0.5</c:v>
                </c:pt>
                <c:pt idx="204">
                  <c:v>0.26</c:v>
                </c:pt>
                <c:pt idx="205">
                  <c:v>1</c:v>
                </c:pt>
                <c:pt idx="206">
                  <c:v>0.92</c:v>
                </c:pt>
                <c:pt idx="207">
                  <c:v>0.57999999999999996</c:v>
                </c:pt>
                <c:pt idx="208">
                  <c:v>0.92</c:v>
                </c:pt>
                <c:pt idx="209">
                  <c:v>0.28999999999999998</c:v>
                </c:pt>
                <c:pt idx="210">
                  <c:v>0.71</c:v>
                </c:pt>
                <c:pt idx="211">
                  <c:v>0.3</c:v>
                </c:pt>
                <c:pt idx="212">
                  <c:v>0.3</c:v>
                </c:pt>
                <c:pt idx="213">
                  <c:v>0.33</c:v>
                </c:pt>
                <c:pt idx="214">
                  <c:v>0.31</c:v>
                </c:pt>
                <c:pt idx="215">
                  <c:v>0.31</c:v>
                </c:pt>
                <c:pt idx="216">
                  <c:v>0.9</c:v>
                </c:pt>
                <c:pt idx="217">
                  <c:v>0.3</c:v>
                </c:pt>
                <c:pt idx="218">
                  <c:v>0.9</c:v>
                </c:pt>
                <c:pt idx="219">
                  <c:v>0.4</c:v>
                </c:pt>
                <c:pt idx="220">
                  <c:v>0.5</c:v>
                </c:pt>
                <c:pt idx="221">
                  <c:v>0.5</c:v>
                </c:pt>
                <c:pt idx="222">
                  <c:v>0.42</c:v>
                </c:pt>
                <c:pt idx="223">
                  <c:v>0.9</c:v>
                </c:pt>
                <c:pt idx="224">
                  <c:v>0.31</c:v>
                </c:pt>
                <c:pt idx="225">
                  <c:v>0.32</c:v>
                </c:pt>
                <c:pt idx="226">
                  <c:v>0.91</c:v>
                </c:pt>
                <c:pt idx="227">
                  <c:v>0.31</c:v>
                </c:pt>
                <c:pt idx="228">
                  <c:v>0.51</c:v>
                </c:pt>
                <c:pt idx="229">
                  <c:v>0.31</c:v>
                </c:pt>
                <c:pt idx="230">
                  <c:v>0.82</c:v>
                </c:pt>
                <c:pt idx="231">
                  <c:v>0.81</c:v>
                </c:pt>
                <c:pt idx="232">
                  <c:v>0.3</c:v>
                </c:pt>
                <c:pt idx="233">
                  <c:v>0.8</c:v>
                </c:pt>
                <c:pt idx="234">
                  <c:v>0.35</c:v>
                </c:pt>
                <c:pt idx="235">
                  <c:v>0.46</c:v>
                </c:pt>
                <c:pt idx="236">
                  <c:v>0.33</c:v>
                </c:pt>
                <c:pt idx="237">
                  <c:v>0.52</c:v>
                </c:pt>
                <c:pt idx="238">
                  <c:v>0.33</c:v>
                </c:pt>
                <c:pt idx="239">
                  <c:v>0.9</c:v>
                </c:pt>
                <c:pt idx="240">
                  <c:v>1</c:v>
                </c:pt>
                <c:pt idx="241">
                  <c:v>0.91</c:v>
                </c:pt>
                <c:pt idx="242">
                  <c:v>0.32</c:v>
                </c:pt>
                <c:pt idx="243">
                  <c:v>0.27</c:v>
                </c:pt>
                <c:pt idx="244">
                  <c:v>0.7</c:v>
                </c:pt>
                <c:pt idx="245">
                  <c:v>0.5</c:v>
                </c:pt>
                <c:pt idx="246">
                  <c:v>0.4</c:v>
                </c:pt>
                <c:pt idx="247">
                  <c:v>0.57999999999999996</c:v>
                </c:pt>
                <c:pt idx="248">
                  <c:v>0.8</c:v>
                </c:pt>
                <c:pt idx="249">
                  <c:v>0.53</c:v>
                </c:pt>
                <c:pt idx="250">
                  <c:v>0.36</c:v>
                </c:pt>
                <c:pt idx="251">
                  <c:v>0.7</c:v>
                </c:pt>
                <c:pt idx="252">
                  <c:v>0.6</c:v>
                </c:pt>
                <c:pt idx="253">
                  <c:v>0.5</c:v>
                </c:pt>
                <c:pt idx="254">
                  <c:v>0.44</c:v>
                </c:pt>
                <c:pt idx="255">
                  <c:v>0.52</c:v>
                </c:pt>
                <c:pt idx="256">
                  <c:v>0.52</c:v>
                </c:pt>
                <c:pt idx="257">
                  <c:v>0.52</c:v>
                </c:pt>
                <c:pt idx="258">
                  <c:v>0.32</c:v>
                </c:pt>
                <c:pt idx="259">
                  <c:v>0.31</c:v>
                </c:pt>
                <c:pt idx="260">
                  <c:v>0.9</c:v>
                </c:pt>
                <c:pt idx="261">
                  <c:v>0.31</c:v>
                </c:pt>
                <c:pt idx="262">
                  <c:v>0.3</c:v>
                </c:pt>
                <c:pt idx="263">
                  <c:v>0.52</c:v>
                </c:pt>
                <c:pt idx="264">
                  <c:v>0.9</c:v>
                </c:pt>
                <c:pt idx="265">
                  <c:v>0.51</c:v>
                </c:pt>
                <c:pt idx="266">
                  <c:v>0.34</c:v>
                </c:pt>
                <c:pt idx="267">
                  <c:v>0.41</c:v>
                </c:pt>
                <c:pt idx="268">
                  <c:v>0.72</c:v>
                </c:pt>
                <c:pt idx="269">
                  <c:v>0.4</c:v>
                </c:pt>
                <c:pt idx="270">
                  <c:v>0.7</c:v>
                </c:pt>
                <c:pt idx="271">
                  <c:v>0.35</c:v>
                </c:pt>
                <c:pt idx="272">
                  <c:v>0.59</c:v>
                </c:pt>
                <c:pt idx="273">
                  <c:v>0.54</c:v>
                </c:pt>
                <c:pt idx="274">
                  <c:v>0.6</c:v>
                </c:pt>
                <c:pt idx="275">
                  <c:v>0.52</c:v>
                </c:pt>
                <c:pt idx="276">
                  <c:v>0.72</c:v>
                </c:pt>
                <c:pt idx="277">
                  <c:v>1</c:v>
                </c:pt>
                <c:pt idx="278">
                  <c:v>0.51</c:v>
                </c:pt>
                <c:pt idx="279">
                  <c:v>0.51</c:v>
                </c:pt>
                <c:pt idx="280">
                  <c:v>0.72</c:v>
                </c:pt>
                <c:pt idx="281">
                  <c:v>0.35</c:v>
                </c:pt>
                <c:pt idx="282">
                  <c:v>1</c:v>
                </c:pt>
                <c:pt idx="283">
                  <c:v>0.43</c:v>
                </c:pt>
                <c:pt idx="284">
                  <c:v>0.31</c:v>
                </c:pt>
                <c:pt idx="285">
                  <c:v>0.9</c:v>
                </c:pt>
                <c:pt idx="286">
                  <c:v>0.23</c:v>
                </c:pt>
                <c:pt idx="287">
                  <c:v>0.34</c:v>
                </c:pt>
                <c:pt idx="288">
                  <c:v>0.81</c:v>
                </c:pt>
                <c:pt idx="289">
                  <c:v>0.3</c:v>
                </c:pt>
                <c:pt idx="290">
                  <c:v>0.7</c:v>
                </c:pt>
                <c:pt idx="291">
                  <c:v>0.73</c:v>
                </c:pt>
                <c:pt idx="292">
                  <c:v>0.42</c:v>
                </c:pt>
                <c:pt idx="293">
                  <c:v>0.7</c:v>
                </c:pt>
                <c:pt idx="294">
                  <c:v>0.9</c:v>
                </c:pt>
                <c:pt idx="295">
                  <c:v>0.34</c:v>
                </c:pt>
                <c:pt idx="296">
                  <c:v>0.34</c:v>
                </c:pt>
                <c:pt idx="297">
                  <c:v>0.9</c:v>
                </c:pt>
                <c:pt idx="298">
                  <c:v>0.3</c:v>
                </c:pt>
                <c:pt idx="299">
                  <c:v>1</c:v>
                </c:pt>
                <c:pt idx="300">
                  <c:v>0.39</c:v>
                </c:pt>
                <c:pt idx="301">
                  <c:v>0.3</c:v>
                </c:pt>
                <c:pt idx="302">
                  <c:v>0.32</c:v>
                </c:pt>
                <c:pt idx="303">
                  <c:v>0.71</c:v>
                </c:pt>
                <c:pt idx="304">
                  <c:v>0.7</c:v>
                </c:pt>
                <c:pt idx="305">
                  <c:v>0.92</c:v>
                </c:pt>
                <c:pt idx="306">
                  <c:v>0.4</c:v>
                </c:pt>
                <c:pt idx="307">
                  <c:v>0.9</c:v>
                </c:pt>
                <c:pt idx="308">
                  <c:v>0.4</c:v>
                </c:pt>
                <c:pt idx="309">
                  <c:v>1</c:v>
                </c:pt>
                <c:pt idx="310">
                  <c:v>0.3</c:v>
                </c:pt>
                <c:pt idx="311">
                  <c:v>0.46</c:v>
                </c:pt>
                <c:pt idx="312">
                  <c:v>0.46</c:v>
                </c:pt>
                <c:pt idx="313">
                  <c:v>0.9</c:v>
                </c:pt>
                <c:pt idx="314">
                  <c:v>0.54</c:v>
                </c:pt>
                <c:pt idx="315">
                  <c:v>0.28000000000000003</c:v>
                </c:pt>
                <c:pt idx="316">
                  <c:v>0.31</c:v>
                </c:pt>
                <c:pt idx="317">
                  <c:v>0.41</c:v>
                </c:pt>
                <c:pt idx="318">
                  <c:v>0.43</c:v>
                </c:pt>
                <c:pt idx="319">
                  <c:v>0.93</c:v>
                </c:pt>
                <c:pt idx="320">
                  <c:v>0.55000000000000004</c:v>
                </c:pt>
                <c:pt idx="321">
                  <c:v>0.64</c:v>
                </c:pt>
                <c:pt idx="322">
                  <c:v>0.75</c:v>
                </c:pt>
                <c:pt idx="323">
                  <c:v>0.31</c:v>
                </c:pt>
                <c:pt idx="324">
                  <c:v>0.51</c:v>
                </c:pt>
                <c:pt idx="325">
                  <c:v>0.4</c:v>
                </c:pt>
                <c:pt idx="326">
                  <c:v>0.7</c:v>
                </c:pt>
                <c:pt idx="327">
                  <c:v>0.51</c:v>
                </c:pt>
                <c:pt idx="328">
                  <c:v>0.51</c:v>
                </c:pt>
                <c:pt idx="329">
                  <c:v>0.34</c:v>
                </c:pt>
                <c:pt idx="330">
                  <c:v>0.62</c:v>
                </c:pt>
                <c:pt idx="331">
                  <c:v>0.5</c:v>
                </c:pt>
                <c:pt idx="332">
                  <c:v>0.76</c:v>
                </c:pt>
                <c:pt idx="333">
                  <c:v>0.86</c:v>
                </c:pt>
                <c:pt idx="334">
                  <c:v>0.5</c:v>
                </c:pt>
                <c:pt idx="335">
                  <c:v>0.71</c:v>
                </c:pt>
                <c:pt idx="336">
                  <c:v>0.43</c:v>
                </c:pt>
                <c:pt idx="337">
                  <c:v>0.38</c:v>
                </c:pt>
                <c:pt idx="338">
                  <c:v>0.85</c:v>
                </c:pt>
                <c:pt idx="339">
                  <c:v>0.28999999999999998</c:v>
                </c:pt>
                <c:pt idx="340">
                  <c:v>0.32</c:v>
                </c:pt>
                <c:pt idx="341">
                  <c:v>1</c:v>
                </c:pt>
                <c:pt idx="342">
                  <c:v>0.76</c:v>
                </c:pt>
                <c:pt idx="343">
                  <c:v>0.33</c:v>
                </c:pt>
                <c:pt idx="344">
                  <c:v>0.71</c:v>
                </c:pt>
                <c:pt idx="345">
                  <c:v>1</c:v>
                </c:pt>
                <c:pt idx="346">
                  <c:v>0.71</c:v>
                </c:pt>
                <c:pt idx="347">
                  <c:v>0.81</c:v>
                </c:pt>
                <c:pt idx="348">
                  <c:v>0.46</c:v>
                </c:pt>
                <c:pt idx="349">
                  <c:v>0.51</c:v>
                </c:pt>
                <c:pt idx="350">
                  <c:v>0.7</c:v>
                </c:pt>
                <c:pt idx="351">
                  <c:v>0.42</c:v>
                </c:pt>
                <c:pt idx="352">
                  <c:v>0.42</c:v>
                </c:pt>
                <c:pt idx="353">
                  <c:v>0.41</c:v>
                </c:pt>
                <c:pt idx="354">
                  <c:v>0.7</c:v>
                </c:pt>
                <c:pt idx="355">
                  <c:v>1</c:v>
                </c:pt>
                <c:pt idx="356">
                  <c:v>0.38</c:v>
                </c:pt>
                <c:pt idx="357">
                  <c:v>0.4</c:v>
                </c:pt>
                <c:pt idx="358">
                  <c:v>0.9</c:v>
                </c:pt>
                <c:pt idx="359">
                  <c:v>0.5</c:v>
                </c:pt>
                <c:pt idx="360">
                  <c:v>0.36</c:v>
                </c:pt>
                <c:pt idx="361">
                  <c:v>0.41</c:v>
                </c:pt>
                <c:pt idx="362">
                  <c:v>0.36</c:v>
                </c:pt>
                <c:pt idx="363">
                  <c:v>0.56999999999999995</c:v>
                </c:pt>
                <c:pt idx="364">
                  <c:v>0.53</c:v>
                </c:pt>
                <c:pt idx="365">
                  <c:v>0.75</c:v>
                </c:pt>
                <c:pt idx="366">
                  <c:v>0.7</c:v>
                </c:pt>
                <c:pt idx="367">
                  <c:v>0.32</c:v>
                </c:pt>
                <c:pt idx="368">
                  <c:v>0.31</c:v>
                </c:pt>
                <c:pt idx="369">
                  <c:v>0.53</c:v>
                </c:pt>
                <c:pt idx="370">
                  <c:v>0.33</c:v>
                </c:pt>
                <c:pt idx="371">
                  <c:v>0.5</c:v>
                </c:pt>
                <c:pt idx="372">
                  <c:v>0.6</c:v>
                </c:pt>
                <c:pt idx="373">
                  <c:v>0.44</c:v>
                </c:pt>
                <c:pt idx="374">
                  <c:v>0.7</c:v>
                </c:pt>
                <c:pt idx="375">
                  <c:v>0.33</c:v>
                </c:pt>
                <c:pt idx="376">
                  <c:v>0.76</c:v>
                </c:pt>
                <c:pt idx="377">
                  <c:v>0.72</c:v>
                </c:pt>
                <c:pt idx="378">
                  <c:v>0.31</c:v>
                </c:pt>
                <c:pt idx="379">
                  <c:v>0.24</c:v>
                </c:pt>
                <c:pt idx="380">
                  <c:v>0.3</c:v>
                </c:pt>
                <c:pt idx="381">
                  <c:v>0.3</c:v>
                </c:pt>
                <c:pt idx="382">
                  <c:v>0.32</c:v>
                </c:pt>
                <c:pt idx="383">
                  <c:v>0.81</c:v>
                </c:pt>
                <c:pt idx="384">
                  <c:v>0.55000000000000004</c:v>
                </c:pt>
                <c:pt idx="385">
                  <c:v>0.32</c:v>
                </c:pt>
                <c:pt idx="386">
                  <c:v>0.32</c:v>
                </c:pt>
                <c:pt idx="387">
                  <c:v>0.7</c:v>
                </c:pt>
                <c:pt idx="388">
                  <c:v>0.41</c:v>
                </c:pt>
                <c:pt idx="389">
                  <c:v>0.31</c:v>
                </c:pt>
                <c:pt idx="390">
                  <c:v>0.82</c:v>
                </c:pt>
                <c:pt idx="391">
                  <c:v>0.41</c:v>
                </c:pt>
                <c:pt idx="392">
                  <c:v>0.53</c:v>
                </c:pt>
                <c:pt idx="393">
                  <c:v>0.3</c:v>
                </c:pt>
                <c:pt idx="394">
                  <c:v>0.37</c:v>
                </c:pt>
                <c:pt idx="395">
                  <c:v>0.26</c:v>
                </c:pt>
                <c:pt idx="396">
                  <c:v>0.64</c:v>
                </c:pt>
                <c:pt idx="397">
                  <c:v>0.32</c:v>
                </c:pt>
                <c:pt idx="398">
                  <c:v>0.3</c:v>
                </c:pt>
                <c:pt idx="399">
                  <c:v>0.7</c:v>
                </c:pt>
                <c:pt idx="400">
                  <c:v>0.38</c:v>
                </c:pt>
                <c:pt idx="401">
                  <c:v>1</c:v>
                </c:pt>
                <c:pt idx="402">
                  <c:v>0.4</c:v>
                </c:pt>
                <c:pt idx="403">
                  <c:v>0.65</c:v>
                </c:pt>
                <c:pt idx="404">
                  <c:v>0.3</c:v>
                </c:pt>
                <c:pt idx="405">
                  <c:v>0.3</c:v>
                </c:pt>
                <c:pt idx="406">
                  <c:v>0.32</c:v>
                </c:pt>
                <c:pt idx="407">
                  <c:v>0.71</c:v>
                </c:pt>
                <c:pt idx="408">
                  <c:v>0.39</c:v>
                </c:pt>
                <c:pt idx="409">
                  <c:v>0.5</c:v>
                </c:pt>
                <c:pt idx="410">
                  <c:v>0.41</c:v>
                </c:pt>
                <c:pt idx="411">
                  <c:v>0.81</c:v>
                </c:pt>
                <c:pt idx="412">
                  <c:v>0.7</c:v>
                </c:pt>
                <c:pt idx="413">
                  <c:v>0.31</c:v>
                </c:pt>
                <c:pt idx="414">
                  <c:v>0.31</c:v>
                </c:pt>
                <c:pt idx="415">
                  <c:v>0.42</c:v>
                </c:pt>
                <c:pt idx="416">
                  <c:v>0.41</c:v>
                </c:pt>
                <c:pt idx="417">
                  <c:v>0.51</c:v>
                </c:pt>
                <c:pt idx="418">
                  <c:v>0.51</c:v>
                </c:pt>
                <c:pt idx="419">
                  <c:v>0.71</c:v>
                </c:pt>
                <c:pt idx="420">
                  <c:v>0.32</c:v>
                </c:pt>
                <c:pt idx="421">
                  <c:v>0.3</c:v>
                </c:pt>
                <c:pt idx="422">
                  <c:v>0.4</c:v>
                </c:pt>
                <c:pt idx="423">
                  <c:v>0.5</c:v>
                </c:pt>
                <c:pt idx="424">
                  <c:v>1</c:v>
                </c:pt>
                <c:pt idx="425">
                  <c:v>0.83</c:v>
                </c:pt>
                <c:pt idx="426">
                  <c:v>0.3</c:v>
                </c:pt>
                <c:pt idx="427">
                  <c:v>0.74</c:v>
                </c:pt>
                <c:pt idx="428">
                  <c:v>0.81</c:v>
                </c:pt>
                <c:pt idx="429">
                  <c:v>0.72</c:v>
                </c:pt>
                <c:pt idx="430">
                  <c:v>0.52</c:v>
                </c:pt>
                <c:pt idx="431">
                  <c:v>0.24</c:v>
                </c:pt>
                <c:pt idx="432">
                  <c:v>0.3</c:v>
                </c:pt>
                <c:pt idx="433">
                  <c:v>0.34</c:v>
                </c:pt>
                <c:pt idx="434">
                  <c:v>0.84</c:v>
                </c:pt>
                <c:pt idx="435">
                  <c:v>0.71</c:v>
                </c:pt>
                <c:pt idx="436">
                  <c:v>0.7</c:v>
                </c:pt>
                <c:pt idx="437">
                  <c:v>0.73</c:v>
                </c:pt>
                <c:pt idx="438">
                  <c:v>0.82</c:v>
                </c:pt>
                <c:pt idx="439">
                  <c:v>0.73</c:v>
                </c:pt>
                <c:pt idx="440">
                  <c:v>0.71</c:v>
                </c:pt>
                <c:pt idx="441">
                  <c:v>0.7</c:v>
                </c:pt>
                <c:pt idx="442">
                  <c:v>0.76</c:v>
                </c:pt>
                <c:pt idx="443">
                  <c:v>0.32</c:v>
                </c:pt>
                <c:pt idx="444">
                  <c:v>0.8</c:v>
                </c:pt>
                <c:pt idx="445">
                  <c:v>1</c:v>
                </c:pt>
                <c:pt idx="446">
                  <c:v>0.3</c:v>
                </c:pt>
                <c:pt idx="447">
                  <c:v>0.36</c:v>
                </c:pt>
                <c:pt idx="448">
                  <c:v>0.42</c:v>
                </c:pt>
                <c:pt idx="449">
                  <c:v>0.57999999999999996</c:v>
                </c:pt>
                <c:pt idx="450">
                  <c:v>0.32</c:v>
                </c:pt>
                <c:pt idx="451">
                  <c:v>0.78</c:v>
                </c:pt>
                <c:pt idx="452">
                  <c:v>0.46</c:v>
                </c:pt>
                <c:pt idx="453">
                  <c:v>0.73</c:v>
                </c:pt>
                <c:pt idx="454">
                  <c:v>0.56000000000000005</c:v>
                </c:pt>
                <c:pt idx="455">
                  <c:v>0.59</c:v>
                </c:pt>
                <c:pt idx="456">
                  <c:v>0.95</c:v>
                </c:pt>
                <c:pt idx="457">
                  <c:v>0.3</c:v>
                </c:pt>
                <c:pt idx="458">
                  <c:v>0.4</c:v>
                </c:pt>
                <c:pt idx="459">
                  <c:v>0.56999999999999995</c:v>
                </c:pt>
                <c:pt idx="460">
                  <c:v>0.6</c:v>
                </c:pt>
                <c:pt idx="461">
                  <c:v>0.4</c:v>
                </c:pt>
                <c:pt idx="462">
                  <c:v>0.7</c:v>
                </c:pt>
                <c:pt idx="463">
                  <c:v>0.5</c:v>
                </c:pt>
                <c:pt idx="464">
                  <c:v>1</c:v>
                </c:pt>
                <c:pt idx="465">
                  <c:v>0.31</c:v>
                </c:pt>
                <c:pt idx="466">
                  <c:v>0.5</c:v>
                </c:pt>
                <c:pt idx="467">
                  <c:v>0.4</c:v>
                </c:pt>
                <c:pt idx="468">
                  <c:v>0.4</c:v>
                </c:pt>
                <c:pt idx="469">
                  <c:v>0.56000000000000005</c:v>
                </c:pt>
                <c:pt idx="470">
                  <c:v>0.33</c:v>
                </c:pt>
                <c:pt idx="471">
                  <c:v>0.3</c:v>
                </c:pt>
                <c:pt idx="472">
                  <c:v>0.32</c:v>
                </c:pt>
                <c:pt idx="473">
                  <c:v>0.59</c:v>
                </c:pt>
                <c:pt idx="474">
                  <c:v>0.3</c:v>
                </c:pt>
                <c:pt idx="475">
                  <c:v>0.61</c:v>
                </c:pt>
                <c:pt idx="476">
                  <c:v>0.23</c:v>
                </c:pt>
                <c:pt idx="477">
                  <c:v>0.32</c:v>
                </c:pt>
                <c:pt idx="478">
                  <c:v>0.3</c:v>
                </c:pt>
                <c:pt idx="479">
                  <c:v>0.33</c:v>
                </c:pt>
                <c:pt idx="480">
                  <c:v>0.23</c:v>
                </c:pt>
                <c:pt idx="481">
                  <c:v>0.5</c:v>
                </c:pt>
                <c:pt idx="482">
                  <c:v>0.41</c:v>
                </c:pt>
                <c:pt idx="483">
                  <c:v>0.7</c:v>
                </c:pt>
                <c:pt idx="484">
                  <c:v>0.36</c:v>
                </c:pt>
                <c:pt idx="485">
                  <c:v>0.91</c:v>
                </c:pt>
                <c:pt idx="486">
                  <c:v>1</c:v>
                </c:pt>
                <c:pt idx="487">
                  <c:v>0.24</c:v>
                </c:pt>
                <c:pt idx="488">
                  <c:v>0.32</c:v>
                </c:pt>
                <c:pt idx="489">
                  <c:v>0.31</c:v>
                </c:pt>
                <c:pt idx="490">
                  <c:v>0.72</c:v>
                </c:pt>
                <c:pt idx="491">
                  <c:v>0.73</c:v>
                </c:pt>
                <c:pt idx="492">
                  <c:v>0.8</c:v>
                </c:pt>
                <c:pt idx="493">
                  <c:v>0.81</c:v>
                </c:pt>
                <c:pt idx="494">
                  <c:v>0.7</c:v>
                </c:pt>
                <c:pt idx="495">
                  <c:v>0.51</c:v>
                </c:pt>
                <c:pt idx="496">
                  <c:v>0.31</c:v>
                </c:pt>
                <c:pt idx="497">
                  <c:v>0.38</c:v>
                </c:pt>
                <c:pt idx="498">
                  <c:v>0.39</c:v>
                </c:pt>
                <c:pt idx="499">
                  <c:v>0.72</c:v>
                </c:pt>
                <c:pt idx="500">
                  <c:v>0.42</c:v>
                </c:pt>
                <c:pt idx="501">
                  <c:v>0.74</c:v>
                </c:pt>
                <c:pt idx="502">
                  <c:v>0.48</c:v>
                </c:pt>
                <c:pt idx="503">
                  <c:v>0.33</c:v>
                </c:pt>
                <c:pt idx="504">
                  <c:v>0.33</c:v>
                </c:pt>
                <c:pt idx="505">
                  <c:v>0.72</c:v>
                </c:pt>
                <c:pt idx="506">
                  <c:v>0.33</c:v>
                </c:pt>
                <c:pt idx="507">
                  <c:v>0.56999999999999995</c:v>
                </c:pt>
                <c:pt idx="508">
                  <c:v>0.31</c:v>
                </c:pt>
                <c:pt idx="509">
                  <c:v>0.9</c:v>
                </c:pt>
                <c:pt idx="510">
                  <c:v>0.32</c:v>
                </c:pt>
                <c:pt idx="511">
                  <c:v>1</c:v>
                </c:pt>
                <c:pt idx="512">
                  <c:v>0.9</c:v>
                </c:pt>
                <c:pt idx="513">
                  <c:v>0.54</c:v>
                </c:pt>
                <c:pt idx="514">
                  <c:v>0.73</c:v>
                </c:pt>
                <c:pt idx="515">
                  <c:v>0.33</c:v>
                </c:pt>
                <c:pt idx="516">
                  <c:v>0.4</c:v>
                </c:pt>
                <c:pt idx="517">
                  <c:v>0.3</c:v>
                </c:pt>
                <c:pt idx="518">
                  <c:v>0.3</c:v>
                </c:pt>
                <c:pt idx="519">
                  <c:v>0.3</c:v>
                </c:pt>
                <c:pt idx="520">
                  <c:v>0.37</c:v>
                </c:pt>
                <c:pt idx="521">
                  <c:v>1</c:v>
                </c:pt>
                <c:pt idx="522">
                  <c:v>0.7</c:v>
                </c:pt>
                <c:pt idx="523">
                  <c:v>1</c:v>
                </c:pt>
                <c:pt idx="524">
                  <c:v>0.51</c:v>
                </c:pt>
                <c:pt idx="525">
                  <c:v>0.33</c:v>
                </c:pt>
                <c:pt idx="526">
                  <c:v>0.42</c:v>
                </c:pt>
                <c:pt idx="527">
                  <c:v>0.52</c:v>
                </c:pt>
                <c:pt idx="528">
                  <c:v>0.35</c:v>
                </c:pt>
                <c:pt idx="529">
                  <c:v>0.41</c:v>
                </c:pt>
                <c:pt idx="530">
                  <c:v>0.73</c:v>
                </c:pt>
                <c:pt idx="531">
                  <c:v>0.34</c:v>
                </c:pt>
                <c:pt idx="532">
                  <c:v>0.51</c:v>
                </c:pt>
                <c:pt idx="533">
                  <c:v>0.3</c:v>
                </c:pt>
                <c:pt idx="534">
                  <c:v>0.33</c:v>
                </c:pt>
                <c:pt idx="535">
                  <c:v>0.9</c:v>
                </c:pt>
                <c:pt idx="536">
                  <c:v>0.35</c:v>
                </c:pt>
                <c:pt idx="537">
                  <c:v>0.5</c:v>
                </c:pt>
                <c:pt idx="538">
                  <c:v>0.43</c:v>
                </c:pt>
                <c:pt idx="539">
                  <c:v>0.37</c:v>
                </c:pt>
                <c:pt idx="540">
                  <c:v>0.59</c:v>
                </c:pt>
                <c:pt idx="541">
                  <c:v>0.48</c:v>
                </c:pt>
                <c:pt idx="542">
                  <c:v>0.41</c:v>
                </c:pt>
                <c:pt idx="543">
                  <c:v>0.75</c:v>
                </c:pt>
                <c:pt idx="544">
                  <c:v>0.51</c:v>
                </c:pt>
                <c:pt idx="545">
                  <c:v>0.31</c:v>
                </c:pt>
                <c:pt idx="546">
                  <c:v>0.52</c:v>
                </c:pt>
                <c:pt idx="547">
                  <c:v>0.75</c:v>
                </c:pt>
                <c:pt idx="548">
                  <c:v>0.53</c:v>
                </c:pt>
                <c:pt idx="549">
                  <c:v>0.86</c:v>
                </c:pt>
                <c:pt idx="550">
                  <c:v>0.31</c:v>
                </c:pt>
                <c:pt idx="551">
                  <c:v>0.75</c:v>
                </c:pt>
                <c:pt idx="552">
                  <c:v>0.52</c:v>
                </c:pt>
                <c:pt idx="553">
                  <c:v>0.86</c:v>
                </c:pt>
                <c:pt idx="554">
                  <c:v>0.52</c:v>
                </c:pt>
                <c:pt idx="555">
                  <c:v>0.66</c:v>
                </c:pt>
                <c:pt idx="556">
                  <c:v>0.33</c:v>
                </c:pt>
                <c:pt idx="557">
                  <c:v>0.53</c:v>
                </c:pt>
                <c:pt idx="558">
                  <c:v>0.35</c:v>
                </c:pt>
                <c:pt idx="559">
                  <c:v>0.56000000000000005</c:v>
                </c:pt>
                <c:pt idx="560">
                  <c:v>0.34</c:v>
                </c:pt>
                <c:pt idx="561">
                  <c:v>0.52</c:v>
                </c:pt>
                <c:pt idx="562">
                  <c:v>0.7</c:v>
                </c:pt>
                <c:pt idx="563">
                  <c:v>0.76</c:v>
                </c:pt>
                <c:pt idx="564">
                  <c:v>0.51</c:v>
                </c:pt>
                <c:pt idx="565">
                  <c:v>0.71</c:v>
                </c:pt>
                <c:pt idx="566">
                  <c:v>0.7</c:v>
                </c:pt>
                <c:pt idx="567">
                  <c:v>0.35</c:v>
                </c:pt>
                <c:pt idx="568">
                  <c:v>0.5</c:v>
                </c:pt>
                <c:pt idx="569">
                  <c:v>0.32</c:v>
                </c:pt>
                <c:pt idx="570">
                  <c:v>0.31</c:v>
                </c:pt>
                <c:pt idx="571">
                  <c:v>0.51</c:v>
                </c:pt>
                <c:pt idx="572">
                  <c:v>0.31</c:v>
                </c:pt>
                <c:pt idx="573">
                  <c:v>0.51</c:v>
                </c:pt>
                <c:pt idx="574">
                  <c:v>0.35</c:v>
                </c:pt>
                <c:pt idx="575">
                  <c:v>0.53</c:v>
                </c:pt>
                <c:pt idx="576">
                  <c:v>0.59</c:v>
                </c:pt>
                <c:pt idx="577">
                  <c:v>0.42</c:v>
                </c:pt>
                <c:pt idx="578">
                  <c:v>0.3</c:v>
                </c:pt>
                <c:pt idx="579">
                  <c:v>0.9</c:v>
                </c:pt>
                <c:pt idx="580">
                  <c:v>0.28000000000000003</c:v>
                </c:pt>
                <c:pt idx="581">
                  <c:v>0.53</c:v>
                </c:pt>
                <c:pt idx="582">
                  <c:v>0.73</c:v>
                </c:pt>
                <c:pt idx="583">
                  <c:v>0.7</c:v>
                </c:pt>
                <c:pt idx="584">
                  <c:v>0.51</c:v>
                </c:pt>
                <c:pt idx="585">
                  <c:v>0.3</c:v>
                </c:pt>
                <c:pt idx="586">
                  <c:v>0.9</c:v>
                </c:pt>
                <c:pt idx="587">
                  <c:v>0.4</c:v>
                </c:pt>
                <c:pt idx="588">
                  <c:v>1</c:v>
                </c:pt>
                <c:pt idx="589">
                  <c:v>0.3</c:v>
                </c:pt>
                <c:pt idx="590">
                  <c:v>0.54</c:v>
                </c:pt>
                <c:pt idx="591">
                  <c:v>0.4</c:v>
                </c:pt>
                <c:pt idx="592">
                  <c:v>0.3</c:v>
                </c:pt>
                <c:pt idx="593">
                  <c:v>0.93</c:v>
                </c:pt>
                <c:pt idx="594">
                  <c:v>0.4</c:v>
                </c:pt>
                <c:pt idx="595">
                  <c:v>0.61</c:v>
                </c:pt>
                <c:pt idx="596">
                  <c:v>0.7</c:v>
                </c:pt>
                <c:pt idx="597">
                  <c:v>0.71</c:v>
                </c:pt>
                <c:pt idx="598">
                  <c:v>0.7</c:v>
                </c:pt>
                <c:pt idx="599">
                  <c:v>0.72</c:v>
                </c:pt>
                <c:pt idx="600">
                  <c:v>0.3</c:v>
                </c:pt>
                <c:pt idx="601">
                  <c:v>1</c:v>
                </c:pt>
                <c:pt idx="602">
                  <c:v>0.38</c:v>
                </c:pt>
                <c:pt idx="603">
                  <c:v>0.43</c:v>
                </c:pt>
                <c:pt idx="604">
                  <c:v>0.51</c:v>
                </c:pt>
                <c:pt idx="605">
                  <c:v>0.71</c:v>
                </c:pt>
                <c:pt idx="606">
                  <c:v>0.5</c:v>
                </c:pt>
                <c:pt idx="607">
                  <c:v>0.47</c:v>
                </c:pt>
                <c:pt idx="608">
                  <c:v>0.91</c:v>
                </c:pt>
                <c:pt idx="609">
                  <c:v>1</c:v>
                </c:pt>
                <c:pt idx="610">
                  <c:v>0.72</c:v>
                </c:pt>
                <c:pt idx="611">
                  <c:v>0.36</c:v>
                </c:pt>
                <c:pt idx="612">
                  <c:v>0.71</c:v>
                </c:pt>
                <c:pt idx="613">
                  <c:v>0.9</c:v>
                </c:pt>
                <c:pt idx="614">
                  <c:v>0.32</c:v>
                </c:pt>
                <c:pt idx="615">
                  <c:v>0.34</c:v>
                </c:pt>
                <c:pt idx="616">
                  <c:v>0.62</c:v>
                </c:pt>
                <c:pt idx="617">
                  <c:v>0.82</c:v>
                </c:pt>
                <c:pt idx="618">
                  <c:v>0.3</c:v>
                </c:pt>
                <c:pt idx="619">
                  <c:v>0.31</c:v>
                </c:pt>
                <c:pt idx="620">
                  <c:v>0.9</c:v>
                </c:pt>
                <c:pt idx="621">
                  <c:v>0.81</c:v>
                </c:pt>
                <c:pt idx="622">
                  <c:v>0.36</c:v>
                </c:pt>
                <c:pt idx="623">
                  <c:v>0.91</c:v>
                </c:pt>
                <c:pt idx="624">
                  <c:v>0.3</c:v>
                </c:pt>
                <c:pt idx="625">
                  <c:v>0.67</c:v>
                </c:pt>
                <c:pt idx="626">
                  <c:v>0.39</c:v>
                </c:pt>
                <c:pt idx="627">
                  <c:v>0.53</c:v>
                </c:pt>
                <c:pt idx="628">
                  <c:v>0.7</c:v>
                </c:pt>
                <c:pt idx="629">
                  <c:v>0.34</c:v>
                </c:pt>
                <c:pt idx="630">
                  <c:v>0.79</c:v>
                </c:pt>
                <c:pt idx="631">
                  <c:v>0.33</c:v>
                </c:pt>
                <c:pt idx="632">
                  <c:v>0.72</c:v>
                </c:pt>
                <c:pt idx="633">
                  <c:v>0.41</c:v>
                </c:pt>
                <c:pt idx="634">
                  <c:v>0.34</c:v>
                </c:pt>
                <c:pt idx="635">
                  <c:v>0.34</c:v>
                </c:pt>
                <c:pt idx="636">
                  <c:v>0.56000000000000005</c:v>
                </c:pt>
                <c:pt idx="637">
                  <c:v>0.51</c:v>
                </c:pt>
                <c:pt idx="638">
                  <c:v>0.32</c:v>
                </c:pt>
                <c:pt idx="639">
                  <c:v>0.3</c:v>
                </c:pt>
                <c:pt idx="640">
                  <c:v>0.43</c:v>
                </c:pt>
                <c:pt idx="641">
                  <c:v>0.9</c:v>
                </c:pt>
                <c:pt idx="642">
                  <c:v>0.3</c:v>
                </c:pt>
                <c:pt idx="643">
                  <c:v>0.33</c:v>
                </c:pt>
                <c:pt idx="644">
                  <c:v>0.48</c:v>
                </c:pt>
                <c:pt idx="645">
                  <c:v>0.41</c:v>
                </c:pt>
                <c:pt idx="646">
                  <c:v>1</c:v>
                </c:pt>
                <c:pt idx="647">
                  <c:v>0.3</c:v>
                </c:pt>
                <c:pt idx="648">
                  <c:v>0.51</c:v>
                </c:pt>
                <c:pt idx="649">
                  <c:v>0.27</c:v>
                </c:pt>
                <c:pt idx="650">
                  <c:v>0.71</c:v>
                </c:pt>
                <c:pt idx="651">
                  <c:v>0.28000000000000003</c:v>
                </c:pt>
                <c:pt idx="652">
                  <c:v>0.35</c:v>
                </c:pt>
                <c:pt idx="653">
                  <c:v>0.36</c:v>
                </c:pt>
                <c:pt idx="654">
                  <c:v>0.52</c:v>
                </c:pt>
                <c:pt idx="655">
                  <c:v>0.3</c:v>
                </c:pt>
                <c:pt idx="656">
                  <c:v>0.28000000000000003</c:v>
                </c:pt>
                <c:pt idx="657">
                  <c:v>0.33</c:v>
                </c:pt>
                <c:pt idx="658">
                  <c:v>0.73</c:v>
                </c:pt>
                <c:pt idx="659">
                  <c:v>0.41</c:v>
                </c:pt>
                <c:pt idx="660">
                  <c:v>0.56999999999999995</c:v>
                </c:pt>
                <c:pt idx="661">
                  <c:v>1</c:v>
                </c:pt>
                <c:pt idx="662">
                  <c:v>0.91</c:v>
                </c:pt>
                <c:pt idx="663">
                  <c:v>0.31</c:v>
                </c:pt>
                <c:pt idx="664">
                  <c:v>0.32</c:v>
                </c:pt>
                <c:pt idx="665">
                  <c:v>0.5</c:v>
                </c:pt>
                <c:pt idx="666">
                  <c:v>0.96</c:v>
                </c:pt>
                <c:pt idx="667">
                  <c:v>0.9</c:v>
                </c:pt>
                <c:pt idx="668">
                  <c:v>0.32</c:v>
                </c:pt>
                <c:pt idx="669">
                  <c:v>0.5</c:v>
                </c:pt>
                <c:pt idx="670">
                  <c:v>0.9</c:v>
                </c:pt>
                <c:pt idx="671">
                  <c:v>0.33</c:v>
                </c:pt>
                <c:pt idx="672">
                  <c:v>0.44</c:v>
                </c:pt>
                <c:pt idx="673">
                  <c:v>0.9</c:v>
                </c:pt>
                <c:pt idx="674">
                  <c:v>0.3</c:v>
                </c:pt>
                <c:pt idx="675">
                  <c:v>0.56999999999999995</c:v>
                </c:pt>
                <c:pt idx="676">
                  <c:v>0.76</c:v>
                </c:pt>
                <c:pt idx="677">
                  <c:v>0.6</c:v>
                </c:pt>
                <c:pt idx="678">
                  <c:v>0.41</c:v>
                </c:pt>
                <c:pt idx="679">
                  <c:v>0.71</c:v>
                </c:pt>
                <c:pt idx="680">
                  <c:v>0.23</c:v>
                </c:pt>
                <c:pt idx="681">
                  <c:v>1</c:v>
                </c:pt>
                <c:pt idx="682">
                  <c:v>0.34</c:v>
                </c:pt>
                <c:pt idx="683">
                  <c:v>0.7</c:v>
                </c:pt>
                <c:pt idx="684">
                  <c:v>0.41</c:v>
                </c:pt>
                <c:pt idx="685">
                  <c:v>0.7</c:v>
                </c:pt>
                <c:pt idx="686">
                  <c:v>0.31</c:v>
                </c:pt>
                <c:pt idx="687">
                  <c:v>0.71</c:v>
                </c:pt>
                <c:pt idx="688">
                  <c:v>0.38</c:v>
                </c:pt>
                <c:pt idx="689">
                  <c:v>0.74</c:v>
                </c:pt>
                <c:pt idx="690">
                  <c:v>1</c:v>
                </c:pt>
                <c:pt idx="691">
                  <c:v>0.35</c:v>
                </c:pt>
                <c:pt idx="692">
                  <c:v>0.34</c:v>
                </c:pt>
                <c:pt idx="693">
                  <c:v>0.5</c:v>
                </c:pt>
                <c:pt idx="694">
                  <c:v>0.3</c:v>
                </c:pt>
                <c:pt idx="695">
                  <c:v>0.53</c:v>
                </c:pt>
                <c:pt idx="696">
                  <c:v>0.91</c:v>
                </c:pt>
                <c:pt idx="697">
                  <c:v>0.79</c:v>
                </c:pt>
                <c:pt idx="698">
                  <c:v>0.35</c:v>
                </c:pt>
                <c:pt idx="699">
                  <c:v>0.7</c:v>
                </c:pt>
                <c:pt idx="700">
                  <c:v>0.53</c:v>
                </c:pt>
                <c:pt idx="701">
                  <c:v>0.4</c:v>
                </c:pt>
                <c:pt idx="702">
                  <c:v>0.76</c:v>
                </c:pt>
                <c:pt idx="703">
                  <c:v>0.53</c:v>
                </c:pt>
                <c:pt idx="704">
                  <c:v>0.77</c:v>
                </c:pt>
                <c:pt idx="705">
                  <c:v>0.57999999999999996</c:v>
                </c:pt>
                <c:pt idx="706">
                  <c:v>0.9</c:v>
                </c:pt>
                <c:pt idx="707">
                  <c:v>0.7</c:v>
                </c:pt>
                <c:pt idx="708">
                  <c:v>0.32</c:v>
                </c:pt>
                <c:pt idx="709">
                  <c:v>0.56999999999999995</c:v>
                </c:pt>
                <c:pt idx="710">
                  <c:v>0.23</c:v>
                </c:pt>
                <c:pt idx="711">
                  <c:v>0.37</c:v>
                </c:pt>
                <c:pt idx="712">
                  <c:v>0.5</c:v>
                </c:pt>
                <c:pt idx="713">
                  <c:v>1</c:v>
                </c:pt>
                <c:pt idx="714">
                  <c:v>0.33</c:v>
                </c:pt>
                <c:pt idx="715">
                  <c:v>0.33</c:v>
                </c:pt>
                <c:pt idx="716">
                  <c:v>1</c:v>
                </c:pt>
                <c:pt idx="717">
                  <c:v>0.35</c:v>
                </c:pt>
                <c:pt idx="718">
                  <c:v>1</c:v>
                </c:pt>
                <c:pt idx="719">
                  <c:v>0.52</c:v>
                </c:pt>
                <c:pt idx="720">
                  <c:v>0.3</c:v>
                </c:pt>
                <c:pt idx="721">
                  <c:v>0.56999999999999995</c:v>
                </c:pt>
                <c:pt idx="722">
                  <c:v>0.73</c:v>
                </c:pt>
                <c:pt idx="723">
                  <c:v>0.7</c:v>
                </c:pt>
                <c:pt idx="724">
                  <c:v>0.35</c:v>
                </c:pt>
                <c:pt idx="725">
                  <c:v>0.73</c:v>
                </c:pt>
                <c:pt idx="726">
                  <c:v>0.52</c:v>
                </c:pt>
                <c:pt idx="727">
                  <c:v>0.31</c:v>
                </c:pt>
                <c:pt idx="728">
                  <c:v>0.81</c:v>
                </c:pt>
                <c:pt idx="729">
                  <c:v>1</c:v>
                </c:pt>
                <c:pt idx="730">
                  <c:v>0.32</c:v>
                </c:pt>
                <c:pt idx="731">
                  <c:v>1</c:v>
                </c:pt>
                <c:pt idx="732">
                  <c:v>0.72</c:v>
                </c:pt>
                <c:pt idx="733">
                  <c:v>0.3</c:v>
                </c:pt>
                <c:pt idx="734">
                  <c:v>0.41</c:v>
                </c:pt>
                <c:pt idx="735">
                  <c:v>0.7</c:v>
                </c:pt>
                <c:pt idx="736">
                  <c:v>0.71</c:v>
                </c:pt>
                <c:pt idx="737">
                  <c:v>0.9</c:v>
                </c:pt>
                <c:pt idx="738">
                  <c:v>0.51</c:v>
                </c:pt>
                <c:pt idx="739">
                  <c:v>0.24</c:v>
                </c:pt>
                <c:pt idx="740">
                  <c:v>0.51</c:v>
                </c:pt>
                <c:pt idx="741">
                  <c:v>0.9</c:v>
                </c:pt>
                <c:pt idx="742">
                  <c:v>0.32</c:v>
                </c:pt>
                <c:pt idx="743">
                  <c:v>0.63</c:v>
                </c:pt>
                <c:pt idx="744">
                  <c:v>0.36</c:v>
                </c:pt>
                <c:pt idx="745">
                  <c:v>0.38</c:v>
                </c:pt>
                <c:pt idx="746">
                  <c:v>0.56000000000000005</c:v>
                </c:pt>
                <c:pt idx="747">
                  <c:v>0.9</c:v>
                </c:pt>
                <c:pt idx="748">
                  <c:v>0.53</c:v>
                </c:pt>
                <c:pt idx="749">
                  <c:v>0.83</c:v>
                </c:pt>
                <c:pt idx="750">
                  <c:v>0.32</c:v>
                </c:pt>
                <c:pt idx="751">
                  <c:v>0.95</c:v>
                </c:pt>
                <c:pt idx="752">
                  <c:v>0.31</c:v>
                </c:pt>
                <c:pt idx="753">
                  <c:v>0.71</c:v>
                </c:pt>
                <c:pt idx="754">
                  <c:v>0.32</c:v>
                </c:pt>
                <c:pt idx="755">
                  <c:v>0.32</c:v>
                </c:pt>
                <c:pt idx="756">
                  <c:v>0.31</c:v>
                </c:pt>
                <c:pt idx="757">
                  <c:v>0.46</c:v>
                </c:pt>
                <c:pt idx="758">
                  <c:v>0.3</c:v>
                </c:pt>
                <c:pt idx="759">
                  <c:v>0.34</c:v>
                </c:pt>
                <c:pt idx="760">
                  <c:v>0.71</c:v>
                </c:pt>
                <c:pt idx="761">
                  <c:v>0.41</c:v>
                </c:pt>
                <c:pt idx="762">
                  <c:v>0.71</c:v>
                </c:pt>
                <c:pt idx="763">
                  <c:v>0.72</c:v>
                </c:pt>
                <c:pt idx="764">
                  <c:v>0.71</c:v>
                </c:pt>
                <c:pt idx="765">
                  <c:v>0.79</c:v>
                </c:pt>
                <c:pt idx="766">
                  <c:v>0.3</c:v>
                </c:pt>
                <c:pt idx="767">
                  <c:v>0.32</c:v>
                </c:pt>
                <c:pt idx="768">
                  <c:v>0.82</c:v>
                </c:pt>
                <c:pt idx="769">
                  <c:v>0.31</c:v>
                </c:pt>
                <c:pt idx="770">
                  <c:v>0.28999999999999998</c:v>
                </c:pt>
                <c:pt idx="771">
                  <c:v>0.3</c:v>
                </c:pt>
                <c:pt idx="772">
                  <c:v>0.7</c:v>
                </c:pt>
                <c:pt idx="773">
                  <c:v>0.39</c:v>
                </c:pt>
                <c:pt idx="774">
                  <c:v>0.31</c:v>
                </c:pt>
                <c:pt idx="775">
                  <c:v>0.52</c:v>
                </c:pt>
                <c:pt idx="776">
                  <c:v>0.35</c:v>
                </c:pt>
                <c:pt idx="777">
                  <c:v>0.26</c:v>
                </c:pt>
                <c:pt idx="778">
                  <c:v>0.71</c:v>
                </c:pt>
                <c:pt idx="779">
                  <c:v>0.32</c:v>
                </c:pt>
                <c:pt idx="780">
                  <c:v>0.9</c:v>
                </c:pt>
                <c:pt idx="781">
                  <c:v>0.25</c:v>
                </c:pt>
                <c:pt idx="782">
                  <c:v>0.91</c:v>
                </c:pt>
                <c:pt idx="783">
                  <c:v>0.81</c:v>
                </c:pt>
                <c:pt idx="784">
                  <c:v>0.7</c:v>
                </c:pt>
                <c:pt idx="785">
                  <c:v>0.62</c:v>
                </c:pt>
                <c:pt idx="786">
                  <c:v>0.38</c:v>
                </c:pt>
                <c:pt idx="787">
                  <c:v>0.5</c:v>
                </c:pt>
                <c:pt idx="788">
                  <c:v>0.31</c:v>
                </c:pt>
                <c:pt idx="789">
                  <c:v>0.51</c:v>
                </c:pt>
                <c:pt idx="790">
                  <c:v>0.54</c:v>
                </c:pt>
                <c:pt idx="791">
                  <c:v>0.31</c:v>
                </c:pt>
                <c:pt idx="792">
                  <c:v>0.4</c:v>
                </c:pt>
                <c:pt idx="793">
                  <c:v>0.93</c:v>
                </c:pt>
                <c:pt idx="794">
                  <c:v>1</c:v>
                </c:pt>
                <c:pt idx="795">
                  <c:v>0.53</c:v>
                </c:pt>
                <c:pt idx="796">
                  <c:v>0.7</c:v>
                </c:pt>
                <c:pt idx="797">
                  <c:v>0.33</c:v>
                </c:pt>
                <c:pt idx="798">
                  <c:v>0.34</c:v>
                </c:pt>
                <c:pt idx="799">
                  <c:v>0.72</c:v>
                </c:pt>
                <c:pt idx="800">
                  <c:v>0.3</c:v>
                </c:pt>
                <c:pt idx="801">
                  <c:v>0.5</c:v>
                </c:pt>
                <c:pt idx="802">
                  <c:v>0.9</c:v>
                </c:pt>
                <c:pt idx="803">
                  <c:v>0.24</c:v>
                </c:pt>
                <c:pt idx="804">
                  <c:v>0.51</c:v>
                </c:pt>
                <c:pt idx="805">
                  <c:v>0.56000000000000005</c:v>
                </c:pt>
                <c:pt idx="806">
                  <c:v>0.36</c:v>
                </c:pt>
                <c:pt idx="807">
                  <c:v>1</c:v>
                </c:pt>
                <c:pt idx="808">
                  <c:v>0.39</c:v>
                </c:pt>
                <c:pt idx="809">
                  <c:v>0.3</c:v>
                </c:pt>
                <c:pt idx="810">
                  <c:v>0.5</c:v>
                </c:pt>
                <c:pt idx="811">
                  <c:v>0.44</c:v>
                </c:pt>
                <c:pt idx="812">
                  <c:v>0.24</c:v>
                </c:pt>
                <c:pt idx="813">
                  <c:v>0.31</c:v>
                </c:pt>
                <c:pt idx="814">
                  <c:v>0.71</c:v>
                </c:pt>
                <c:pt idx="815">
                  <c:v>0.74</c:v>
                </c:pt>
                <c:pt idx="816">
                  <c:v>0.52</c:v>
                </c:pt>
                <c:pt idx="817">
                  <c:v>0.71</c:v>
                </c:pt>
                <c:pt idx="818">
                  <c:v>0.24</c:v>
                </c:pt>
                <c:pt idx="819">
                  <c:v>0.53</c:v>
                </c:pt>
                <c:pt idx="820">
                  <c:v>0.51</c:v>
                </c:pt>
                <c:pt idx="821">
                  <c:v>0.5</c:v>
                </c:pt>
                <c:pt idx="822">
                  <c:v>0.3</c:v>
                </c:pt>
                <c:pt idx="823">
                  <c:v>0.4</c:v>
                </c:pt>
                <c:pt idx="824">
                  <c:v>0.57999999999999996</c:v>
                </c:pt>
                <c:pt idx="825">
                  <c:v>0.51</c:v>
                </c:pt>
                <c:pt idx="826">
                  <c:v>1</c:v>
                </c:pt>
                <c:pt idx="827">
                  <c:v>0.93</c:v>
                </c:pt>
                <c:pt idx="828">
                  <c:v>0.46</c:v>
                </c:pt>
                <c:pt idx="829">
                  <c:v>0.7</c:v>
                </c:pt>
                <c:pt idx="830">
                  <c:v>0.99</c:v>
                </c:pt>
                <c:pt idx="831">
                  <c:v>0.62</c:v>
                </c:pt>
                <c:pt idx="832">
                  <c:v>0.41</c:v>
                </c:pt>
                <c:pt idx="833">
                  <c:v>0.24</c:v>
                </c:pt>
                <c:pt idx="834">
                  <c:v>0.26</c:v>
                </c:pt>
                <c:pt idx="835">
                  <c:v>0.31</c:v>
                </c:pt>
                <c:pt idx="836">
                  <c:v>0.7</c:v>
                </c:pt>
                <c:pt idx="837">
                  <c:v>0.24</c:v>
                </c:pt>
                <c:pt idx="838">
                  <c:v>0.38</c:v>
                </c:pt>
                <c:pt idx="839">
                  <c:v>0.31</c:v>
                </c:pt>
                <c:pt idx="840">
                  <c:v>0.35</c:v>
                </c:pt>
                <c:pt idx="841">
                  <c:v>0.7</c:v>
                </c:pt>
                <c:pt idx="842">
                  <c:v>0.33</c:v>
                </c:pt>
                <c:pt idx="843">
                  <c:v>0.31</c:v>
                </c:pt>
                <c:pt idx="844">
                  <c:v>0.37</c:v>
                </c:pt>
                <c:pt idx="845">
                  <c:v>0.72</c:v>
                </c:pt>
                <c:pt idx="846">
                  <c:v>0.4</c:v>
                </c:pt>
                <c:pt idx="847">
                  <c:v>0.71</c:v>
                </c:pt>
                <c:pt idx="848">
                  <c:v>0.31</c:v>
                </c:pt>
                <c:pt idx="849">
                  <c:v>0.73</c:v>
                </c:pt>
                <c:pt idx="850">
                  <c:v>0.53</c:v>
                </c:pt>
                <c:pt idx="851">
                  <c:v>0.35</c:v>
                </c:pt>
                <c:pt idx="852">
                  <c:v>0.34</c:v>
                </c:pt>
                <c:pt idx="853">
                  <c:v>0.42</c:v>
                </c:pt>
                <c:pt idx="854">
                  <c:v>0.23</c:v>
                </c:pt>
                <c:pt idx="855">
                  <c:v>0.32</c:v>
                </c:pt>
                <c:pt idx="856">
                  <c:v>0.37</c:v>
                </c:pt>
                <c:pt idx="857">
                  <c:v>0.5</c:v>
                </c:pt>
                <c:pt idx="858">
                  <c:v>0.5</c:v>
                </c:pt>
                <c:pt idx="859">
                  <c:v>0.36</c:v>
                </c:pt>
                <c:pt idx="860">
                  <c:v>0.39</c:v>
                </c:pt>
                <c:pt idx="861">
                  <c:v>0.5</c:v>
                </c:pt>
                <c:pt idx="862">
                  <c:v>0.9</c:v>
                </c:pt>
                <c:pt idx="863">
                  <c:v>0.4</c:v>
                </c:pt>
                <c:pt idx="864">
                  <c:v>0.54</c:v>
                </c:pt>
                <c:pt idx="865">
                  <c:v>0.33</c:v>
                </c:pt>
                <c:pt idx="866">
                  <c:v>0.77</c:v>
                </c:pt>
                <c:pt idx="867">
                  <c:v>0.32</c:v>
                </c:pt>
                <c:pt idx="868">
                  <c:v>0.73</c:v>
                </c:pt>
                <c:pt idx="869">
                  <c:v>0.5</c:v>
                </c:pt>
                <c:pt idx="870">
                  <c:v>0.4</c:v>
                </c:pt>
                <c:pt idx="871">
                  <c:v>0.5</c:v>
                </c:pt>
                <c:pt idx="872">
                  <c:v>0.4</c:v>
                </c:pt>
                <c:pt idx="873">
                  <c:v>0.32</c:v>
                </c:pt>
                <c:pt idx="874">
                  <c:v>0.41</c:v>
                </c:pt>
                <c:pt idx="875">
                  <c:v>0.7</c:v>
                </c:pt>
                <c:pt idx="876">
                  <c:v>0.85</c:v>
                </c:pt>
                <c:pt idx="877">
                  <c:v>0.51</c:v>
                </c:pt>
                <c:pt idx="878">
                  <c:v>0.34</c:v>
                </c:pt>
                <c:pt idx="879">
                  <c:v>0.54</c:v>
                </c:pt>
                <c:pt idx="880">
                  <c:v>0.9</c:v>
                </c:pt>
                <c:pt idx="881">
                  <c:v>0.71</c:v>
                </c:pt>
                <c:pt idx="882">
                  <c:v>0.7</c:v>
                </c:pt>
                <c:pt idx="883">
                  <c:v>0.31</c:v>
                </c:pt>
                <c:pt idx="884">
                  <c:v>0.56000000000000005</c:v>
                </c:pt>
                <c:pt idx="885">
                  <c:v>0.25</c:v>
                </c:pt>
                <c:pt idx="886">
                  <c:v>0.32</c:v>
                </c:pt>
                <c:pt idx="887">
                  <c:v>0.44</c:v>
                </c:pt>
                <c:pt idx="888">
                  <c:v>0.72</c:v>
                </c:pt>
                <c:pt idx="889">
                  <c:v>0.51</c:v>
                </c:pt>
                <c:pt idx="890">
                  <c:v>0.36</c:v>
                </c:pt>
                <c:pt idx="891">
                  <c:v>0.73</c:v>
                </c:pt>
                <c:pt idx="892">
                  <c:v>0.54</c:v>
                </c:pt>
                <c:pt idx="893">
                  <c:v>0.7</c:v>
                </c:pt>
                <c:pt idx="894">
                  <c:v>0.78</c:v>
                </c:pt>
                <c:pt idx="895">
                  <c:v>0.35</c:v>
                </c:pt>
                <c:pt idx="896">
                  <c:v>0.95</c:v>
                </c:pt>
                <c:pt idx="897">
                  <c:v>0.31</c:v>
                </c:pt>
                <c:pt idx="898">
                  <c:v>0.53</c:v>
                </c:pt>
                <c:pt idx="899">
                  <c:v>0.51</c:v>
                </c:pt>
                <c:pt idx="900">
                  <c:v>0.76</c:v>
                </c:pt>
                <c:pt idx="901">
                  <c:v>0.7</c:v>
                </c:pt>
                <c:pt idx="902">
                  <c:v>0.7</c:v>
                </c:pt>
                <c:pt idx="903">
                  <c:v>0.5</c:v>
                </c:pt>
                <c:pt idx="904">
                  <c:v>0.34</c:v>
                </c:pt>
                <c:pt idx="905">
                  <c:v>0.3</c:v>
                </c:pt>
                <c:pt idx="906">
                  <c:v>0.53</c:v>
                </c:pt>
                <c:pt idx="907">
                  <c:v>0.3</c:v>
                </c:pt>
                <c:pt idx="908">
                  <c:v>0.7</c:v>
                </c:pt>
                <c:pt idx="909">
                  <c:v>0.33</c:v>
                </c:pt>
                <c:pt idx="910">
                  <c:v>0.43</c:v>
                </c:pt>
                <c:pt idx="911">
                  <c:v>0.52</c:v>
                </c:pt>
                <c:pt idx="912">
                  <c:v>1</c:v>
                </c:pt>
                <c:pt idx="913">
                  <c:v>0.54</c:v>
                </c:pt>
                <c:pt idx="914">
                  <c:v>1</c:v>
                </c:pt>
                <c:pt idx="915">
                  <c:v>0.53</c:v>
                </c:pt>
                <c:pt idx="916">
                  <c:v>0.3</c:v>
                </c:pt>
                <c:pt idx="917">
                  <c:v>0.56000000000000005</c:v>
                </c:pt>
                <c:pt idx="918">
                  <c:v>1</c:v>
                </c:pt>
                <c:pt idx="919">
                  <c:v>0.36</c:v>
                </c:pt>
                <c:pt idx="920">
                  <c:v>0.4</c:v>
                </c:pt>
                <c:pt idx="921">
                  <c:v>0.32</c:v>
                </c:pt>
                <c:pt idx="922">
                  <c:v>0.51</c:v>
                </c:pt>
                <c:pt idx="923">
                  <c:v>0.3</c:v>
                </c:pt>
                <c:pt idx="924">
                  <c:v>0.41</c:v>
                </c:pt>
                <c:pt idx="925">
                  <c:v>0.9</c:v>
                </c:pt>
                <c:pt idx="926">
                  <c:v>0.71</c:v>
                </c:pt>
                <c:pt idx="927">
                  <c:v>0.74</c:v>
                </c:pt>
                <c:pt idx="928">
                  <c:v>0.67</c:v>
                </c:pt>
                <c:pt idx="929">
                  <c:v>0.52</c:v>
                </c:pt>
                <c:pt idx="930">
                  <c:v>0.3</c:v>
                </c:pt>
                <c:pt idx="931">
                  <c:v>0.7</c:v>
                </c:pt>
                <c:pt idx="932">
                  <c:v>0.7</c:v>
                </c:pt>
                <c:pt idx="933">
                  <c:v>0.3</c:v>
                </c:pt>
                <c:pt idx="934">
                  <c:v>0.28999999999999998</c:v>
                </c:pt>
                <c:pt idx="935">
                  <c:v>0.3</c:v>
                </c:pt>
                <c:pt idx="936">
                  <c:v>0.26</c:v>
                </c:pt>
                <c:pt idx="937">
                  <c:v>0.91</c:v>
                </c:pt>
                <c:pt idx="938">
                  <c:v>1</c:v>
                </c:pt>
                <c:pt idx="939">
                  <c:v>0.25</c:v>
                </c:pt>
                <c:pt idx="940">
                  <c:v>0.74</c:v>
                </c:pt>
                <c:pt idx="941">
                  <c:v>0.7</c:v>
                </c:pt>
                <c:pt idx="942">
                  <c:v>0.54</c:v>
                </c:pt>
                <c:pt idx="943">
                  <c:v>0.32</c:v>
                </c:pt>
                <c:pt idx="944">
                  <c:v>0.3</c:v>
                </c:pt>
                <c:pt idx="945">
                  <c:v>0.34</c:v>
                </c:pt>
                <c:pt idx="946">
                  <c:v>0.4</c:v>
                </c:pt>
                <c:pt idx="947">
                  <c:v>0.72</c:v>
                </c:pt>
                <c:pt idx="948">
                  <c:v>0.52</c:v>
                </c:pt>
                <c:pt idx="949">
                  <c:v>0.24</c:v>
                </c:pt>
                <c:pt idx="950">
                  <c:v>0.71</c:v>
                </c:pt>
                <c:pt idx="951">
                  <c:v>1</c:v>
                </c:pt>
                <c:pt idx="952">
                  <c:v>0.3</c:v>
                </c:pt>
                <c:pt idx="953">
                  <c:v>0.91</c:v>
                </c:pt>
                <c:pt idx="954">
                  <c:v>0.38</c:v>
                </c:pt>
                <c:pt idx="955">
                  <c:v>0.56000000000000005</c:v>
                </c:pt>
                <c:pt idx="956">
                  <c:v>0.38</c:v>
                </c:pt>
                <c:pt idx="957">
                  <c:v>0.32</c:v>
                </c:pt>
                <c:pt idx="958">
                  <c:v>0.34</c:v>
                </c:pt>
                <c:pt idx="959">
                  <c:v>0.31</c:v>
                </c:pt>
                <c:pt idx="960">
                  <c:v>0.36</c:v>
                </c:pt>
                <c:pt idx="961">
                  <c:v>0.28999999999999998</c:v>
                </c:pt>
                <c:pt idx="962">
                  <c:v>0.7</c:v>
                </c:pt>
                <c:pt idx="963">
                  <c:v>1</c:v>
                </c:pt>
                <c:pt idx="964">
                  <c:v>0.53</c:v>
                </c:pt>
                <c:pt idx="965">
                  <c:v>0.44</c:v>
                </c:pt>
                <c:pt idx="966">
                  <c:v>0.7</c:v>
                </c:pt>
                <c:pt idx="967">
                  <c:v>0.26</c:v>
                </c:pt>
                <c:pt idx="968">
                  <c:v>0.37</c:v>
                </c:pt>
                <c:pt idx="969">
                  <c:v>0.38</c:v>
                </c:pt>
                <c:pt idx="970">
                  <c:v>0.35</c:v>
                </c:pt>
                <c:pt idx="971">
                  <c:v>0.9</c:v>
                </c:pt>
                <c:pt idx="972">
                  <c:v>0.7</c:v>
                </c:pt>
                <c:pt idx="973">
                  <c:v>0.7</c:v>
                </c:pt>
                <c:pt idx="974">
                  <c:v>0.3</c:v>
                </c:pt>
                <c:pt idx="975">
                  <c:v>0.33</c:v>
                </c:pt>
                <c:pt idx="976">
                  <c:v>0.41</c:v>
                </c:pt>
                <c:pt idx="977">
                  <c:v>0.72</c:v>
                </c:pt>
                <c:pt idx="978">
                  <c:v>0.5</c:v>
                </c:pt>
                <c:pt idx="979">
                  <c:v>0.53</c:v>
                </c:pt>
                <c:pt idx="980">
                  <c:v>0.59</c:v>
                </c:pt>
                <c:pt idx="981">
                  <c:v>0.53</c:v>
                </c:pt>
                <c:pt idx="982">
                  <c:v>0.37</c:v>
                </c:pt>
                <c:pt idx="983">
                  <c:v>0.32</c:v>
                </c:pt>
                <c:pt idx="984">
                  <c:v>0.35</c:v>
                </c:pt>
                <c:pt idx="985">
                  <c:v>0.38</c:v>
                </c:pt>
                <c:pt idx="986">
                  <c:v>0.32</c:v>
                </c:pt>
                <c:pt idx="987">
                  <c:v>0.5</c:v>
                </c:pt>
                <c:pt idx="988">
                  <c:v>0.7</c:v>
                </c:pt>
                <c:pt idx="989">
                  <c:v>0.31</c:v>
                </c:pt>
                <c:pt idx="990">
                  <c:v>0.42</c:v>
                </c:pt>
                <c:pt idx="991">
                  <c:v>0.71</c:v>
                </c:pt>
                <c:pt idx="992">
                  <c:v>0.24</c:v>
                </c:pt>
                <c:pt idx="993">
                  <c:v>0.79</c:v>
                </c:pt>
                <c:pt idx="994">
                  <c:v>0.33</c:v>
                </c:pt>
                <c:pt idx="995">
                  <c:v>0.54</c:v>
                </c:pt>
                <c:pt idx="996">
                  <c:v>0.38</c:v>
                </c:pt>
                <c:pt idx="997">
                  <c:v>0.4</c:v>
                </c:pt>
                <c:pt idx="998">
                  <c:v>0.3</c:v>
                </c:pt>
                <c:pt idx="999">
                  <c:v>0.36</c:v>
                </c:pt>
                <c:pt idx="1000">
                  <c:v>0.31</c:v>
                </c:pt>
                <c:pt idx="1001">
                  <c:v>0.92</c:v>
                </c:pt>
                <c:pt idx="1002">
                  <c:v>0.57999999999999996</c:v>
                </c:pt>
                <c:pt idx="1003">
                  <c:v>0.51</c:v>
                </c:pt>
                <c:pt idx="1004">
                  <c:v>0.31</c:v>
                </c:pt>
                <c:pt idx="1005">
                  <c:v>0.3</c:v>
                </c:pt>
                <c:pt idx="1006">
                  <c:v>0.33</c:v>
                </c:pt>
                <c:pt idx="1007">
                  <c:v>0.4</c:v>
                </c:pt>
                <c:pt idx="1008">
                  <c:v>0.51</c:v>
                </c:pt>
                <c:pt idx="1009">
                  <c:v>0.43</c:v>
                </c:pt>
                <c:pt idx="1010">
                  <c:v>1</c:v>
                </c:pt>
                <c:pt idx="1011">
                  <c:v>1</c:v>
                </c:pt>
                <c:pt idx="1012">
                  <c:v>0.57999999999999996</c:v>
                </c:pt>
                <c:pt idx="1013">
                  <c:v>0.31</c:v>
                </c:pt>
                <c:pt idx="1014">
                  <c:v>0.31</c:v>
                </c:pt>
                <c:pt idx="1015">
                  <c:v>0.71</c:v>
                </c:pt>
                <c:pt idx="1016">
                  <c:v>0.54</c:v>
                </c:pt>
                <c:pt idx="1017">
                  <c:v>0.37</c:v>
                </c:pt>
                <c:pt idx="1018">
                  <c:v>0.9</c:v>
                </c:pt>
                <c:pt idx="1019">
                  <c:v>0.55000000000000004</c:v>
                </c:pt>
                <c:pt idx="1020">
                  <c:v>0.31</c:v>
                </c:pt>
                <c:pt idx="1021">
                  <c:v>0.31</c:v>
                </c:pt>
                <c:pt idx="1022">
                  <c:v>0.39</c:v>
                </c:pt>
                <c:pt idx="1023">
                  <c:v>0.41</c:v>
                </c:pt>
                <c:pt idx="1024">
                  <c:v>0.51</c:v>
                </c:pt>
                <c:pt idx="1025">
                  <c:v>0.56000000000000005</c:v>
                </c:pt>
                <c:pt idx="1026">
                  <c:v>0.38</c:v>
                </c:pt>
                <c:pt idx="1027">
                  <c:v>0.76</c:v>
                </c:pt>
                <c:pt idx="1028">
                  <c:v>0.41</c:v>
                </c:pt>
                <c:pt idx="1029">
                  <c:v>0.55000000000000004</c:v>
                </c:pt>
                <c:pt idx="1030">
                  <c:v>0.54</c:v>
                </c:pt>
                <c:pt idx="1031">
                  <c:v>0.33</c:v>
                </c:pt>
                <c:pt idx="1032">
                  <c:v>0.41</c:v>
                </c:pt>
                <c:pt idx="1033">
                  <c:v>0.82</c:v>
                </c:pt>
                <c:pt idx="1034">
                  <c:v>0.42</c:v>
                </c:pt>
                <c:pt idx="1035">
                  <c:v>0.31</c:v>
                </c:pt>
                <c:pt idx="1036">
                  <c:v>0.41</c:v>
                </c:pt>
                <c:pt idx="1037">
                  <c:v>0.38</c:v>
                </c:pt>
                <c:pt idx="1038">
                  <c:v>0.52</c:v>
                </c:pt>
                <c:pt idx="1039">
                  <c:v>0.53</c:v>
                </c:pt>
                <c:pt idx="1040">
                  <c:v>0.23</c:v>
                </c:pt>
                <c:pt idx="1041">
                  <c:v>0.9</c:v>
                </c:pt>
                <c:pt idx="1042">
                  <c:v>0.41</c:v>
                </c:pt>
                <c:pt idx="1043">
                  <c:v>0.32</c:v>
                </c:pt>
                <c:pt idx="1044">
                  <c:v>0.33</c:v>
                </c:pt>
                <c:pt idx="1045">
                  <c:v>0.71</c:v>
                </c:pt>
                <c:pt idx="1046">
                  <c:v>0.74</c:v>
                </c:pt>
                <c:pt idx="1047">
                  <c:v>0.98</c:v>
                </c:pt>
                <c:pt idx="1048">
                  <c:v>0.9</c:v>
                </c:pt>
                <c:pt idx="1049">
                  <c:v>0.71</c:v>
                </c:pt>
                <c:pt idx="1050">
                  <c:v>0.7</c:v>
                </c:pt>
                <c:pt idx="1051">
                  <c:v>0.52</c:v>
                </c:pt>
                <c:pt idx="1052">
                  <c:v>0.72</c:v>
                </c:pt>
                <c:pt idx="1053">
                  <c:v>0.9</c:v>
                </c:pt>
                <c:pt idx="1054">
                  <c:v>0.32</c:v>
                </c:pt>
                <c:pt idx="1055">
                  <c:v>0.46</c:v>
                </c:pt>
                <c:pt idx="1056">
                  <c:v>0.3</c:v>
                </c:pt>
                <c:pt idx="1057">
                  <c:v>0.89</c:v>
                </c:pt>
                <c:pt idx="1058">
                  <c:v>0.31</c:v>
                </c:pt>
                <c:pt idx="1059">
                  <c:v>0.3</c:v>
                </c:pt>
                <c:pt idx="1060">
                  <c:v>0.91</c:v>
                </c:pt>
                <c:pt idx="1061">
                  <c:v>0.72</c:v>
                </c:pt>
                <c:pt idx="1062">
                  <c:v>0.54</c:v>
                </c:pt>
                <c:pt idx="1063">
                  <c:v>0.55000000000000004</c:v>
                </c:pt>
                <c:pt idx="1064">
                  <c:v>0.33</c:v>
                </c:pt>
                <c:pt idx="1065">
                  <c:v>0.34</c:v>
                </c:pt>
                <c:pt idx="1066">
                  <c:v>0.9</c:v>
                </c:pt>
                <c:pt idx="1067">
                  <c:v>0.32</c:v>
                </c:pt>
                <c:pt idx="1068">
                  <c:v>0.5</c:v>
                </c:pt>
                <c:pt idx="1069">
                  <c:v>0.44</c:v>
                </c:pt>
                <c:pt idx="1070">
                  <c:v>0.44</c:v>
                </c:pt>
                <c:pt idx="1071">
                  <c:v>0.38</c:v>
                </c:pt>
                <c:pt idx="1072">
                  <c:v>0.36</c:v>
                </c:pt>
                <c:pt idx="1073">
                  <c:v>0.71</c:v>
                </c:pt>
                <c:pt idx="1074">
                  <c:v>0.55000000000000004</c:v>
                </c:pt>
                <c:pt idx="1075">
                  <c:v>0.3</c:v>
                </c:pt>
                <c:pt idx="1076">
                  <c:v>0.31</c:v>
                </c:pt>
                <c:pt idx="1077">
                  <c:v>0.34</c:v>
                </c:pt>
                <c:pt idx="1078">
                  <c:v>0.22</c:v>
                </c:pt>
                <c:pt idx="1079">
                  <c:v>0.81</c:v>
                </c:pt>
                <c:pt idx="1080">
                  <c:v>0.53</c:v>
                </c:pt>
                <c:pt idx="1081">
                  <c:v>0.43</c:v>
                </c:pt>
                <c:pt idx="1082">
                  <c:v>0.9</c:v>
                </c:pt>
                <c:pt idx="1083">
                  <c:v>0.74</c:v>
                </c:pt>
                <c:pt idx="1084">
                  <c:v>0.71</c:v>
                </c:pt>
                <c:pt idx="1085">
                  <c:v>0.74</c:v>
                </c:pt>
                <c:pt idx="1086">
                  <c:v>0.36</c:v>
                </c:pt>
                <c:pt idx="1087">
                  <c:v>0.3</c:v>
                </c:pt>
                <c:pt idx="1088">
                  <c:v>1</c:v>
                </c:pt>
                <c:pt idx="1089">
                  <c:v>0.32</c:v>
                </c:pt>
                <c:pt idx="1090">
                  <c:v>0.59</c:v>
                </c:pt>
                <c:pt idx="1091">
                  <c:v>0.41</c:v>
                </c:pt>
                <c:pt idx="1092">
                  <c:v>1</c:v>
                </c:pt>
                <c:pt idx="1093">
                  <c:v>0.83</c:v>
                </c:pt>
                <c:pt idx="1094">
                  <c:v>0.54</c:v>
                </c:pt>
                <c:pt idx="1095">
                  <c:v>0.5</c:v>
                </c:pt>
                <c:pt idx="1096">
                  <c:v>0.42</c:v>
                </c:pt>
                <c:pt idx="1097">
                  <c:v>0.33</c:v>
                </c:pt>
                <c:pt idx="1098">
                  <c:v>0.39</c:v>
                </c:pt>
                <c:pt idx="1099">
                  <c:v>0.73</c:v>
                </c:pt>
                <c:pt idx="1100">
                  <c:v>0.3</c:v>
                </c:pt>
                <c:pt idx="1101">
                  <c:v>0.79</c:v>
                </c:pt>
                <c:pt idx="1102">
                  <c:v>0.71</c:v>
                </c:pt>
                <c:pt idx="1103">
                  <c:v>0.57999999999999996</c:v>
                </c:pt>
                <c:pt idx="1104">
                  <c:v>0.7</c:v>
                </c:pt>
                <c:pt idx="1105">
                  <c:v>0.52</c:v>
                </c:pt>
                <c:pt idx="1106">
                  <c:v>0.7</c:v>
                </c:pt>
                <c:pt idx="1107">
                  <c:v>0.3</c:v>
                </c:pt>
                <c:pt idx="1108">
                  <c:v>0.52</c:v>
                </c:pt>
                <c:pt idx="1109">
                  <c:v>0.33</c:v>
                </c:pt>
                <c:pt idx="1110">
                  <c:v>0.64</c:v>
                </c:pt>
                <c:pt idx="1111">
                  <c:v>0.34</c:v>
                </c:pt>
                <c:pt idx="1112">
                  <c:v>0.59</c:v>
                </c:pt>
                <c:pt idx="1113">
                  <c:v>0.54</c:v>
                </c:pt>
                <c:pt idx="1114">
                  <c:v>0.7</c:v>
                </c:pt>
                <c:pt idx="1115">
                  <c:v>0.7</c:v>
                </c:pt>
                <c:pt idx="1116">
                  <c:v>0.7</c:v>
                </c:pt>
                <c:pt idx="1117">
                  <c:v>0.7</c:v>
                </c:pt>
                <c:pt idx="1118">
                  <c:v>0.32</c:v>
                </c:pt>
                <c:pt idx="1119">
                  <c:v>0.36</c:v>
                </c:pt>
                <c:pt idx="1120">
                  <c:v>0.7</c:v>
                </c:pt>
                <c:pt idx="1121">
                  <c:v>0.31</c:v>
                </c:pt>
                <c:pt idx="1122">
                  <c:v>0.73</c:v>
                </c:pt>
                <c:pt idx="1123">
                  <c:v>0.31</c:v>
                </c:pt>
                <c:pt idx="1124">
                  <c:v>0.9</c:v>
                </c:pt>
                <c:pt idx="1125">
                  <c:v>0.72</c:v>
                </c:pt>
                <c:pt idx="1126">
                  <c:v>0.41</c:v>
                </c:pt>
                <c:pt idx="1127">
                  <c:v>0.4</c:v>
                </c:pt>
                <c:pt idx="1128">
                  <c:v>0.27</c:v>
                </c:pt>
                <c:pt idx="1129">
                  <c:v>0.26</c:v>
                </c:pt>
                <c:pt idx="1130">
                  <c:v>0.52</c:v>
                </c:pt>
                <c:pt idx="1131">
                  <c:v>0.42</c:v>
                </c:pt>
                <c:pt idx="1132">
                  <c:v>0.91</c:v>
                </c:pt>
                <c:pt idx="1133">
                  <c:v>1</c:v>
                </c:pt>
                <c:pt idx="1134">
                  <c:v>0.41</c:v>
                </c:pt>
                <c:pt idx="1135">
                  <c:v>0.3</c:v>
                </c:pt>
                <c:pt idx="1136">
                  <c:v>0.5</c:v>
                </c:pt>
                <c:pt idx="1137">
                  <c:v>0.94</c:v>
                </c:pt>
                <c:pt idx="1138">
                  <c:v>0.25</c:v>
                </c:pt>
                <c:pt idx="1139">
                  <c:v>0.34</c:v>
                </c:pt>
                <c:pt idx="1140">
                  <c:v>0.3</c:v>
                </c:pt>
                <c:pt idx="1141">
                  <c:v>0.7</c:v>
                </c:pt>
                <c:pt idx="1142">
                  <c:v>0.32</c:v>
                </c:pt>
                <c:pt idx="1143">
                  <c:v>0.34</c:v>
                </c:pt>
                <c:pt idx="1144">
                  <c:v>1</c:v>
                </c:pt>
                <c:pt idx="1145">
                  <c:v>0.5</c:v>
                </c:pt>
                <c:pt idx="1146">
                  <c:v>0.65</c:v>
                </c:pt>
                <c:pt idx="1147">
                  <c:v>0.7</c:v>
                </c:pt>
                <c:pt idx="1148">
                  <c:v>0.31</c:v>
                </c:pt>
                <c:pt idx="1149">
                  <c:v>0.8</c:v>
                </c:pt>
                <c:pt idx="1150">
                  <c:v>0.42</c:v>
                </c:pt>
                <c:pt idx="1151">
                  <c:v>0.72</c:v>
                </c:pt>
                <c:pt idx="1152">
                  <c:v>0.31</c:v>
                </c:pt>
                <c:pt idx="1153">
                  <c:v>0.8</c:v>
                </c:pt>
                <c:pt idx="1154">
                  <c:v>0.53</c:v>
                </c:pt>
                <c:pt idx="1155">
                  <c:v>0.71</c:v>
                </c:pt>
                <c:pt idx="1156">
                  <c:v>0.41</c:v>
                </c:pt>
                <c:pt idx="1157">
                  <c:v>0.4</c:v>
                </c:pt>
                <c:pt idx="1158">
                  <c:v>0.32</c:v>
                </c:pt>
                <c:pt idx="1159">
                  <c:v>0.74</c:v>
                </c:pt>
                <c:pt idx="1160">
                  <c:v>0.35</c:v>
                </c:pt>
                <c:pt idx="1161">
                  <c:v>0.33</c:v>
                </c:pt>
                <c:pt idx="1162">
                  <c:v>0.72</c:v>
                </c:pt>
                <c:pt idx="1163">
                  <c:v>0.9</c:v>
                </c:pt>
                <c:pt idx="1164">
                  <c:v>0.5</c:v>
                </c:pt>
                <c:pt idx="1165">
                  <c:v>0.5</c:v>
                </c:pt>
                <c:pt idx="1166">
                  <c:v>0.35</c:v>
                </c:pt>
                <c:pt idx="1167">
                  <c:v>1</c:v>
                </c:pt>
                <c:pt idx="1168">
                  <c:v>0.3</c:v>
                </c:pt>
                <c:pt idx="1169">
                  <c:v>0.74</c:v>
                </c:pt>
                <c:pt idx="1170">
                  <c:v>0.7</c:v>
                </c:pt>
                <c:pt idx="1171">
                  <c:v>0.33</c:v>
                </c:pt>
                <c:pt idx="1172">
                  <c:v>0.71</c:v>
                </c:pt>
                <c:pt idx="1173">
                  <c:v>0.92</c:v>
                </c:pt>
                <c:pt idx="1174">
                  <c:v>0.52</c:v>
                </c:pt>
                <c:pt idx="1175">
                  <c:v>0.92</c:v>
                </c:pt>
                <c:pt idx="1176">
                  <c:v>0.9</c:v>
                </c:pt>
                <c:pt idx="1177">
                  <c:v>1</c:v>
                </c:pt>
                <c:pt idx="1178">
                  <c:v>0.41</c:v>
                </c:pt>
                <c:pt idx="1179">
                  <c:v>0.91</c:v>
                </c:pt>
                <c:pt idx="1180">
                  <c:v>0.3</c:v>
                </c:pt>
                <c:pt idx="1181">
                  <c:v>0.52</c:v>
                </c:pt>
                <c:pt idx="1182">
                  <c:v>0.4</c:v>
                </c:pt>
                <c:pt idx="1183">
                  <c:v>0.3</c:v>
                </c:pt>
                <c:pt idx="1184">
                  <c:v>0.3</c:v>
                </c:pt>
                <c:pt idx="1185">
                  <c:v>0.31</c:v>
                </c:pt>
                <c:pt idx="1186">
                  <c:v>0.32</c:v>
                </c:pt>
                <c:pt idx="1187">
                  <c:v>0.9</c:v>
                </c:pt>
                <c:pt idx="1188">
                  <c:v>0.32</c:v>
                </c:pt>
                <c:pt idx="1189">
                  <c:v>0.52</c:v>
                </c:pt>
                <c:pt idx="1190">
                  <c:v>0.93</c:v>
                </c:pt>
                <c:pt idx="1191">
                  <c:v>0.71</c:v>
                </c:pt>
                <c:pt idx="1192">
                  <c:v>0.51</c:v>
                </c:pt>
                <c:pt idx="1193">
                  <c:v>0.45</c:v>
                </c:pt>
                <c:pt idx="1194">
                  <c:v>0.54</c:v>
                </c:pt>
                <c:pt idx="1195">
                  <c:v>0.28999999999999998</c:v>
                </c:pt>
                <c:pt idx="1196">
                  <c:v>0.71</c:v>
                </c:pt>
                <c:pt idx="1197">
                  <c:v>0.93</c:v>
                </c:pt>
                <c:pt idx="1198">
                  <c:v>0.38</c:v>
                </c:pt>
                <c:pt idx="1199">
                  <c:v>0.7</c:v>
                </c:pt>
                <c:pt idx="1200">
                  <c:v>0.9</c:v>
                </c:pt>
                <c:pt idx="1201">
                  <c:v>0.41</c:v>
                </c:pt>
                <c:pt idx="1202">
                  <c:v>0.3</c:v>
                </c:pt>
                <c:pt idx="1203">
                  <c:v>0.71</c:v>
                </c:pt>
                <c:pt idx="1204">
                  <c:v>0.35</c:v>
                </c:pt>
                <c:pt idx="1205">
                  <c:v>0.5</c:v>
                </c:pt>
                <c:pt idx="1206">
                  <c:v>0.71</c:v>
                </c:pt>
                <c:pt idx="1207">
                  <c:v>0.41</c:v>
                </c:pt>
                <c:pt idx="1208">
                  <c:v>0.51</c:v>
                </c:pt>
                <c:pt idx="1209">
                  <c:v>0.71</c:v>
                </c:pt>
                <c:pt idx="1210">
                  <c:v>1</c:v>
                </c:pt>
                <c:pt idx="1211">
                  <c:v>0.9</c:v>
                </c:pt>
                <c:pt idx="1212">
                  <c:v>0.51</c:v>
                </c:pt>
                <c:pt idx="1213">
                  <c:v>0.42</c:v>
                </c:pt>
                <c:pt idx="1214">
                  <c:v>0.4</c:v>
                </c:pt>
                <c:pt idx="1215">
                  <c:v>0.34</c:v>
                </c:pt>
                <c:pt idx="1216">
                  <c:v>0.23</c:v>
                </c:pt>
                <c:pt idx="1217">
                  <c:v>0.34</c:v>
                </c:pt>
                <c:pt idx="1218">
                  <c:v>0.3</c:v>
                </c:pt>
                <c:pt idx="1219">
                  <c:v>0.33</c:v>
                </c:pt>
                <c:pt idx="1220">
                  <c:v>0.93</c:v>
                </c:pt>
                <c:pt idx="1221">
                  <c:v>0.7</c:v>
                </c:pt>
                <c:pt idx="1222">
                  <c:v>0.31</c:v>
                </c:pt>
                <c:pt idx="1223">
                  <c:v>0.31</c:v>
                </c:pt>
                <c:pt idx="1224">
                  <c:v>0.77</c:v>
                </c:pt>
                <c:pt idx="1225">
                  <c:v>0.32</c:v>
                </c:pt>
                <c:pt idx="1226">
                  <c:v>0.37</c:v>
                </c:pt>
                <c:pt idx="1227">
                  <c:v>1</c:v>
                </c:pt>
                <c:pt idx="1228">
                  <c:v>0.41</c:v>
                </c:pt>
                <c:pt idx="1229">
                  <c:v>0.53</c:v>
                </c:pt>
                <c:pt idx="1230">
                  <c:v>0.7</c:v>
                </c:pt>
                <c:pt idx="1231">
                  <c:v>0.3</c:v>
                </c:pt>
                <c:pt idx="1232">
                  <c:v>0.27</c:v>
                </c:pt>
                <c:pt idx="1233">
                  <c:v>0.56999999999999995</c:v>
                </c:pt>
                <c:pt idx="1234">
                  <c:v>0.3</c:v>
                </c:pt>
                <c:pt idx="1235">
                  <c:v>0.37</c:v>
                </c:pt>
                <c:pt idx="1236">
                  <c:v>0.72</c:v>
                </c:pt>
                <c:pt idx="1237">
                  <c:v>0.76</c:v>
                </c:pt>
                <c:pt idx="1238">
                  <c:v>0.71</c:v>
                </c:pt>
                <c:pt idx="1239">
                  <c:v>0.35</c:v>
                </c:pt>
                <c:pt idx="1240">
                  <c:v>0.54</c:v>
                </c:pt>
                <c:pt idx="1241">
                  <c:v>0.9</c:v>
                </c:pt>
                <c:pt idx="1242">
                  <c:v>0.38</c:v>
                </c:pt>
                <c:pt idx="1243">
                  <c:v>0.36</c:v>
                </c:pt>
                <c:pt idx="1244">
                  <c:v>0.42</c:v>
                </c:pt>
                <c:pt idx="1245">
                  <c:v>0.56999999999999995</c:v>
                </c:pt>
                <c:pt idx="1246">
                  <c:v>0.36</c:v>
                </c:pt>
                <c:pt idx="1247">
                  <c:v>1</c:v>
                </c:pt>
                <c:pt idx="1248">
                  <c:v>0.74</c:v>
                </c:pt>
                <c:pt idx="1249">
                  <c:v>0.5</c:v>
                </c:pt>
                <c:pt idx="1250">
                  <c:v>0.25</c:v>
                </c:pt>
                <c:pt idx="1251">
                  <c:v>0.3</c:v>
                </c:pt>
                <c:pt idx="1252">
                  <c:v>0.32</c:v>
                </c:pt>
                <c:pt idx="1253">
                  <c:v>0.54</c:v>
                </c:pt>
                <c:pt idx="1254">
                  <c:v>0.25</c:v>
                </c:pt>
                <c:pt idx="1255">
                  <c:v>0.72</c:v>
                </c:pt>
                <c:pt idx="1256">
                  <c:v>0.71</c:v>
                </c:pt>
                <c:pt idx="1257">
                  <c:v>0.28000000000000003</c:v>
                </c:pt>
                <c:pt idx="1258">
                  <c:v>0.5</c:v>
                </c:pt>
                <c:pt idx="1259">
                  <c:v>0.63</c:v>
                </c:pt>
                <c:pt idx="1260">
                  <c:v>0.3</c:v>
                </c:pt>
                <c:pt idx="1261">
                  <c:v>0.42</c:v>
                </c:pt>
                <c:pt idx="1262">
                  <c:v>0.31</c:v>
                </c:pt>
                <c:pt idx="1263">
                  <c:v>0.33</c:v>
                </c:pt>
                <c:pt idx="1264">
                  <c:v>0.54</c:v>
                </c:pt>
                <c:pt idx="1265">
                  <c:v>0.3</c:v>
                </c:pt>
                <c:pt idx="1266">
                  <c:v>0.41</c:v>
                </c:pt>
                <c:pt idx="1267">
                  <c:v>0.33</c:v>
                </c:pt>
                <c:pt idx="1268">
                  <c:v>0.7</c:v>
                </c:pt>
                <c:pt idx="1269">
                  <c:v>0.73</c:v>
                </c:pt>
                <c:pt idx="1270">
                  <c:v>0.35</c:v>
                </c:pt>
                <c:pt idx="1271">
                  <c:v>0.72</c:v>
                </c:pt>
                <c:pt idx="1272">
                  <c:v>0.31</c:v>
                </c:pt>
                <c:pt idx="1273">
                  <c:v>0.72</c:v>
                </c:pt>
                <c:pt idx="1274">
                  <c:v>0.9</c:v>
                </c:pt>
                <c:pt idx="1275">
                  <c:v>0.31</c:v>
                </c:pt>
                <c:pt idx="1276">
                  <c:v>0.71</c:v>
                </c:pt>
                <c:pt idx="1277">
                  <c:v>0.9</c:v>
                </c:pt>
                <c:pt idx="1278">
                  <c:v>1</c:v>
                </c:pt>
                <c:pt idx="1279">
                  <c:v>0.4</c:v>
                </c:pt>
                <c:pt idx="1280">
                  <c:v>0.71</c:v>
                </c:pt>
                <c:pt idx="1281">
                  <c:v>0.3</c:v>
                </c:pt>
                <c:pt idx="1282">
                  <c:v>0.31</c:v>
                </c:pt>
                <c:pt idx="1283">
                  <c:v>0.41</c:v>
                </c:pt>
                <c:pt idx="1284">
                  <c:v>0.3</c:v>
                </c:pt>
                <c:pt idx="1285">
                  <c:v>0.23</c:v>
                </c:pt>
                <c:pt idx="1286">
                  <c:v>0.73</c:v>
                </c:pt>
                <c:pt idx="1287">
                  <c:v>0.7</c:v>
                </c:pt>
                <c:pt idx="1288">
                  <c:v>0.7</c:v>
                </c:pt>
                <c:pt idx="1289">
                  <c:v>0.38</c:v>
                </c:pt>
                <c:pt idx="1290">
                  <c:v>0.5</c:v>
                </c:pt>
                <c:pt idx="1291">
                  <c:v>0.4</c:v>
                </c:pt>
                <c:pt idx="1292">
                  <c:v>0.59</c:v>
                </c:pt>
                <c:pt idx="1293">
                  <c:v>0.3</c:v>
                </c:pt>
                <c:pt idx="1294">
                  <c:v>0.61</c:v>
                </c:pt>
                <c:pt idx="1295">
                  <c:v>0.39</c:v>
                </c:pt>
                <c:pt idx="1296">
                  <c:v>0.78</c:v>
                </c:pt>
                <c:pt idx="1297">
                  <c:v>0.52</c:v>
                </c:pt>
                <c:pt idx="1298">
                  <c:v>1</c:v>
                </c:pt>
                <c:pt idx="1299">
                  <c:v>0.31</c:v>
                </c:pt>
                <c:pt idx="1300">
                  <c:v>0.57999999999999996</c:v>
                </c:pt>
                <c:pt idx="1301">
                  <c:v>0.89</c:v>
                </c:pt>
                <c:pt idx="1302">
                  <c:v>0.32</c:v>
                </c:pt>
                <c:pt idx="1303">
                  <c:v>0.91</c:v>
                </c:pt>
                <c:pt idx="1304">
                  <c:v>0.3</c:v>
                </c:pt>
                <c:pt idx="1305">
                  <c:v>0.24</c:v>
                </c:pt>
                <c:pt idx="1306">
                  <c:v>0.27</c:v>
                </c:pt>
                <c:pt idx="1307">
                  <c:v>0.31</c:v>
                </c:pt>
                <c:pt idx="1308">
                  <c:v>0.41</c:v>
                </c:pt>
                <c:pt idx="1309">
                  <c:v>0.56999999999999995</c:v>
                </c:pt>
                <c:pt idx="1310">
                  <c:v>0.9</c:v>
                </c:pt>
                <c:pt idx="1311">
                  <c:v>1</c:v>
                </c:pt>
                <c:pt idx="1312">
                  <c:v>0.7</c:v>
                </c:pt>
                <c:pt idx="1313">
                  <c:v>0.82</c:v>
                </c:pt>
                <c:pt idx="1314">
                  <c:v>0.7</c:v>
                </c:pt>
                <c:pt idx="1315">
                  <c:v>0.43</c:v>
                </c:pt>
                <c:pt idx="1316">
                  <c:v>0.9</c:v>
                </c:pt>
                <c:pt idx="1317">
                  <c:v>0.56000000000000005</c:v>
                </c:pt>
                <c:pt idx="1318">
                  <c:v>0.36</c:v>
                </c:pt>
                <c:pt idx="1319">
                  <c:v>0.43</c:v>
                </c:pt>
                <c:pt idx="1320">
                  <c:v>0.32</c:v>
                </c:pt>
                <c:pt idx="1321">
                  <c:v>0.3</c:v>
                </c:pt>
                <c:pt idx="1322">
                  <c:v>0.72</c:v>
                </c:pt>
                <c:pt idx="1323">
                  <c:v>0.5</c:v>
                </c:pt>
                <c:pt idx="1324">
                  <c:v>0.93</c:v>
                </c:pt>
                <c:pt idx="1325">
                  <c:v>0.32</c:v>
                </c:pt>
                <c:pt idx="1326">
                  <c:v>0.5</c:v>
                </c:pt>
                <c:pt idx="1327">
                  <c:v>0.3</c:v>
                </c:pt>
                <c:pt idx="1328">
                  <c:v>0.7</c:v>
                </c:pt>
                <c:pt idx="1329">
                  <c:v>0.54</c:v>
                </c:pt>
                <c:pt idx="1330">
                  <c:v>0.32</c:v>
                </c:pt>
                <c:pt idx="1331">
                  <c:v>0.5</c:v>
                </c:pt>
                <c:pt idx="1332">
                  <c:v>0.33</c:v>
                </c:pt>
                <c:pt idx="1333">
                  <c:v>0.3</c:v>
                </c:pt>
                <c:pt idx="1334">
                  <c:v>0.91</c:v>
                </c:pt>
                <c:pt idx="1335">
                  <c:v>0.35</c:v>
                </c:pt>
                <c:pt idx="1336">
                  <c:v>0.31</c:v>
                </c:pt>
                <c:pt idx="1337">
                  <c:v>0.5</c:v>
                </c:pt>
                <c:pt idx="1338">
                  <c:v>0.35</c:v>
                </c:pt>
                <c:pt idx="1339">
                  <c:v>0.81</c:v>
                </c:pt>
                <c:pt idx="1340">
                  <c:v>0.4</c:v>
                </c:pt>
                <c:pt idx="1341">
                  <c:v>0.6</c:v>
                </c:pt>
                <c:pt idx="1342">
                  <c:v>0.55000000000000004</c:v>
                </c:pt>
                <c:pt idx="1343">
                  <c:v>0.4</c:v>
                </c:pt>
                <c:pt idx="1344">
                  <c:v>0.32</c:v>
                </c:pt>
                <c:pt idx="1345">
                  <c:v>0.26</c:v>
                </c:pt>
                <c:pt idx="1346">
                  <c:v>0.32</c:v>
                </c:pt>
                <c:pt idx="1347">
                  <c:v>0.3</c:v>
                </c:pt>
                <c:pt idx="1348">
                  <c:v>0.3</c:v>
                </c:pt>
                <c:pt idx="1349">
                  <c:v>0.91</c:v>
                </c:pt>
                <c:pt idx="1350">
                  <c:v>0.32</c:v>
                </c:pt>
                <c:pt idx="1351">
                  <c:v>0.9</c:v>
                </c:pt>
                <c:pt idx="1352">
                  <c:v>0.52</c:v>
                </c:pt>
                <c:pt idx="1353">
                  <c:v>0.59</c:v>
                </c:pt>
                <c:pt idx="1354">
                  <c:v>0.54</c:v>
                </c:pt>
                <c:pt idx="1355">
                  <c:v>0.31</c:v>
                </c:pt>
                <c:pt idx="1356">
                  <c:v>0.5</c:v>
                </c:pt>
                <c:pt idx="1357">
                  <c:v>0.9</c:v>
                </c:pt>
                <c:pt idx="1358">
                  <c:v>0.38</c:v>
                </c:pt>
                <c:pt idx="1359">
                  <c:v>0.9</c:v>
                </c:pt>
                <c:pt idx="1360">
                  <c:v>0.24</c:v>
                </c:pt>
                <c:pt idx="1361">
                  <c:v>0.32</c:v>
                </c:pt>
                <c:pt idx="1362">
                  <c:v>0.3</c:v>
                </c:pt>
                <c:pt idx="1363">
                  <c:v>0.71</c:v>
                </c:pt>
                <c:pt idx="1364">
                  <c:v>0.91</c:v>
                </c:pt>
                <c:pt idx="1365">
                  <c:v>0.3</c:v>
                </c:pt>
                <c:pt idx="1366">
                  <c:v>0.69</c:v>
                </c:pt>
                <c:pt idx="1367">
                  <c:v>0.28000000000000003</c:v>
                </c:pt>
                <c:pt idx="1368">
                  <c:v>0.28000000000000003</c:v>
                </c:pt>
                <c:pt idx="1369">
                  <c:v>0.3</c:v>
                </c:pt>
                <c:pt idx="1370">
                  <c:v>0.41</c:v>
                </c:pt>
                <c:pt idx="1371">
                  <c:v>0.61</c:v>
                </c:pt>
                <c:pt idx="1372">
                  <c:v>0.62</c:v>
                </c:pt>
                <c:pt idx="1373">
                  <c:v>0.32</c:v>
                </c:pt>
                <c:pt idx="1374">
                  <c:v>0.36</c:v>
                </c:pt>
                <c:pt idx="1375">
                  <c:v>1</c:v>
                </c:pt>
                <c:pt idx="1376">
                  <c:v>0.77</c:v>
                </c:pt>
                <c:pt idx="1377">
                  <c:v>0.43</c:v>
                </c:pt>
                <c:pt idx="1378">
                  <c:v>0.8</c:v>
                </c:pt>
                <c:pt idx="1379">
                  <c:v>0.25</c:v>
                </c:pt>
                <c:pt idx="1380">
                  <c:v>0.3</c:v>
                </c:pt>
                <c:pt idx="1381">
                  <c:v>0.4</c:v>
                </c:pt>
                <c:pt idx="1382">
                  <c:v>0.31</c:v>
                </c:pt>
                <c:pt idx="1383">
                  <c:v>0.26</c:v>
                </c:pt>
                <c:pt idx="1384">
                  <c:v>0.9</c:v>
                </c:pt>
                <c:pt idx="1385">
                  <c:v>0.3</c:v>
                </c:pt>
                <c:pt idx="1386">
                  <c:v>0.7</c:v>
                </c:pt>
                <c:pt idx="1387">
                  <c:v>0.77</c:v>
                </c:pt>
                <c:pt idx="1388">
                  <c:v>0.28000000000000003</c:v>
                </c:pt>
                <c:pt idx="1389">
                  <c:v>0.54</c:v>
                </c:pt>
                <c:pt idx="1390">
                  <c:v>0.38</c:v>
                </c:pt>
                <c:pt idx="1391">
                  <c:v>0.3</c:v>
                </c:pt>
                <c:pt idx="1392">
                  <c:v>0.3</c:v>
                </c:pt>
                <c:pt idx="1393">
                  <c:v>0.31</c:v>
                </c:pt>
                <c:pt idx="1394">
                  <c:v>0.41</c:v>
                </c:pt>
                <c:pt idx="1395">
                  <c:v>0.72</c:v>
                </c:pt>
                <c:pt idx="1396">
                  <c:v>0.3</c:v>
                </c:pt>
                <c:pt idx="1397">
                  <c:v>0.32</c:v>
                </c:pt>
                <c:pt idx="1398">
                  <c:v>0.41</c:v>
                </c:pt>
                <c:pt idx="1399">
                  <c:v>0.41</c:v>
                </c:pt>
                <c:pt idx="1400">
                  <c:v>0.43</c:v>
                </c:pt>
                <c:pt idx="1401">
                  <c:v>0.41</c:v>
                </c:pt>
                <c:pt idx="1402">
                  <c:v>0.5</c:v>
                </c:pt>
                <c:pt idx="1403">
                  <c:v>0.38</c:v>
                </c:pt>
                <c:pt idx="1404">
                  <c:v>0.3</c:v>
                </c:pt>
                <c:pt idx="1405">
                  <c:v>0.3</c:v>
                </c:pt>
                <c:pt idx="1406">
                  <c:v>0.32</c:v>
                </c:pt>
                <c:pt idx="1407">
                  <c:v>0.72</c:v>
                </c:pt>
                <c:pt idx="1408">
                  <c:v>0.5</c:v>
                </c:pt>
                <c:pt idx="1409">
                  <c:v>0.37</c:v>
                </c:pt>
                <c:pt idx="1410">
                  <c:v>0.55000000000000004</c:v>
                </c:pt>
                <c:pt idx="1411">
                  <c:v>0.41</c:v>
                </c:pt>
                <c:pt idx="1412">
                  <c:v>0.41</c:v>
                </c:pt>
                <c:pt idx="1413">
                  <c:v>0.92</c:v>
                </c:pt>
                <c:pt idx="1414">
                  <c:v>0.23</c:v>
                </c:pt>
                <c:pt idx="1415">
                  <c:v>0.3</c:v>
                </c:pt>
                <c:pt idx="1416">
                  <c:v>0.85</c:v>
                </c:pt>
                <c:pt idx="1417">
                  <c:v>0.93</c:v>
                </c:pt>
                <c:pt idx="1418">
                  <c:v>0.24</c:v>
                </c:pt>
                <c:pt idx="1419">
                  <c:v>0.3</c:v>
                </c:pt>
                <c:pt idx="1420">
                  <c:v>0.53</c:v>
                </c:pt>
                <c:pt idx="1421">
                  <c:v>0.42</c:v>
                </c:pt>
                <c:pt idx="1422">
                  <c:v>0.41</c:v>
                </c:pt>
                <c:pt idx="1423">
                  <c:v>0.37</c:v>
                </c:pt>
                <c:pt idx="1424">
                  <c:v>0.7</c:v>
                </c:pt>
                <c:pt idx="1425">
                  <c:v>0.3</c:v>
                </c:pt>
                <c:pt idx="1426">
                  <c:v>0.51</c:v>
                </c:pt>
                <c:pt idx="1427">
                  <c:v>0.71</c:v>
                </c:pt>
                <c:pt idx="1428">
                  <c:v>1</c:v>
                </c:pt>
                <c:pt idx="1429">
                  <c:v>0.71</c:v>
                </c:pt>
                <c:pt idx="1430">
                  <c:v>0.55000000000000004</c:v>
                </c:pt>
                <c:pt idx="1431">
                  <c:v>0.3</c:v>
                </c:pt>
                <c:pt idx="1432">
                  <c:v>0.71</c:v>
                </c:pt>
                <c:pt idx="1433">
                  <c:v>0.55000000000000004</c:v>
                </c:pt>
                <c:pt idx="1434">
                  <c:v>0.5</c:v>
                </c:pt>
                <c:pt idx="1435">
                  <c:v>0.23</c:v>
                </c:pt>
                <c:pt idx="1436">
                  <c:v>0.43</c:v>
                </c:pt>
                <c:pt idx="1437">
                  <c:v>0.5</c:v>
                </c:pt>
                <c:pt idx="1438">
                  <c:v>0.53</c:v>
                </c:pt>
                <c:pt idx="1439">
                  <c:v>0.48</c:v>
                </c:pt>
                <c:pt idx="1440">
                  <c:v>0.31</c:v>
                </c:pt>
                <c:pt idx="1441">
                  <c:v>0.52</c:v>
                </c:pt>
                <c:pt idx="1442">
                  <c:v>0.32</c:v>
                </c:pt>
                <c:pt idx="1443">
                  <c:v>0.42</c:v>
                </c:pt>
                <c:pt idx="1444">
                  <c:v>0.42</c:v>
                </c:pt>
                <c:pt idx="1445">
                  <c:v>0.51</c:v>
                </c:pt>
                <c:pt idx="1446">
                  <c:v>0.3</c:v>
                </c:pt>
                <c:pt idx="1447">
                  <c:v>0.7</c:v>
                </c:pt>
                <c:pt idx="1448">
                  <c:v>0.3</c:v>
                </c:pt>
                <c:pt idx="1449">
                  <c:v>0.95</c:v>
                </c:pt>
                <c:pt idx="1450">
                  <c:v>0.3</c:v>
                </c:pt>
                <c:pt idx="1451">
                  <c:v>0.41</c:v>
                </c:pt>
                <c:pt idx="1452">
                  <c:v>0.7</c:v>
                </c:pt>
                <c:pt idx="1453">
                  <c:v>0.4</c:v>
                </c:pt>
                <c:pt idx="1454">
                  <c:v>0.31</c:v>
                </c:pt>
                <c:pt idx="1455">
                  <c:v>0.35</c:v>
                </c:pt>
                <c:pt idx="1456">
                  <c:v>0.3</c:v>
                </c:pt>
                <c:pt idx="1457">
                  <c:v>0.3</c:v>
                </c:pt>
                <c:pt idx="1458">
                  <c:v>0.8</c:v>
                </c:pt>
                <c:pt idx="1459">
                  <c:v>0.34</c:v>
                </c:pt>
                <c:pt idx="1460">
                  <c:v>0.4</c:v>
                </c:pt>
                <c:pt idx="1461">
                  <c:v>0.32</c:v>
                </c:pt>
                <c:pt idx="1462">
                  <c:v>0.73</c:v>
                </c:pt>
                <c:pt idx="1463">
                  <c:v>0.35</c:v>
                </c:pt>
                <c:pt idx="1464">
                  <c:v>0.72</c:v>
                </c:pt>
                <c:pt idx="1465">
                  <c:v>0.78</c:v>
                </c:pt>
                <c:pt idx="1466">
                  <c:v>0.79</c:v>
                </c:pt>
                <c:pt idx="1467">
                  <c:v>0.7</c:v>
                </c:pt>
                <c:pt idx="1468">
                  <c:v>0.51</c:v>
                </c:pt>
                <c:pt idx="1469">
                  <c:v>0.3</c:v>
                </c:pt>
                <c:pt idx="1470">
                  <c:v>0.23</c:v>
                </c:pt>
                <c:pt idx="1471">
                  <c:v>0.5</c:v>
                </c:pt>
                <c:pt idx="1472">
                  <c:v>0.5</c:v>
                </c:pt>
                <c:pt idx="1473">
                  <c:v>0.23</c:v>
                </c:pt>
                <c:pt idx="1474">
                  <c:v>0.41</c:v>
                </c:pt>
                <c:pt idx="1475">
                  <c:v>0.31</c:v>
                </c:pt>
                <c:pt idx="1476">
                  <c:v>0.42</c:v>
                </c:pt>
                <c:pt idx="1477">
                  <c:v>0.5</c:v>
                </c:pt>
                <c:pt idx="1478">
                  <c:v>0.38</c:v>
                </c:pt>
                <c:pt idx="1479">
                  <c:v>0.42</c:v>
                </c:pt>
                <c:pt idx="1480">
                  <c:v>0.55000000000000004</c:v>
                </c:pt>
                <c:pt idx="1481">
                  <c:v>0.43</c:v>
                </c:pt>
                <c:pt idx="1482">
                  <c:v>0.7</c:v>
                </c:pt>
                <c:pt idx="1483">
                  <c:v>0.9</c:v>
                </c:pt>
                <c:pt idx="1484">
                  <c:v>0.62</c:v>
                </c:pt>
                <c:pt idx="1485">
                  <c:v>0.47</c:v>
                </c:pt>
                <c:pt idx="1486">
                  <c:v>0.42</c:v>
                </c:pt>
                <c:pt idx="1487">
                  <c:v>0.9</c:v>
                </c:pt>
                <c:pt idx="1488">
                  <c:v>0.71</c:v>
                </c:pt>
                <c:pt idx="1489">
                  <c:v>0.41</c:v>
                </c:pt>
                <c:pt idx="1490">
                  <c:v>0.31</c:v>
                </c:pt>
                <c:pt idx="1491">
                  <c:v>0.3</c:v>
                </c:pt>
                <c:pt idx="1492">
                  <c:v>0.55000000000000004</c:v>
                </c:pt>
                <c:pt idx="1493">
                  <c:v>0.56000000000000005</c:v>
                </c:pt>
                <c:pt idx="1494">
                  <c:v>0.3</c:v>
                </c:pt>
                <c:pt idx="1495">
                  <c:v>0.42</c:v>
                </c:pt>
                <c:pt idx="1496">
                  <c:v>0.74</c:v>
                </c:pt>
                <c:pt idx="1497">
                  <c:v>0.77</c:v>
                </c:pt>
                <c:pt idx="1498">
                  <c:v>0.32</c:v>
                </c:pt>
                <c:pt idx="1499">
                  <c:v>0.4</c:v>
                </c:pt>
              </c:numCache>
            </c:numRef>
          </c:xVal>
          <c:yVal>
            <c:numRef>
              <c:f>Sheet2!$B$2:$B$1501</c:f>
              <c:numCache>
                <c:formatCode>General</c:formatCode>
                <c:ptCount val="1500"/>
                <c:pt idx="0">
                  <c:v>6.8658910748834385</c:v>
                </c:pt>
                <c:pt idx="1">
                  <c:v>6.3647507568519108</c:v>
                </c:pt>
                <c:pt idx="2">
                  <c:v>7.0501225202690589</c:v>
                </c:pt>
                <c:pt idx="3">
                  <c:v>7.9391588179567965</c:v>
                </c:pt>
                <c:pt idx="4">
                  <c:v>6.7968237182748554</c:v>
                </c:pt>
                <c:pt idx="5">
                  <c:v>6.9828627514689421</c:v>
                </c:pt>
                <c:pt idx="6">
                  <c:v>7.773173680482536</c:v>
                </c:pt>
                <c:pt idx="7">
                  <c:v>6.7190131543852596</c:v>
                </c:pt>
                <c:pt idx="8">
                  <c:v>6.7475865268293154</c:v>
                </c:pt>
                <c:pt idx="9">
                  <c:v>7.773173680482536</c:v>
                </c:pt>
                <c:pt idx="10">
                  <c:v>6.9782137426306985</c:v>
                </c:pt>
                <c:pt idx="11">
                  <c:v>7.5400903201453247</c:v>
                </c:pt>
                <c:pt idx="12">
                  <c:v>6.4583382833447898</c:v>
                </c:pt>
                <c:pt idx="13">
                  <c:v>8.3816025371098899</c:v>
                </c:pt>
                <c:pt idx="14">
                  <c:v>7.3639135014058192</c:v>
                </c:pt>
                <c:pt idx="15">
                  <c:v>8.1276998528177717</c:v>
                </c:pt>
                <c:pt idx="16">
                  <c:v>6.7190131543852596</c:v>
                </c:pt>
                <c:pt idx="17">
                  <c:v>7.2420823592569619</c:v>
                </c:pt>
                <c:pt idx="18">
                  <c:v>7.3957216086020452</c:v>
                </c:pt>
                <c:pt idx="19">
                  <c:v>6.0088131854425946</c:v>
                </c:pt>
                <c:pt idx="20">
                  <c:v>6.6253923680079563</c:v>
                </c:pt>
                <c:pt idx="21">
                  <c:v>6.3421214187211516</c:v>
                </c:pt>
                <c:pt idx="22">
                  <c:v>7.4547199493640006</c:v>
                </c:pt>
                <c:pt idx="23">
                  <c:v>7.6553906448261522</c:v>
                </c:pt>
                <c:pt idx="24">
                  <c:v>6.5652649700353614</c:v>
                </c:pt>
                <c:pt idx="25">
                  <c:v>6.9527286446248686</c:v>
                </c:pt>
                <c:pt idx="26">
                  <c:v>6.2595814640649232</c:v>
                </c:pt>
                <c:pt idx="27">
                  <c:v>8.2579041934656736</c:v>
                </c:pt>
                <c:pt idx="28">
                  <c:v>7.0950643772871311</c:v>
                </c:pt>
                <c:pt idx="29">
                  <c:v>8.3483010549339429</c:v>
                </c:pt>
                <c:pt idx="30">
                  <c:v>6.6025878921893364</c:v>
                </c:pt>
                <c:pt idx="31">
                  <c:v>6.8221973906204907</c:v>
                </c:pt>
                <c:pt idx="32">
                  <c:v>7.1989312406881734</c:v>
                </c:pt>
                <c:pt idx="33">
                  <c:v>8.1327064896932644</c:v>
                </c:pt>
                <c:pt idx="34">
                  <c:v>7.7710670860654059</c:v>
                </c:pt>
                <c:pt idx="35">
                  <c:v>6.6871086078665147</c:v>
                </c:pt>
                <c:pt idx="36">
                  <c:v>7.0707241072602764</c:v>
                </c:pt>
                <c:pt idx="37">
                  <c:v>6.3543700407973507</c:v>
                </c:pt>
                <c:pt idx="38">
                  <c:v>8.2076744243552824</c:v>
                </c:pt>
                <c:pt idx="39">
                  <c:v>7.4318919168077997</c:v>
                </c:pt>
                <c:pt idx="40">
                  <c:v>6.5279579176225502</c:v>
                </c:pt>
                <c:pt idx="41">
                  <c:v>7.5213179801992398</c:v>
                </c:pt>
                <c:pt idx="42">
                  <c:v>6.6306833856423717</c:v>
                </c:pt>
                <c:pt idx="43">
                  <c:v>6.9782137426306985</c:v>
                </c:pt>
                <c:pt idx="44">
                  <c:v>6.8916258970522533</c:v>
                </c:pt>
                <c:pt idx="45">
                  <c:v>7.0255383146385206</c:v>
                </c:pt>
                <c:pt idx="46">
                  <c:v>8.4422541047517434</c:v>
                </c:pt>
                <c:pt idx="47">
                  <c:v>8.3966062284271192</c:v>
                </c:pt>
                <c:pt idx="48">
                  <c:v>6.3868793193626452</c:v>
                </c:pt>
                <c:pt idx="49">
                  <c:v>7.3569182423560209</c:v>
                </c:pt>
                <c:pt idx="50">
                  <c:v>7.4360278163518485</c:v>
                </c:pt>
                <c:pt idx="51">
                  <c:v>7.2744795587738711</c:v>
                </c:pt>
                <c:pt idx="52">
                  <c:v>6.9593985121339754</c:v>
                </c:pt>
                <c:pt idx="53">
                  <c:v>7.7275351104754479</c:v>
                </c:pt>
                <c:pt idx="54">
                  <c:v>6.9107507879619359</c:v>
                </c:pt>
                <c:pt idx="55">
                  <c:v>6.6528630293533473</c:v>
                </c:pt>
                <c:pt idx="56">
                  <c:v>8.1406070428584503</c:v>
                </c:pt>
                <c:pt idx="57">
                  <c:v>6.4052284580308418</c:v>
                </c:pt>
                <c:pt idx="58">
                  <c:v>7.4988697339769308</c:v>
                </c:pt>
                <c:pt idx="59">
                  <c:v>6.6970342476664841</c:v>
                </c:pt>
                <c:pt idx="60">
                  <c:v>6.4019171967271857</c:v>
                </c:pt>
                <c:pt idx="61">
                  <c:v>6.6732979677676543</c:v>
                </c:pt>
                <c:pt idx="62">
                  <c:v>6.7753660909363917</c:v>
                </c:pt>
                <c:pt idx="63">
                  <c:v>7.0139154748105277</c:v>
                </c:pt>
                <c:pt idx="64">
                  <c:v>6.6871086078665147</c:v>
                </c:pt>
                <c:pt idx="65">
                  <c:v>6.8145428972599582</c:v>
                </c:pt>
                <c:pt idx="66">
                  <c:v>7.8465899752911863</c:v>
                </c:pt>
                <c:pt idx="67">
                  <c:v>8.2875284231117625</c:v>
                </c:pt>
                <c:pt idx="68">
                  <c:v>6.9688503783419478</c:v>
                </c:pt>
                <c:pt idx="69">
                  <c:v>6.2595814640649232</c:v>
                </c:pt>
                <c:pt idx="70">
                  <c:v>6.576469569048224</c:v>
                </c:pt>
                <c:pt idx="71">
                  <c:v>6.3561076606958915</c:v>
                </c:pt>
                <c:pt idx="72">
                  <c:v>7.0483864087218828</c:v>
                </c:pt>
                <c:pt idx="73">
                  <c:v>8.4536142097733666</c:v>
                </c:pt>
                <c:pt idx="74">
                  <c:v>7.4685132714963371</c:v>
                </c:pt>
                <c:pt idx="75">
                  <c:v>6.4052284580308418</c:v>
                </c:pt>
                <c:pt idx="76">
                  <c:v>7.9490914998305167</c:v>
                </c:pt>
                <c:pt idx="77">
                  <c:v>7.7794669674583243</c:v>
                </c:pt>
                <c:pt idx="78">
                  <c:v>8.1945055097656407</c:v>
                </c:pt>
                <c:pt idx="79">
                  <c:v>7.642524134232902</c:v>
                </c:pt>
                <c:pt idx="80">
                  <c:v>7.5076900778199036</c:v>
                </c:pt>
                <c:pt idx="81">
                  <c:v>8.1318247850071952</c:v>
                </c:pt>
                <c:pt idx="82">
                  <c:v>7.4372063668712922</c:v>
                </c:pt>
                <c:pt idx="83">
                  <c:v>6.5581978028122689</c:v>
                </c:pt>
                <c:pt idx="84">
                  <c:v>8.0687161927147812</c:v>
                </c:pt>
                <c:pt idx="85">
                  <c:v>6.9994224675079613</c:v>
                </c:pt>
                <c:pt idx="86">
                  <c:v>7.0681720003880422</c:v>
                </c:pt>
                <c:pt idx="87">
                  <c:v>6.9810057407217299</c:v>
                </c:pt>
                <c:pt idx="88">
                  <c:v>7.3926475207216233</c:v>
                </c:pt>
                <c:pt idx="89">
                  <c:v>6.1158921254830343</c:v>
                </c:pt>
                <c:pt idx="90">
                  <c:v>6.7867169506050811</c:v>
                </c:pt>
                <c:pt idx="91">
                  <c:v>6.6080006252960866</c:v>
                </c:pt>
                <c:pt idx="92">
                  <c:v>6.5889264775335192</c:v>
                </c:pt>
                <c:pt idx="93">
                  <c:v>8.384575666801398</c:v>
                </c:pt>
                <c:pt idx="94">
                  <c:v>8.1388567506963252</c:v>
                </c:pt>
                <c:pt idx="95">
                  <c:v>6.3733197895770122</c:v>
                </c:pt>
                <c:pt idx="96">
                  <c:v>6.7707894239089796</c:v>
                </c:pt>
                <c:pt idx="97">
                  <c:v>6.9479370686149693</c:v>
                </c:pt>
                <c:pt idx="98">
                  <c:v>6.8490662826334576</c:v>
                </c:pt>
                <c:pt idx="99">
                  <c:v>7.7915228191507317</c:v>
                </c:pt>
                <c:pt idx="100">
                  <c:v>6.2989492468559423</c:v>
                </c:pt>
                <c:pt idx="101">
                  <c:v>8.6363974388947131</c:v>
                </c:pt>
                <c:pt idx="102">
                  <c:v>6.5930445341424369</c:v>
                </c:pt>
                <c:pt idx="103">
                  <c:v>6.5567783561580422</c:v>
                </c:pt>
                <c:pt idx="104">
                  <c:v>7.0544496581329401</c:v>
                </c:pt>
                <c:pt idx="105">
                  <c:v>7.9072836094263481</c:v>
                </c:pt>
                <c:pt idx="106">
                  <c:v>8.068089626278244</c:v>
                </c:pt>
                <c:pt idx="107">
                  <c:v>8.1763915966337954</c:v>
                </c:pt>
                <c:pt idx="108">
                  <c:v>6.4692503167957724</c:v>
                </c:pt>
                <c:pt idx="109">
                  <c:v>8.6522484224091016</c:v>
                </c:pt>
                <c:pt idx="110">
                  <c:v>6.7369669580018554</c:v>
                </c:pt>
                <c:pt idx="111">
                  <c:v>7.222566018822171</c:v>
                </c:pt>
                <c:pt idx="112">
                  <c:v>7.3808790355641163</c:v>
                </c:pt>
                <c:pt idx="113">
                  <c:v>7.7898685590547059</c:v>
                </c:pt>
                <c:pt idx="114">
                  <c:v>7.6280311269303347</c:v>
                </c:pt>
                <c:pt idx="115">
                  <c:v>7.779048644925556</c:v>
                </c:pt>
                <c:pt idx="116">
                  <c:v>7.7450028035158391</c:v>
                </c:pt>
                <c:pt idx="117">
                  <c:v>7.1364832085902474</c:v>
                </c:pt>
                <c:pt idx="118">
                  <c:v>8.1622310654811798</c:v>
                </c:pt>
                <c:pt idx="119">
                  <c:v>6.5147126908725301</c:v>
                </c:pt>
                <c:pt idx="120">
                  <c:v>6.7202201551352951</c:v>
                </c:pt>
                <c:pt idx="121">
                  <c:v>6.7776465936351169</c:v>
                </c:pt>
                <c:pt idx="122">
                  <c:v>8.025189321890835</c:v>
                </c:pt>
                <c:pt idx="123">
                  <c:v>7.5857888217320344</c:v>
                </c:pt>
                <c:pt idx="124">
                  <c:v>6.1654178542314204</c:v>
                </c:pt>
                <c:pt idx="125">
                  <c:v>8.1967124072130702</c:v>
                </c:pt>
                <c:pt idx="126">
                  <c:v>6.5482191027623724</c:v>
                </c:pt>
                <c:pt idx="127">
                  <c:v>8.0557924509777692</c:v>
                </c:pt>
                <c:pt idx="128">
                  <c:v>6.5147126908725301</c:v>
                </c:pt>
                <c:pt idx="129">
                  <c:v>5.9939614273065693</c:v>
                </c:pt>
                <c:pt idx="130">
                  <c:v>6.9847163201182658</c:v>
                </c:pt>
                <c:pt idx="131">
                  <c:v>7.5600804650218274</c:v>
                </c:pt>
                <c:pt idx="132">
                  <c:v>8.4896164236460034</c:v>
                </c:pt>
                <c:pt idx="133">
                  <c:v>8.410943391573527</c:v>
                </c:pt>
                <c:pt idx="134">
                  <c:v>7.7445698093544957</c:v>
                </c:pt>
                <c:pt idx="135">
                  <c:v>6.2989492468559423</c:v>
                </c:pt>
                <c:pt idx="136">
                  <c:v>7.0698741284585722</c:v>
                </c:pt>
                <c:pt idx="137">
                  <c:v>6.6174029779744776</c:v>
                </c:pt>
                <c:pt idx="138">
                  <c:v>6.7821920560067914</c:v>
                </c:pt>
                <c:pt idx="139">
                  <c:v>6.8511849274937431</c:v>
                </c:pt>
                <c:pt idx="140">
                  <c:v>6.2265366692874657</c:v>
                </c:pt>
                <c:pt idx="141">
                  <c:v>6.1923624894748723</c:v>
                </c:pt>
                <c:pt idx="142">
                  <c:v>8.4469852963727412</c:v>
                </c:pt>
                <c:pt idx="143">
                  <c:v>6.4707995037826018</c:v>
                </c:pt>
                <c:pt idx="144">
                  <c:v>5.9763509092979339</c:v>
                </c:pt>
                <c:pt idx="145">
                  <c:v>6.70196036600254</c:v>
                </c:pt>
                <c:pt idx="146">
                  <c:v>6.329720905522696</c:v>
                </c:pt>
                <c:pt idx="147">
                  <c:v>6.5264948595707901</c:v>
                </c:pt>
                <c:pt idx="148">
                  <c:v>6.9479370686149693</c:v>
                </c:pt>
                <c:pt idx="149">
                  <c:v>6.8906091201471664</c:v>
                </c:pt>
                <c:pt idx="150">
                  <c:v>7.4787348255678747</c:v>
                </c:pt>
                <c:pt idx="151">
                  <c:v>6.7202201551352951</c:v>
                </c:pt>
                <c:pt idx="152">
                  <c:v>6.8627579130514009</c:v>
                </c:pt>
                <c:pt idx="153">
                  <c:v>6.9402224691196386</c:v>
                </c:pt>
                <c:pt idx="154">
                  <c:v>6.7615727688040552</c:v>
                </c:pt>
                <c:pt idx="155">
                  <c:v>6.3350542514980592</c:v>
                </c:pt>
                <c:pt idx="156">
                  <c:v>7.8902082131099611</c:v>
                </c:pt>
                <c:pt idx="157">
                  <c:v>8.1119280633107387</c:v>
                </c:pt>
                <c:pt idx="158">
                  <c:v>6.4707995037826018</c:v>
                </c:pt>
                <c:pt idx="159">
                  <c:v>7.6857030612345474</c:v>
                </c:pt>
                <c:pt idx="160">
                  <c:v>6.8895913083544658</c:v>
                </c:pt>
                <c:pt idx="161">
                  <c:v>6.4167322825123261</c:v>
                </c:pt>
                <c:pt idx="162">
                  <c:v>8.3320677072895482</c:v>
                </c:pt>
                <c:pt idx="163">
                  <c:v>7.8849529457598138</c:v>
                </c:pt>
                <c:pt idx="164">
                  <c:v>7.824845691026856</c:v>
                </c:pt>
                <c:pt idx="165">
                  <c:v>6.4052284580308418</c:v>
                </c:pt>
                <c:pt idx="166">
                  <c:v>6.3613024775729956</c:v>
                </c:pt>
                <c:pt idx="167">
                  <c:v>8.0737146411098575</c:v>
                </c:pt>
                <c:pt idx="168">
                  <c:v>6.5957805139613113</c:v>
                </c:pt>
                <c:pt idx="169">
                  <c:v>6.8997231072848724</c:v>
                </c:pt>
                <c:pt idx="170">
                  <c:v>6.5012896705403893</c:v>
                </c:pt>
                <c:pt idx="171">
                  <c:v>6.517671272912275</c:v>
                </c:pt>
                <c:pt idx="172">
                  <c:v>7.2710085382809924</c:v>
                </c:pt>
                <c:pt idx="173">
                  <c:v>7.7579062083517467</c:v>
                </c:pt>
                <c:pt idx="174">
                  <c:v>6.3368257311464413</c:v>
                </c:pt>
                <c:pt idx="175">
                  <c:v>7.187657164114956</c:v>
                </c:pt>
                <c:pt idx="176">
                  <c:v>7.6615270813585168</c:v>
                </c:pt>
                <c:pt idx="177">
                  <c:v>7.4436636831155907</c:v>
                </c:pt>
                <c:pt idx="178">
                  <c:v>6.9837899652581346</c:v>
                </c:pt>
                <c:pt idx="179">
                  <c:v>7.463936604468925</c:v>
                </c:pt>
                <c:pt idx="180">
                  <c:v>6.7310181004820828</c:v>
                </c:pt>
                <c:pt idx="181">
                  <c:v>6.4846352356352517</c:v>
                </c:pt>
                <c:pt idx="182">
                  <c:v>7.7034590478671747</c:v>
                </c:pt>
                <c:pt idx="183">
                  <c:v>8.5026885052133565</c:v>
                </c:pt>
                <c:pt idx="184">
                  <c:v>8.4635814219675876</c:v>
                </c:pt>
                <c:pt idx="185">
                  <c:v>8.2970451490818267</c:v>
                </c:pt>
                <c:pt idx="186">
                  <c:v>6.4052284580308418</c:v>
                </c:pt>
                <c:pt idx="187">
                  <c:v>7.2730925959995218</c:v>
                </c:pt>
                <c:pt idx="188">
                  <c:v>6.5610306658965731</c:v>
                </c:pt>
                <c:pt idx="189">
                  <c:v>7.6525456926939208</c:v>
                </c:pt>
                <c:pt idx="190">
                  <c:v>6.3473892096560105</c:v>
                </c:pt>
                <c:pt idx="191">
                  <c:v>6.8814113036425351</c:v>
                </c:pt>
                <c:pt idx="192">
                  <c:v>8.1780774638496077</c:v>
                </c:pt>
                <c:pt idx="193">
                  <c:v>8.2472200527452291</c:v>
                </c:pt>
                <c:pt idx="194">
                  <c:v>7.7702232041587855</c:v>
                </c:pt>
                <c:pt idx="195">
                  <c:v>6.7776465936351169</c:v>
                </c:pt>
                <c:pt idx="196">
                  <c:v>8.1362255549084601</c:v>
                </c:pt>
                <c:pt idx="197">
                  <c:v>7.4133673356952405</c:v>
                </c:pt>
                <c:pt idx="198">
                  <c:v>7.8674885686991285</c:v>
                </c:pt>
                <c:pt idx="199">
                  <c:v>6.2285110035911835</c:v>
                </c:pt>
                <c:pt idx="200">
                  <c:v>6.5736801669606457</c:v>
                </c:pt>
                <c:pt idx="201">
                  <c:v>7.1959372264755688</c:v>
                </c:pt>
                <c:pt idx="202">
                  <c:v>6.543911845564792</c:v>
                </c:pt>
                <c:pt idx="203">
                  <c:v>7.0535857271936768</c:v>
                </c:pt>
                <c:pt idx="204">
                  <c:v>6.70196036600254</c:v>
                </c:pt>
                <c:pt idx="205">
                  <c:v>8.3972828947436806</c:v>
                </c:pt>
                <c:pt idx="206">
                  <c:v>8.2967958657700525</c:v>
                </c:pt>
                <c:pt idx="207">
                  <c:v>7.765993079407675</c:v>
                </c:pt>
                <c:pt idx="208">
                  <c:v>8.1707514237575349</c:v>
                </c:pt>
                <c:pt idx="209">
                  <c:v>6.4982821494764336</c:v>
                </c:pt>
                <c:pt idx="210">
                  <c:v>7.8528278122817445</c:v>
                </c:pt>
                <c:pt idx="211">
                  <c:v>6.5638555265321274</c:v>
                </c:pt>
                <c:pt idx="212">
                  <c:v>6.0822189103764464</c:v>
                </c:pt>
                <c:pt idx="213">
                  <c:v>6.5012896705403893</c:v>
                </c:pt>
                <c:pt idx="214">
                  <c:v>6.4377516497364011</c:v>
                </c:pt>
                <c:pt idx="215">
                  <c:v>6.1398845522262553</c:v>
                </c:pt>
                <c:pt idx="216">
                  <c:v>8.3861729289778335</c:v>
                </c:pt>
                <c:pt idx="217">
                  <c:v>6.5117453296447279</c:v>
                </c:pt>
                <c:pt idx="218">
                  <c:v>8.1095256597528724</c:v>
                </c:pt>
                <c:pt idx="219">
                  <c:v>6.956545443151569</c:v>
                </c:pt>
                <c:pt idx="220">
                  <c:v>7.1823521118852627</c:v>
                </c:pt>
                <c:pt idx="221">
                  <c:v>7.0387835413885416</c:v>
                </c:pt>
                <c:pt idx="222">
                  <c:v>6.8997231072848724</c:v>
                </c:pt>
                <c:pt idx="223">
                  <c:v>8.2766491254218604</c:v>
                </c:pt>
                <c:pt idx="224">
                  <c:v>6.1333980429966486</c:v>
                </c:pt>
                <c:pt idx="225">
                  <c:v>6.7190131543852596</c:v>
                </c:pt>
                <c:pt idx="226">
                  <c:v>8.0255163864890076</c:v>
                </c:pt>
                <c:pt idx="227">
                  <c:v>6.4118182677098972</c:v>
                </c:pt>
                <c:pt idx="228">
                  <c:v>7.7480285244323763</c:v>
                </c:pt>
                <c:pt idx="229">
                  <c:v>6.7923444274708089</c:v>
                </c:pt>
                <c:pt idx="230">
                  <c:v>7.8815599170568991</c:v>
                </c:pt>
                <c:pt idx="231">
                  <c:v>8.2529671950007977</c:v>
                </c:pt>
                <c:pt idx="232">
                  <c:v>6.5072777123850116</c:v>
                </c:pt>
                <c:pt idx="233">
                  <c:v>8.0294328405812436</c:v>
                </c:pt>
                <c:pt idx="234">
                  <c:v>6.7202201551352951</c:v>
                </c:pt>
                <c:pt idx="235">
                  <c:v>7.1252830915107115</c:v>
                </c:pt>
                <c:pt idx="236">
                  <c:v>6.3868793193626452</c:v>
                </c:pt>
                <c:pt idx="237">
                  <c:v>7.0449051171293711</c:v>
                </c:pt>
                <c:pt idx="238">
                  <c:v>6.7661917146603505</c:v>
                </c:pt>
                <c:pt idx="239">
                  <c:v>8.3684611376158387</c:v>
                </c:pt>
                <c:pt idx="240">
                  <c:v>8.3459302619790172</c:v>
                </c:pt>
                <c:pt idx="241">
                  <c:v>8.5930425036996745</c:v>
                </c:pt>
                <c:pt idx="242">
                  <c:v>6.2245584292753602</c:v>
                </c:pt>
                <c:pt idx="243">
                  <c:v>6.1737861039019366</c:v>
                </c:pt>
                <c:pt idx="244">
                  <c:v>7.7450028035158391</c:v>
                </c:pt>
                <c:pt idx="245">
                  <c:v>7.4719320782451222</c:v>
                </c:pt>
                <c:pt idx="246">
                  <c:v>6.8554087986099281</c:v>
                </c:pt>
                <c:pt idx="247">
                  <c:v>7.5438028675015092</c:v>
                </c:pt>
                <c:pt idx="248">
                  <c:v>8.41027590907016</c:v>
                </c:pt>
                <c:pt idx="249">
                  <c:v>7.1436176027041212</c:v>
                </c:pt>
                <c:pt idx="250">
                  <c:v>6.7274317248508551</c:v>
                </c:pt>
                <c:pt idx="251">
                  <c:v>8.0721553081882504</c:v>
                </c:pt>
                <c:pt idx="252">
                  <c:v>7.3485875309275928</c:v>
                </c:pt>
                <c:pt idx="253">
                  <c:v>7.4336665401661683</c:v>
                </c:pt>
                <c:pt idx="254">
                  <c:v>7.1332959548960684</c:v>
                </c:pt>
                <c:pt idx="255">
                  <c:v>7.510977752014095</c:v>
                </c:pt>
                <c:pt idx="256">
                  <c:v>7.3632795869630385</c:v>
                </c:pt>
                <c:pt idx="257">
                  <c:v>7.3808790355641163</c:v>
                </c:pt>
                <c:pt idx="258">
                  <c:v>6.4692503167957724</c:v>
                </c:pt>
                <c:pt idx="259">
                  <c:v>6.2989492468559423</c:v>
                </c:pt>
                <c:pt idx="260">
                  <c:v>8.1665003191550518</c:v>
                </c:pt>
                <c:pt idx="261">
                  <c:v>6.828712071641684</c:v>
                </c:pt>
                <c:pt idx="262">
                  <c:v>6.313548046277095</c:v>
                </c:pt>
                <c:pt idx="263">
                  <c:v>6.9622434642662068</c:v>
                </c:pt>
                <c:pt idx="264">
                  <c:v>8.5197898172635043</c:v>
                </c:pt>
                <c:pt idx="265">
                  <c:v>7.412160334945205</c:v>
                </c:pt>
                <c:pt idx="266">
                  <c:v>6.7604146910834277</c:v>
                </c:pt>
                <c:pt idx="267">
                  <c:v>7.0166096838942194</c:v>
                </c:pt>
                <c:pt idx="268">
                  <c:v>7.9803657651112463</c:v>
                </c:pt>
                <c:pt idx="269">
                  <c:v>7.0950643772871311</c:v>
                </c:pt>
                <c:pt idx="270">
                  <c:v>7.4910875935348757</c:v>
                </c:pt>
                <c:pt idx="271">
                  <c:v>6.4457198193855785</c:v>
                </c:pt>
                <c:pt idx="272">
                  <c:v>7.4348478752119993</c:v>
                </c:pt>
                <c:pt idx="273">
                  <c:v>7.0326242610280065</c:v>
                </c:pt>
                <c:pt idx="274">
                  <c:v>7.4999765409521215</c:v>
                </c:pt>
                <c:pt idx="275">
                  <c:v>7.48324441607385</c:v>
                </c:pt>
                <c:pt idx="276">
                  <c:v>8.065579427282092</c:v>
                </c:pt>
                <c:pt idx="277">
                  <c:v>8.9646955553154601</c:v>
                </c:pt>
                <c:pt idx="278">
                  <c:v>7.6319165130712516</c:v>
                </c:pt>
                <c:pt idx="279">
                  <c:v>7.5054922747374242</c:v>
                </c:pt>
                <c:pt idx="280">
                  <c:v>7.8176254430533696</c:v>
                </c:pt>
                <c:pt idx="281">
                  <c:v>6.4676987261043539</c:v>
                </c:pt>
                <c:pt idx="282">
                  <c:v>8.5334601638801093</c:v>
                </c:pt>
                <c:pt idx="283">
                  <c:v>6.5057840601282289</c:v>
                </c:pt>
                <c:pt idx="284">
                  <c:v>6.6372580312844569</c:v>
                </c:pt>
                <c:pt idx="285">
                  <c:v>8.1025864253907898</c:v>
                </c:pt>
                <c:pt idx="286">
                  <c:v>5.9964520886190211</c:v>
                </c:pt>
                <c:pt idx="287">
                  <c:v>6.4167322825123261</c:v>
                </c:pt>
                <c:pt idx="288">
                  <c:v>8.0106915391303009</c:v>
                </c:pt>
                <c:pt idx="289">
                  <c:v>5.9053618480545707</c:v>
                </c:pt>
                <c:pt idx="290">
                  <c:v>7.8849529457598138</c:v>
                </c:pt>
                <c:pt idx="291">
                  <c:v>8.1426451859427953</c:v>
                </c:pt>
                <c:pt idx="292">
                  <c:v>7.0621916322865559</c:v>
                </c:pt>
                <c:pt idx="293">
                  <c:v>7.9276850456157781</c:v>
                </c:pt>
                <c:pt idx="294">
                  <c:v>8.2850088954498791</c:v>
                </c:pt>
                <c:pt idx="295">
                  <c:v>6.0234475929610332</c:v>
                </c:pt>
                <c:pt idx="296">
                  <c:v>6.7787848976851768</c:v>
                </c:pt>
                <c:pt idx="297">
                  <c:v>8.3570244392634159</c:v>
                </c:pt>
                <c:pt idx="298">
                  <c:v>6.6385677891665207</c:v>
                </c:pt>
                <c:pt idx="299">
                  <c:v>8.3652068344183554</c:v>
                </c:pt>
                <c:pt idx="300">
                  <c:v>6.8627579130514009</c:v>
                </c:pt>
                <c:pt idx="301">
                  <c:v>6.8865316425305103</c:v>
                </c:pt>
                <c:pt idx="302">
                  <c:v>6.9847163201182658</c:v>
                </c:pt>
                <c:pt idx="303">
                  <c:v>7.9512071564729716</c:v>
                </c:pt>
                <c:pt idx="304">
                  <c:v>7.8383433155571165</c:v>
                </c:pt>
                <c:pt idx="305">
                  <c:v>8.176110342237342</c:v>
                </c:pt>
                <c:pt idx="306">
                  <c:v>7.187657164114956</c:v>
                </c:pt>
                <c:pt idx="307">
                  <c:v>8.2358907259284955</c:v>
                </c:pt>
                <c:pt idx="308">
                  <c:v>6.7661917146603505</c:v>
                </c:pt>
                <c:pt idx="309">
                  <c:v>8.6765872435664875</c:v>
                </c:pt>
                <c:pt idx="310">
                  <c:v>6.3526293963195668</c:v>
                </c:pt>
                <c:pt idx="311">
                  <c:v>7.5755846515577927</c:v>
                </c:pt>
                <c:pt idx="312">
                  <c:v>6.8865316425305103</c:v>
                </c:pt>
                <c:pt idx="313">
                  <c:v>8.6805018090282609</c:v>
                </c:pt>
                <c:pt idx="314">
                  <c:v>7.5791679673960761</c:v>
                </c:pt>
                <c:pt idx="315">
                  <c:v>6.39024066706535</c:v>
                </c:pt>
                <c:pt idx="316">
                  <c:v>6.8865316425305103</c:v>
                </c:pt>
                <c:pt idx="317">
                  <c:v>6.5264948595707901</c:v>
                </c:pt>
                <c:pt idx="318">
                  <c:v>6.8490662826334576</c:v>
                </c:pt>
                <c:pt idx="319">
                  <c:v>8.0471895621705016</c:v>
                </c:pt>
                <c:pt idx="320">
                  <c:v>7.1033220625261126</c:v>
                </c:pt>
                <c:pt idx="321">
                  <c:v>7.5016344578834131</c:v>
                </c:pt>
                <c:pt idx="322">
                  <c:v>7.8663389230465439</c:v>
                </c:pt>
                <c:pt idx="323">
                  <c:v>6.0497334552319577</c:v>
                </c:pt>
                <c:pt idx="324">
                  <c:v>7.2485040723706105</c:v>
                </c:pt>
                <c:pt idx="325">
                  <c:v>6.5539334040258108</c:v>
                </c:pt>
                <c:pt idx="326">
                  <c:v>7.8849529457598138</c:v>
                </c:pt>
                <c:pt idx="327">
                  <c:v>7.0859014643656106</c:v>
                </c:pt>
                <c:pt idx="328">
                  <c:v>7.5352967024440884</c:v>
                </c:pt>
                <c:pt idx="329">
                  <c:v>6.9027427371585928</c:v>
                </c:pt>
                <c:pt idx="330">
                  <c:v>7.6993894062567367</c:v>
                </c:pt>
                <c:pt idx="331">
                  <c:v>7.0326242610280065</c:v>
                </c:pt>
                <c:pt idx="332">
                  <c:v>7.9080194446324708</c:v>
                </c:pt>
                <c:pt idx="333">
                  <c:v>7.9441374911141125</c:v>
                </c:pt>
                <c:pt idx="334">
                  <c:v>7.5714736488512706</c:v>
                </c:pt>
                <c:pt idx="335">
                  <c:v>7.6477860454409328</c:v>
                </c:pt>
                <c:pt idx="336">
                  <c:v>6.9546388648809874</c:v>
                </c:pt>
                <c:pt idx="337">
                  <c:v>6.3647507568519108</c:v>
                </c:pt>
                <c:pt idx="338">
                  <c:v>7.8013913202914855</c:v>
                </c:pt>
                <c:pt idx="339">
                  <c:v>6.4085287910594984</c:v>
                </c:pt>
                <c:pt idx="340">
                  <c:v>6.3350542514980592</c:v>
                </c:pt>
                <c:pt idx="341">
                  <c:v>8.4116104288411719</c:v>
                </c:pt>
                <c:pt idx="342">
                  <c:v>7.7475968386928855</c:v>
                </c:pt>
                <c:pt idx="343">
                  <c:v>6.3613024775729956</c:v>
                </c:pt>
                <c:pt idx="344">
                  <c:v>8.2424931531876258</c:v>
                </c:pt>
                <c:pt idx="345">
                  <c:v>8.7074829178593696</c:v>
                </c:pt>
                <c:pt idx="346">
                  <c:v>7.9330797718804149</c:v>
                </c:pt>
                <c:pt idx="347">
                  <c:v>7.8256447322199891</c:v>
                </c:pt>
                <c:pt idx="348">
                  <c:v>7.352441100243583</c:v>
                </c:pt>
                <c:pt idx="349">
                  <c:v>7.3790081276283042</c:v>
                </c:pt>
                <c:pt idx="350">
                  <c:v>7.7634463887273624</c:v>
                </c:pt>
                <c:pt idx="351">
                  <c:v>6.9911768871212097</c:v>
                </c:pt>
                <c:pt idx="352">
                  <c:v>6.5510803350434044</c:v>
                </c:pt>
                <c:pt idx="353">
                  <c:v>7.0166096838942194</c:v>
                </c:pt>
                <c:pt idx="354">
                  <c:v>7.5358304627983674</c:v>
                </c:pt>
                <c:pt idx="355">
                  <c:v>8.5263511292010037</c:v>
                </c:pt>
                <c:pt idx="356">
                  <c:v>6.5012896705403893</c:v>
                </c:pt>
                <c:pt idx="357">
                  <c:v>7.0630481633881725</c:v>
                </c:pt>
                <c:pt idx="358">
                  <c:v>8.1469986973899928</c:v>
                </c:pt>
                <c:pt idx="359">
                  <c:v>7.5559050936113463</c:v>
                </c:pt>
                <c:pt idx="360">
                  <c:v>6.7546040994879624</c:v>
                </c:pt>
                <c:pt idx="361">
                  <c:v>6.4183649359362116</c:v>
                </c:pt>
                <c:pt idx="362">
                  <c:v>6.9285378181646653</c:v>
                </c:pt>
                <c:pt idx="363">
                  <c:v>7.5569505720128998</c:v>
                </c:pt>
                <c:pt idx="364">
                  <c:v>7.3562798765507482</c:v>
                </c:pt>
                <c:pt idx="365">
                  <c:v>7.7714887601176157</c:v>
                </c:pt>
                <c:pt idx="366">
                  <c:v>7.7807208861179182</c:v>
                </c:pt>
                <c:pt idx="367">
                  <c:v>6.7044143549641069</c:v>
                </c:pt>
                <c:pt idx="368">
                  <c:v>6.1355648910817386</c:v>
                </c:pt>
                <c:pt idx="369">
                  <c:v>7.3821243657375124</c:v>
                </c:pt>
                <c:pt idx="370">
                  <c:v>6.6106960447177592</c:v>
                </c:pt>
                <c:pt idx="371">
                  <c:v>7.5164333029156323</c:v>
                </c:pt>
                <c:pt idx="372">
                  <c:v>8.2558284272818305</c:v>
                </c:pt>
                <c:pt idx="373">
                  <c:v>6.6489845500247764</c:v>
                </c:pt>
                <c:pt idx="374">
                  <c:v>7.9006366130180048</c:v>
                </c:pt>
                <c:pt idx="375">
                  <c:v>6.7661917146603505</c:v>
                </c:pt>
                <c:pt idx="376">
                  <c:v>7.9337968748154113</c:v>
                </c:pt>
                <c:pt idx="377">
                  <c:v>7.8208408799073439</c:v>
                </c:pt>
                <c:pt idx="378">
                  <c:v>6.7707894239089796</c:v>
                </c:pt>
                <c:pt idx="379">
                  <c:v>6.2653012127377101</c:v>
                </c:pt>
                <c:pt idx="380">
                  <c:v>6.7638849085624351</c:v>
                </c:pt>
                <c:pt idx="381">
                  <c:v>6.1420374055873559</c:v>
                </c:pt>
                <c:pt idx="382">
                  <c:v>6.8023947633243109</c:v>
                </c:pt>
                <c:pt idx="383">
                  <c:v>7.7463006622314392</c:v>
                </c:pt>
                <c:pt idx="384">
                  <c:v>7.6634076648934792</c:v>
                </c:pt>
                <c:pt idx="385">
                  <c:v>6.329720905522696</c:v>
                </c:pt>
                <c:pt idx="386">
                  <c:v>6.4692503167957724</c:v>
                </c:pt>
                <c:pt idx="387">
                  <c:v>7.9105906122564775</c:v>
                </c:pt>
                <c:pt idx="388">
                  <c:v>6.7141705299094721</c:v>
                </c:pt>
                <c:pt idx="389">
                  <c:v>6.9791452750688103</c:v>
                </c:pt>
                <c:pt idx="390">
                  <c:v>8.3272426074577925</c:v>
                </c:pt>
                <c:pt idx="391">
                  <c:v>7.1236727852046071</c:v>
                </c:pt>
                <c:pt idx="392">
                  <c:v>7.6718267978787811</c:v>
                </c:pt>
                <c:pt idx="393">
                  <c:v>6.5279579176225502</c:v>
                </c:pt>
                <c:pt idx="394">
                  <c:v>6.6982680541154132</c:v>
                </c:pt>
                <c:pt idx="395">
                  <c:v>6.300785794663244</c:v>
                </c:pt>
                <c:pt idx="396">
                  <c:v>7.7911095106100277</c:v>
                </c:pt>
                <c:pt idx="397">
                  <c:v>6.4738906963522744</c:v>
                </c:pt>
                <c:pt idx="398">
                  <c:v>6.3647507568519108</c:v>
                </c:pt>
                <c:pt idx="399">
                  <c:v>7.4377951216719325</c:v>
                </c:pt>
                <c:pt idx="400">
                  <c:v>6.4614681763537174</c:v>
                </c:pt>
                <c:pt idx="401">
                  <c:v>8.6748804672518318</c:v>
                </c:pt>
                <c:pt idx="402">
                  <c:v>6.7968237182748554</c:v>
                </c:pt>
                <c:pt idx="403">
                  <c:v>7.7857208965346238</c:v>
                </c:pt>
                <c:pt idx="404">
                  <c:v>6.2915691395583204</c:v>
                </c:pt>
                <c:pt idx="405">
                  <c:v>6.3526293963195668</c:v>
                </c:pt>
                <c:pt idx="406">
                  <c:v>6.329720905522696</c:v>
                </c:pt>
                <c:pt idx="407">
                  <c:v>7.9255189797869257</c:v>
                </c:pt>
                <c:pt idx="408">
                  <c:v>7.0039741367226798</c:v>
                </c:pt>
                <c:pt idx="409">
                  <c:v>7.4324838079171194</c:v>
                </c:pt>
                <c:pt idx="410">
                  <c:v>6.7604146910834277</c:v>
                </c:pt>
                <c:pt idx="411">
                  <c:v>7.8485434824566793</c:v>
                </c:pt>
                <c:pt idx="412">
                  <c:v>7.6285176265750554</c:v>
                </c:pt>
                <c:pt idx="413">
                  <c:v>6.4377516497364011</c:v>
                </c:pt>
                <c:pt idx="414">
                  <c:v>6.6411821697405911</c:v>
                </c:pt>
                <c:pt idx="415">
                  <c:v>6.8511849274937431</c:v>
                </c:pt>
                <c:pt idx="416">
                  <c:v>6.6267177492490248</c:v>
                </c:pt>
                <c:pt idx="417">
                  <c:v>7.4157769754153939</c:v>
                </c:pt>
                <c:pt idx="418">
                  <c:v>7.5363639384045111</c:v>
                </c:pt>
                <c:pt idx="419">
                  <c:v>7.8038433035387724</c:v>
                </c:pt>
                <c:pt idx="420">
                  <c:v>6.8448154792082629</c:v>
                </c:pt>
                <c:pt idx="421">
                  <c:v>6.2126060957515188</c:v>
                </c:pt>
                <c:pt idx="422">
                  <c:v>6.5539334040258108</c:v>
                </c:pt>
                <c:pt idx="423">
                  <c:v>7.399398083331354</c:v>
                </c:pt>
                <c:pt idx="424">
                  <c:v>8.8128434335171946</c:v>
                </c:pt>
                <c:pt idx="425">
                  <c:v>8.0702808933938996</c:v>
                </c:pt>
                <c:pt idx="426">
                  <c:v>6.4101748819661672</c:v>
                </c:pt>
                <c:pt idx="427">
                  <c:v>7.9229859587111955</c:v>
                </c:pt>
                <c:pt idx="428">
                  <c:v>8.0228968696014569</c:v>
                </c:pt>
                <c:pt idx="429">
                  <c:v>8.1610895128457965</c:v>
                </c:pt>
                <c:pt idx="430">
                  <c:v>7.2363393427543441</c:v>
                </c:pt>
                <c:pt idx="431">
                  <c:v>6.2557500417533669</c:v>
                </c:pt>
                <c:pt idx="432">
                  <c:v>6.3421214187211516</c:v>
                </c:pt>
                <c:pt idx="433">
                  <c:v>6.6398758338265358</c:v>
                </c:pt>
                <c:pt idx="434">
                  <c:v>8.0851787480745365</c:v>
                </c:pt>
                <c:pt idx="435">
                  <c:v>7.7306140660637395</c:v>
                </c:pt>
                <c:pt idx="436">
                  <c:v>7.6852436079758331</c:v>
                </c:pt>
                <c:pt idx="437">
                  <c:v>7.7222347447096071</c:v>
                </c:pt>
                <c:pt idx="438">
                  <c:v>7.9610214658833698</c:v>
                </c:pt>
                <c:pt idx="439">
                  <c:v>7.8465899752911863</c:v>
                </c:pt>
                <c:pt idx="440">
                  <c:v>7.7463006622314392</c:v>
                </c:pt>
                <c:pt idx="441">
                  <c:v>8.0057006786625422</c:v>
                </c:pt>
                <c:pt idx="442">
                  <c:v>8.3483010549339429</c:v>
                </c:pt>
                <c:pt idx="443">
                  <c:v>6.2595814640649232</c:v>
                </c:pt>
                <c:pt idx="444">
                  <c:v>7.8785341961403619</c:v>
                </c:pt>
                <c:pt idx="445">
                  <c:v>8.551401362745974</c:v>
                </c:pt>
                <c:pt idx="446">
                  <c:v>6.5147126908725301</c:v>
                </c:pt>
                <c:pt idx="447">
                  <c:v>6.7475865268293154</c:v>
                </c:pt>
                <c:pt idx="448">
                  <c:v>7.0509894470680452</c:v>
                </c:pt>
                <c:pt idx="449">
                  <c:v>7.5196924041165394</c:v>
                </c:pt>
                <c:pt idx="450">
                  <c:v>6.1737861039019366</c:v>
                </c:pt>
                <c:pt idx="451">
                  <c:v>7.7676872771869077</c:v>
                </c:pt>
                <c:pt idx="452">
                  <c:v>7.360103972989152</c:v>
                </c:pt>
                <c:pt idx="453">
                  <c:v>7.8280380321258294</c:v>
                </c:pt>
                <c:pt idx="454">
                  <c:v>7.5400903201453247</c:v>
                </c:pt>
                <c:pt idx="455">
                  <c:v>7.6128310304073565</c:v>
                </c:pt>
                <c:pt idx="456">
                  <c:v>8.2030302417148597</c:v>
                </c:pt>
                <c:pt idx="457">
                  <c:v>6.5652649700353614</c:v>
                </c:pt>
                <c:pt idx="458">
                  <c:v>6.8875525716646173</c:v>
                </c:pt>
                <c:pt idx="459">
                  <c:v>7.5714736488512706</c:v>
                </c:pt>
                <c:pt idx="460">
                  <c:v>8.3361508161206626</c:v>
                </c:pt>
                <c:pt idx="461">
                  <c:v>6.9177056098353047</c:v>
                </c:pt>
                <c:pt idx="462">
                  <c:v>7.8902082131099611</c:v>
                </c:pt>
                <c:pt idx="463">
                  <c:v>7.3581937527330323</c:v>
                </c:pt>
                <c:pt idx="464">
                  <c:v>8.3294167839393189</c:v>
                </c:pt>
                <c:pt idx="465">
                  <c:v>6.8101424501151362</c:v>
                </c:pt>
                <c:pt idx="466">
                  <c:v>7.0121152943063798</c:v>
                </c:pt>
                <c:pt idx="467">
                  <c:v>6.5861716548546747</c:v>
                </c:pt>
                <c:pt idx="468">
                  <c:v>6.956545443151569</c:v>
                </c:pt>
                <c:pt idx="469">
                  <c:v>7.5060421785181219</c:v>
                </c:pt>
                <c:pt idx="470">
                  <c:v>6.2915691395583204</c:v>
                </c:pt>
                <c:pt idx="471">
                  <c:v>6.1092475827643655</c:v>
                </c:pt>
                <c:pt idx="472">
                  <c:v>6.329720905522696</c:v>
                </c:pt>
                <c:pt idx="473">
                  <c:v>7.6755460025378479</c:v>
                </c:pt>
                <c:pt idx="474">
                  <c:v>6.7381524945959574</c:v>
                </c:pt>
                <c:pt idx="475">
                  <c:v>7.7151236036321054</c:v>
                </c:pt>
                <c:pt idx="476">
                  <c:v>6.3733197895770122</c:v>
                </c:pt>
                <c:pt idx="477">
                  <c:v>6.0426328336823811</c:v>
                </c:pt>
                <c:pt idx="478">
                  <c:v>6.8511849274937431</c:v>
                </c:pt>
                <c:pt idx="479">
                  <c:v>6.5012896705403893</c:v>
                </c:pt>
                <c:pt idx="480">
                  <c:v>6.156978985585555</c:v>
                </c:pt>
                <c:pt idx="481">
                  <c:v>6.9819346771563886</c:v>
                </c:pt>
                <c:pt idx="482">
                  <c:v>6.8762646118907664</c:v>
                </c:pt>
                <c:pt idx="483">
                  <c:v>7.7927617208165261</c:v>
                </c:pt>
                <c:pt idx="484">
                  <c:v>6.9975959829819265</c:v>
                </c:pt>
                <c:pt idx="485">
                  <c:v>8.3626424315676395</c:v>
                </c:pt>
                <c:pt idx="486">
                  <c:v>8.2579041934656736</c:v>
                </c:pt>
                <c:pt idx="487">
                  <c:v>6.0210233493495267</c:v>
                </c:pt>
                <c:pt idx="488">
                  <c:v>6.5792512120101012</c:v>
                </c:pt>
                <c:pt idx="489">
                  <c:v>6.6871086078665147</c:v>
                </c:pt>
                <c:pt idx="490">
                  <c:v>8.5342469459820656</c:v>
                </c:pt>
                <c:pt idx="491">
                  <c:v>8.1050055375472461</c:v>
                </c:pt>
                <c:pt idx="492">
                  <c:v>7.9476785713015676</c:v>
                </c:pt>
                <c:pt idx="493">
                  <c:v>7.9813915815800698</c:v>
                </c:pt>
                <c:pt idx="494">
                  <c:v>7.7314920292456843</c:v>
                </c:pt>
                <c:pt idx="495">
                  <c:v>7.5400903201453247</c:v>
                </c:pt>
                <c:pt idx="496">
                  <c:v>6.5482191027623724</c:v>
                </c:pt>
                <c:pt idx="497">
                  <c:v>6.7696419768525029</c:v>
                </c:pt>
                <c:pt idx="498">
                  <c:v>6.5467854107605241</c:v>
                </c:pt>
                <c:pt idx="499">
                  <c:v>7.7579062083517467</c:v>
                </c:pt>
                <c:pt idx="500">
                  <c:v>7.1754897136242217</c:v>
                </c:pt>
                <c:pt idx="501">
                  <c:v>7.7240046566760654</c:v>
                </c:pt>
                <c:pt idx="502">
                  <c:v>7.404887575616125</c:v>
                </c:pt>
                <c:pt idx="503">
                  <c:v>6.7499311937885702</c:v>
                </c:pt>
                <c:pt idx="504">
                  <c:v>6.7499311937885702</c:v>
                </c:pt>
                <c:pt idx="505">
                  <c:v>7.765993079407675</c:v>
                </c:pt>
                <c:pt idx="506">
                  <c:v>5.9989365619466826</c:v>
                </c:pt>
                <c:pt idx="507">
                  <c:v>6.9641356124182447</c:v>
                </c:pt>
                <c:pt idx="508">
                  <c:v>6.8351845861473013</c:v>
                </c:pt>
                <c:pt idx="509">
                  <c:v>8.3895870668110906</c:v>
                </c:pt>
                <c:pt idx="510">
                  <c:v>6.3818160174060985</c:v>
                </c:pt>
                <c:pt idx="511">
                  <c:v>8.4621032250982768</c:v>
                </c:pt>
                <c:pt idx="512">
                  <c:v>8.3226370969539403</c:v>
                </c:pt>
                <c:pt idx="513">
                  <c:v>7.4006205773711349</c:v>
                </c:pt>
                <c:pt idx="514">
                  <c:v>8.065579427282092</c:v>
                </c:pt>
                <c:pt idx="515">
                  <c:v>6.7592552706636928</c:v>
                </c:pt>
                <c:pt idx="516">
                  <c:v>6.8221973906204907</c:v>
                </c:pt>
                <c:pt idx="517">
                  <c:v>6.7968237182748554</c:v>
                </c:pt>
                <c:pt idx="518">
                  <c:v>6.7165947735209777</c:v>
                </c:pt>
                <c:pt idx="519">
                  <c:v>6.6093492431673804</c:v>
                </c:pt>
                <c:pt idx="520">
                  <c:v>7.0246490304536362</c:v>
                </c:pt>
                <c:pt idx="521">
                  <c:v>8.3471163610387205</c:v>
                </c:pt>
                <c:pt idx="522">
                  <c:v>8.0535691691345406</c:v>
                </c:pt>
                <c:pt idx="523">
                  <c:v>8.3158111318835406</c:v>
                </c:pt>
                <c:pt idx="524">
                  <c:v>7.2710085382809924</c:v>
                </c:pt>
                <c:pt idx="525">
                  <c:v>6.6682282484174031</c:v>
                </c:pt>
                <c:pt idx="526">
                  <c:v>6.7417006946520548</c:v>
                </c:pt>
                <c:pt idx="527">
                  <c:v>7.503840746698951</c:v>
                </c:pt>
                <c:pt idx="528">
                  <c:v>6.131226489483141</c:v>
                </c:pt>
                <c:pt idx="529">
                  <c:v>6.9669671386139829</c:v>
                </c:pt>
                <c:pt idx="530">
                  <c:v>8.0595923288875451</c:v>
                </c:pt>
                <c:pt idx="531">
                  <c:v>6.2045577625686903</c:v>
                </c:pt>
                <c:pt idx="532">
                  <c:v>7.3613754289773485</c:v>
                </c:pt>
                <c:pt idx="533">
                  <c:v>6.6580110458707482</c:v>
                </c:pt>
                <c:pt idx="534">
                  <c:v>6.8721281013389861</c:v>
                </c:pt>
                <c:pt idx="535">
                  <c:v>8.0268235762176285</c:v>
                </c:pt>
                <c:pt idx="536">
                  <c:v>7.0175061429412562</c:v>
                </c:pt>
                <c:pt idx="537">
                  <c:v>7.5202345564746276</c:v>
                </c:pt>
                <c:pt idx="538">
                  <c:v>7.1838707150624526</c:v>
                </c:pt>
                <c:pt idx="539">
                  <c:v>6.6982680541154132</c:v>
                </c:pt>
                <c:pt idx="540">
                  <c:v>7.5071410797276084</c:v>
                </c:pt>
                <c:pt idx="541">
                  <c:v>6.8221973906204907</c:v>
                </c:pt>
                <c:pt idx="542">
                  <c:v>6.5581978028122689</c:v>
                </c:pt>
                <c:pt idx="543">
                  <c:v>8.1565102260799662</c:v>
                </c:pt>
                <c:pt idx="544">
                  <c:v>7.1428274011616208</c:v>
                </c:pt>
                <c:pt idx="545">
                  <c:v>6.4425401664681985</c:v>
                </c:pt>
                <c:pt idx="546">
                  <c:v>7.4500795698074986</c:v>
                </c:pt>
                <c:pt idx="547">
                  <c:v>7.9072836094263481</c:v>
                </c:pt>
                <c:pt idx="548">
                  <c:v>7.4541410781466784</c:v>
                </c:pt>
                <c:pt idx="549">
                  <c:v>7.9218984110237969</c:v>
                </c:pt>
                <c:pt idx="550">
                  <c:v>6.0637852086876078</c:v>
                </c:pt>
                <c:pt idx="551">
                  <c:v>8.0484687436688827</c:v>
                </c:pt>
                <c:pt idx="552">
                  <c:v>7.503840746698951</c:v>
                </c:pt>
                <c:pt idx="553">
                  <c:v>7.9437826924586252</c:v>
                </c:pt>
                <c:pt idx="554">
                  <c:v>7.7039102096163115</c:v>
                </c:pt>
                <c:pt idx="555">
                  <c:v>7.7297353313850508</c:v>
                </c:pt>
                <c:pt idx="556">
                  <c:v>6.1633148040346413</c:v>
                </c:pt>
                <c:pt idx="557">
                  <c:v>7.3821243657375124</c:v>
                </c:pt>
                <c:pt idx="558">
                  <c:v>6.9246123960485599</c:v>
                </c:pt>
                <c:pt idx="559">
                  <c:v>7.4372063668712922</c:v>
                </c:pt>
                <c:pt idx="560">
                  <c:v>6.5889264775335192</c:v>
                </c:pt>
                <c:pt idx="561">
                  <c:v>7.02197642307216</c:v>
                </c:pt>
                <c:pt idx="562">
                  <c:v>7.920446505142607</c:v>
                </c:pt>
                <c:pt idx="563">
                  <c:v>8.1842347740948203</c:v>
                </c:pt>
                <c:pt idx="564">
                  <c:v>7.3714892952142774</c:v>
                </c:pt>
                <c:pt idx="565">
                  <c:v>8.2187871556014809</c:v>
                </c:pt>
                <c:pt idx="566">
                  <c:v>7.8709295967551425</c:v>
                </c:pt>
                <c:pt idx="567">
                  <c:v>6.6489845500247764</c:v>
                </c:pt>
                <c:pt idx="568">
                  <c:v>6.9017372066565743</c:v>
                </c:pt>
                <c:pt idx="569">
                  <c:v>6.70196036600254</c:v>
                </c:pt>
                <c:pt idx="570">
                  <c:v>6.7707894239089796</c:v>
                </c:pt>
                <c:pt idx="571">
                  <c:v>7.3632795869630385</c:v>
                </c:pt>
                <c:pt idx="572">
                  <c:v>6.5985090286145152</c:v>
                </c:pt>
                <c:pt idx="573">
                  <c:v>7.5490827108122858</c:v>
                </c:pt>
                <c:pt idx="574">
                  <c:v>6.9314718055994531</c:v>
                </c:pt>
                <c:pt idx="575">
                  <c:v>7.0942348459247553</c:v>
                </c:pt>
                <c:pt idx="576">
                  <c:v>7.2115567333138015</c:v>
                </c:pt>
                <c:pt idx="577">
                  <c:v>6.9469759921354184</c:v>
                </c:pt>
                <c:pt idx="578">
                  <c:v>6.1964441277945204</c:v>
                </c:pt>
                <c:pt idx="579">
                  <c:v>8.4937198352305945</c:v>
                </c:pt>
                <c:pt idx="580">
                  <c:v>6.1047932324149849</c:v>
                </c:pt>
                <c:pt idx="581">
                  <c:v>7.2406496942554659</c:v>
                </c:pt>
                <c:pt idx="582">
                  <c:v>7.780303087908373</c:v>
                </c:pt>
                <c:pt idx="583">
                  <c:v>7.6572827929781901</c:v>
                </c:pt>
                <c:pt idx="584">
                  <c:v>7.491645473605133</c:v>
                </c:pt>
                <c:pt idx="585">
                  <c:v>6.3508857167147399</c:v>
                </c:pt>
                <c:pt idx="586">
                  <c:v>8.3859449048062835</c:v>
                </c:pt>
                <c:pt idx="587">
                  <c:v>6.7190131543852596</c:v>
                </c:pt>
                <c:pt idx="588">
                  <c:v>8.6765872435664875</c:v>
                </c:pt>
                <c:pt idx="589">
                  <c:v>6.4052284580308418</c:v>
                </c:pt>
                <c:pt idx="590">
                  <c:v>7.200424892944957</c:v>
                </c:pt>
                <c:pt idx="591">
                  <c:v>6.8895913083544658</c:v>
                </c:pt>
                <c:pt idx="592">
                  <c:v>6.0913098820776979</c:v>
                </c:pt>
                <c:pt idx="593">
                  <c:v>8.1870210673435047</c:v>
                </c:pt>
                <c:pt idx="594">
                  <c:v>6.6093492431673804</c:v>
                </c:pt>
                <c:pt idx="595">
                  <c:v>7.7432697008290043</c:v>
                </c:pt>
                <c:pt idx="596">
                  <c:v>7.0166096838942194</c:v>
                </c:pt>
                <c:pt idx="597">
                  <c:v>7.9050728494986657</c:v>
                </c:pt>
                <c:pt idx="598">
                  <c:v>7.6525456926939208</c:v>
                </c:pt>
                <c:pt idx="599">
                  <c:v>7.668093709082406</c:v>
                </c:pt>
                <c:pt idx="600">
                  <c:v>6.261491684321042</c:v>
                </c:pt>
                <c:pt idx="601">
                  <c:v>8.7074829178593696</c:v>
                </c:pt>
                <c:pt idx="602">
                  <c:v>7.0992017435530919</c:v>
                </c:pt>
                <c:pt idx="603">
                  <c:v>6.9295167707636498</c:v>
                </c:pt>
                <c:pt idx="604">
                  <c:v>7.6975753468023429</c:v>
                </c:pt>
                <c:pt idx="605">
                  <c:v>7.9793388952623276</c:v>
                </c:pt>
                <c:pt idx="606">
                  <c:v>6.8297937375124249</c:v>
                </c:pt>
                <c:pt idx="607">
                  <c:v>7.3858510781252091</c:v>
                </c:pt>
                <c:pt idx="608">
                  <c:v>8.2748668206852543</c:v>
                </c:pt>
                <c:pt idx="609">
                  <c:v>8.4774123214043922</c:v>
                </c:pt>
                <c:pt idx="610">
                  <c:v>7.748460023899697</c:v>
                </c:pt>
                <c:pt idx="611">
                  <c:v>6.8875525716646173</c:v>
                </c:pt>
                <c:pt idx="612">
                  <c:v>7.7519053330786098</c:v>
                </c:pt>
                <c:pt idx="613">
                  <c:v>8.0284551641142521</c:v>
                </c:pt>
                <c:pt idx="614">
                  <c:v>6.1675164908883415</c:v>
                </c:pt>
                <c:pt idx="615">
                  <c:v>6.3385940782031831</c:v>
                </c:pt>
                <c:pt idx="616">
                  <c:v>8.0228968696014569</c:v>
                </c:pt>
                <c:pt idx="617">
                  <c:v>7.9610214658833698</c:v>
                </c:pt>
                <c:pt idx="618">
                  <c:v>6.7604146910834277</c:v>
                </c:pt>
                <c:pt idx="619">
                  <c:v>6.2989492468559423</c:v>
                </c:pt>
                <c:pt idx="620">
                  <c:v>8.4169307694778439</c:v>
                </c:pt>
                <c:pt idx="621">
                  <c:v>8.0687161927147812</c:v>
                </c:pt>
                <c:pt idx="622">
                  <c:v>6.2245584292753602</c:v>
                </c:pt>
                <c:pt idx="623">
                  <c:v>8.5996944129279811</c:v>
                </c:pt>
                <c:pt idx="624">
                  <c:v>6.2915691395583204</c:v>
                </c:pt>
                <c:pt idx="625">
                  <c:v>7.4036702900123732</c:v>
                </c:pt>
                <c:pt idx="626">
                  <c:v>6.7238324408212087</c:v>
                </c:pt>
                <c:pt idx="627">
                  <c:v>7.4690838849212344</c:v>
                </c:pt>
                <c:pt idx="628">
                  <c:v>7.9388022481544809</c:v>
                </c:pt>
                <c:pt idx="629">
                  <c:v>6.5861716548546747</c:v>
                </c:pt>
                <c:pt idx="630">
                  <c:v>8.0330094985966678</c:v>
                </c:pt>
                <c:pt idx="631">
                  <c:v>6.2557500417533669</c:v>
                </c:pt>
                <c:pt idx="632">
                  <c:v>8.1341742721379031</c:v>
                </c:pt>
                <c:pt idx="633">
                  <c:v>6.6240652277998935</c:v>
                </c:pt>
                <c:pt idx="634">
                  <c:v>6.8814113036425351</c:v>
                </c:pt>
                <c:pt idx="635">
                  <c:v>6.1290502100605453</c:v>
                </c:pt>
                <c:pt idx="636">
                  <c:v>7.4372063668712922</c:v>
                </c:pt>
                <c:pt idx="637">
                  <c:v>7.2456550675945355</c:v>
                </c:pt>
                <c:pt idx="638">
                  <c:v>6.0426328336823811</c:v>
                </c:pt>
                <c:pt idx="639">
                  <c:v>6.5680779114119758</c:v>
                </c:pt>
                <c:pt idx="640">
                  <c:v>7.3651801260210128</c:v>
                </c:pt>
                <c:pt idx="641">
                  <c:v>8.281470857895167</c:v>
                </c:pt>
                <c:pt idx="642">
                  <c:v>6.2422232654551655</c:v>
                </c:pt>
                <c:pt idx="643">
                  <c:v>6.7310181004820828</c:v>
                </c:pt>
                <c:pt idx="644">
                  <c:v>7.0431599159883405</c:v>
                </c:pt>
                <c:pt idx="645">
                  <c:v>7.114769448366463</c:v>
                </c:pt>
                <c:pt idx="646">
                  <c:v>7.6294899163939949</c:v>
                </c:pt>
                <c:pt idx="647">
                  <c:v>6.2653012127377101</c:v>
                </c:pt>
                <c:pt idx="648">
                  <c:v>7.6275443904885032</c:v>
                </c:pt>
                <c:pt idx="649">
                  <c:v>6.4345465187874531</c:v>
                </c:pt>
                <c:pt idx="650">
                  <c:v>7.7685333009260331</c:v>
                </c:pt>
                <c:pt idx="651">
                  <c:v>6.4645883036899612</c:v>
                </c:pt>
                <c:pt idx="652">
                  <c:v>6.8511849274937431</c:v>
                </c:pt>
                <c:pt idx="653">
                  <c:v>6.5916737320086582</c:v>
                </c:pt>
                <c:pt idx="654">
                  <c:v>7.1989312406881734</c:v>
                </c:pt>
                <c:pt idx="655">
                  <c:v>5.8607862234658654</c:v>
                </c:pt>
                <c:pt idx="656">
                  <c:v>6.2633982625916236</c:v>
                </c:pt>
                <c:pt idx="657">
                  <c:v>6.4473058625412127</c:v>
                </c:pt>
                <c:pt idx="658">
                  <c:v>7.9402277651457016</c:v>
                </c:pt>
                <c:pt idx="659">
                  <c:v>6.9226438914758877</c:v>
                </c:pt>
                <c:pt idx="660">
                  <c:v>7.920446505142607</c:v>
                </c:pt>
                <c:pt idx="661">
                  <c:v>8.9881963209950566</c:v>
                </c:pt>
                <c:pt idx="662">
                  <c:v>8.344980368770571</c:v>
                </c:pt>
                <c:pt idx="663">
                  <c:v>6.2595814640649232</c:v>
                </c:pt>
                <c:pt idx="664">
                  <c:v>6.6280413761795334</c:v>
                </c:pt>
                <c:pt idx="665">
                  <c:v>7.2086003379601991</c:v>
                </c:pt>
                <c:pt idx="666">
                  <c:v>8.2128395846764839</c:v>
                </c:pt>
                <c:pt idx="667">
                  <c:v>8.0583273065809582</c:v>
                </c:pt>
                <c:pt idx="668">
                  <c:v>6.7153833863346808</c:v>
                </c:pt>
                <c:pt idx="669">
                  <c:v>7.3926475207216233</c:v>
                </c:pt>
                <c:pt idx="670">
                  <c:v>8.3270007402417132</c:v>
                </c:pt>
                <c:pt idx="671">
                  <c:v>6.5012896705403893</c:v>
                </c:pt>
                <c:pt idx="672">
                  <c:v>6.9856418176392081</c:v>
                </c:pt>
                <c:pt idx="673">
                  <c:v>8.2534880283459042</c:v>
                </c:pt>
                <c:pt idx="674">
                  <c:v>5.9080829381689313</c:v>
                </c:pt>
                <c:pt idx="675">
                  <c:v>7.1364832085902474</c:v>
                </c:pt>
                <c:pt idx="676">
                  <c:v>7.9105906122564775</c:v>
                </c:pt>
                <c:pt idx="677">
                  <c:v>7.44716835960004</c:v>
                </c:pt>
                <c:pt idx="678">
                  <c:v>7.0833878476252954</c:v>
                </c:pt>
                <c:pt idx="679">
                  <c:v>7.9266025991813844</c:v>
                </c:pt>
                <c:pt idx="680">
                  <c:v>6.2728770065461674</c:v>
                </c:pt>
                <c:pt idx="681">
                  <c:v>8.3140973354058065</c:v>
                </c:pt>
                <c:pt idx="682">
                  <c:v>6.8627579130514009</c:v>
                </c:pt>
                <c:pt idx="683">
                  <c:v>7.9679731796629349</c:v>
                </c:pt>
                <c:pt idx="684">
                  <c:v>7.2717037068873678</c:v>
                </c:pt>
                <c:pt idx="685">
                  <c:v>7.9218984110237969</c:v>
                </c:pt>
                <c:pt idx="686">
                  <c:v>6.694562058521095</c:v>
                </c:pt>
                <c:pt idx="687">
                  <c:v>7.7222347447096071</c:v>
                </c:pt>
                <c:pt idx="688">
                  <c:v>6.7381524945959574</c:v>
                </c:pt>
                <c:pt idx="689">
                  <c:v>7.5543348237257479</c:v>
                </c:pt>
                <c:pt idx="690">
                  <c:v>8.0995542823763635</c:v>
                </c:pt>
                <c:pt idx="691">
                  <c:v>6.3681871863504922</c:v>
                </c:pt>
                <c:pt idx="692">
                  <c:v>6.6133842183795597</c:v>
                </c:pt>
                <c:pt idx="693">
                  <c:v>7.5164333029156323</c:v>
                </c:pt>
                <c:pt idx="694">
                  <c:v>6.6320017773956303</c:v>
                </c:pt>
                <c:pt idx="695">
                  <c:v>7.1808311990445555</c:v>
                </c:pt>
                <c:pt idx="696">
                  <c:v>8.1662162685921427</c:v>
                </c:pt>
                <c:pt idx="697">
                  <c:v>7.9138867148560816</c:v>
                </c:pt>
                <c:pt idx="698">
                  <c:v>6.2383246250395077</c:v>
                </c:pt>
                <c:pt idx="699">
                  <c:v>7.5827384889144112</c:v>
                </c:pt>
                <c:pt idx="700">
                  <c:v>7.4506607962115394</c:v>
                </c:pt>
                <c:pt idx="701">
                  <c:v>6.6720329454610674</c:v>
                </c:pt>
                <c:pt idx="702">
                  <c:v>7.7935868033715838</c:v>
                </c:pt>
                <c:pt idx="703">
                  <c:v>7.1139561095660344</c:v>
                </c:pt>
                <c:pt idx="704">
                  <c:v>8.111328003286733</c:v>
                </c:pt>
                <c:pt idx="705">
                  <c:v>7.2449415463370066</c:v>
                </c:pt>
                <c:pt idx="706">
                  <c:v>8.0143357372994242</c:v>
                </c:pt>
                <c:pt idx="707">
                  <c:v>8.1016777474545716</c:v>
                </c:pt>
                <c:pt idx="708">
                  <c:v>6.9847163201182658</c:v>
                </c:pt>
                <c:pt idx="709">
                  <c:v>7.80057265467065</c:v>
                </c:pt>
                <c:pt idx="710">
                  <c:v>6.1696107324914564</c:v>
                </c:pt>
                <c:pt idx="711">
                  <c:v>6.4232469635335194</c:v>
                </c:pt>
                <c:pt idx="712">
                  <c:v>6.8906091201471664</c:v>
                </c:pt>
                <c:pt idx="713">
                  <c:v>9.1295640619488942</c:v>
                </c:pt>
                <c:pt idx="714">
                  <c:v>6.5012896705403893</c:v>
                </c:pt>
                <c:pt idx="715">
                  <c:v>6.90975328164481</c:v>
                </c:pt>
                <c:pt idx="716">
                  <c:v>8.7736941463844431</c:v>
                </c:pt>
                <c:pt idx="717">
                  <c:v>6.5596152374932419</c:v>
                </c:pt>
                <c:pt idx="718">
                  <c:v>8.0630629113267922</c:v>
                </c:pt>
                <c:pt idx="719">
                  <c:v>7.0892431550275141</c:v>
                </c:pt>
                <c:pt idx="720">
                  <c:v>6.045005314036012</c:v>
                </c:pt>
                <c:pt idx="721">
                  <c:v>7.8268420981582931</c:v>
                </c:pt>
                <c:pt idx="722">
                  <c:v>7.9512071564729716</c:v>
                </c:pt>
                <c:pt idx="723">
                  <c:v>7.6004023345003997</c:v>
                </c:pt>
                <c:pt idx="724">
                  <c:v>6.2576675878826391</c:v>
                </c:pt>
                <c:pt idx="725">
                  <c:v>8.1636561761684323</c:v>
                </c:pt>
                <c:pt idx="726">
                  <c:v>7.4235684442591667</c:v>
                </c:pt>
                <c:pt idx="727">
                  <c:v>6.7044143549641069</c:v>
                </c:pt>
                <c:pt idx="728">
                  <c:v>7.9895604493338652</c:v>
                </c:pt>
                <c:pt idx="729">
                  <c:v>8.355850041007475</c:v>
                </c:pt>
                <c:pt idx="730">
                  <c:v>6.4738906963522744</c:v>
                </c:pt>
                <c:pt idx="731">
                  <c:v>8.2120258046234369</c:v>
                </c:pt>
                <c:pt idx="732">
                  <c:v>8.1590886546679098</c:v>
                </c:pt>
                <c:pt idx="733">
                  <c:v>6.5117453296447279</c:v>
                </c:pt>
                <c:pt idx="734">
                  <c:v>6.9067547786485539</c:v>
                </c:pt>
                <c:pt idx="735">
                  <c:v>7.8268420981582931</c:v>
                </c:pt>
                <c:pt idx="736">
                  <c:v>7.8987823569703091</c:v>
                </c:pt>
                <c:pt idx="737">
                  <c:v>8.3395009030059448</c:v>
                </c:pt>
                <c:pt idx="738">
                  <c:v>7.2026611965232377</c:v>
                </c:pt>
                <c:pt idx="739">
                  <c:v>6.2225762680713688</c:v>
                </c:pt>
                <c:pt idx="740">
                  <c:v>7.3434262291473669</c:v>
                </c:pt>
                <c:pt idx="741">
                  <c:v>8.183397369998433</c:v>
                </c:pt>
                <c:pt idx="742">
                  <c:v>6.6280413761795334</c:v>
                </c:pt>
                <c:pt idx="743">
                  <c:v>7.8800482009715767</c:v>
                </c:pt>
                <c:pt idx="744">
                  <c:v>6.5279579176225502</c:v>
                </c:pt>
                <c:pt idx="745">
                  <c:v>6.6995003401616779</c:v>
                </c:pt>
                <c:pt idx="746">
                  <c:v>7.0057890192535028</c:v>
                </c:pt>
                <c:pt idx="747">
                  <c:v>8.6429443967217985</c:v>
                </c:pt>
                <c:pt idx="748">
                  <c:v>7.7173512721853292</c:v>
                </c:pt>
                <c:pt idx="749">
                  <c:v>7.9515593311552522</c:v>
                </c:pt>
                <c:pt idx="750">
                  <c:v>6.261491684321042</c:v>
                </c:pt>
                <c:pt idx="751">
                  <c:v>7.9427175405737911</c:v>
                </c:pt>
                <c:pt idx="752">
                  <c:v>6.4409465406329209</c:v>
                </c:pt>
                <c:pt idx="753">
                  <c:v>8.4111657867707077</c:v>
                </c:pt>
                <c:pt idx="754">
                  <c:v>6.8023947633243109</c:v>
                </c:pt>
                <c:pt idx="755">
                  <c:v>6.5792512120101012</c:v>
                </c:pt>
                <c:pt idx="756">
                  <c:v>7.1292975489293733</c:v>
                </c:pt>
                <c:pt idx="757">
                  <c:v>7.1364832085902474</c:v>
                </c:pt>
                <c:pt idx="758">
                  <c:v>6.5652649700353614</c:v>
                </c:pt>
                <c:pt idx="759">
                  <c:v>6.5308776277258849</c:v>
                </c:pt>
                <c:pt idx="760">
                  <c:v>7.8682542655206129</c:v>
                </c:pt>
                <c:pt idx="761">
                  <c:v>6.9147308927185627</c:v>
                </c:pt>
                <c:pt idx="762">
                  <c:v>7.5740450053721995</c:v>
                </c:pt>
                <c:pt idx="763">
                  <c:v>7.9915922820680922</c:v>
                </c:pt>
                <c:pt idx="764">
                  <c:v>8.0326848759676199</c:v>
                </c:pt>
                <c:pt idx="765">
                  <c:v>7.987864096085687</c:v>
                </c:pt>
                <c:pt idx="766">
                  <c:v>6.4313310819334788</c:v>
                </c:pt>
                <c:pt idx="767">
                  <c:v>6.7153833863346808</c:v>
                </c:pt>
                <c:pt idx="768">
                  <c:v>8.0326848759676199</c:v>
                </c:pt>
                <c:pt idx="769">
                  <c:v>6.8178305714541496</c:v>
                </c:pt>
                <c:pt idx="770">
                  <c:v>6.1548580940164177</c:v>
                </c:pt>
                <c:pt idx="771">
                  <c:v>6.5638555265321274</c:v>
                </c:pt>
                <c:pt idx="772">
                  <c:v>8.0414129093930473</c:v>
                </c:pt>
                <c:pt idx="773">
                  <c:v>6.6106960447177592</c:v>
                </c:pt>
                <c:pt idx="774">
                  <c:v>6.7044143549641069</c:v>
                </c:pt>
                <c:pt idx="775">
                  <c:v>7.4627891574124483</c:v>
                </c:pt>
                <c:pt idx="776">
                  <c:v>6.8627579130514009</c:v>
                </c:pt>
                <c:pt idx="777">
                  <c:v>6.1047932324149849</c:v>
                </c:pt>
                <c:pt idx="778">
                  <c:v>7.7488913372555315</c:v>
                </c:pt>
                <c:pt idx="779">
                  <c:v>6.4692503167957724</c:v>
                </c:pt>
                <c:pt idx="780">
                  <c:v>8.2131106975966759</c:v>
                </c:pt>
                <c:pt idx="781">
                  <c:v>6.1136821798322316</c:v>
                </c:pt>
                <c:pt idx="782">
                  <c:v>8.2877800270884325</c:v>
                </c:pt>
                <c:pt idx="783">
                  <c:v>7.9526151116510002</c:v>
                </c:pt>
                <c:pt idx="784">
                  <c:v>7.8148034294893591</c:v>
                </c:pt>
                <c:pt idx="785">
                  <c:v>7.7231200922663312</c:v>
                </c:pt>
                <c:pt idx="786">
                  <c:v>6.5410299991899032</c:v>
                </c:pt>
                <c:pt idx="787">
                  <c:v>7.4127640174265625</c:v>
                </c:pt>
                <c:pt idx="788">
                  <c:v>6.6871086078665147</c:v>
                </c:pt>
                <c:pt idx="789">
                  <c:v>7.2026611965232377</c:v>
                </c:pt>
                <c:pt idx="790">
                  <c:v>7.4199799236618347</c:v>
                </c:pt>
                <c:pt idx="791">
                  <c:v>6.4707995037826018</c:v>
                </c:pt>
                <c:pt idx="792">
                  <c:v>6.7673431252653922</c:v>
                </c:pt>
                <c:pt idx="793">
                  <c:v>8.2295111189644565</c:v>
                </c:pt>
                <c:pt idx="794">
                  <c:v>8.2448593959112557</c:v>
                </c:pt>
                <c:pt idx="795">
                  <c:v>7.6260827580723802</c:v>
                </c:pt>
                <c:pt idx="796">
                  <c:v>7.6525456926939208</c:v>
                </c:pt>
                <c:pt idx="797">
                  <c:v>6.9584483932976555</c:v>
                </c:pt>
                <c:pt idx="798">
                  <c:v>6.2859980945088649</c:v>
                </c:pt>
                <c:pt idx="799">
                  <c:v>7.9363026932019594</c:v>
                </c:pt>
                <c:pt idx="800">
                  <c:v>6.4019171967271857</c:v>
                </c:pt>
                <c:pt idx="801">
                  <c:v>7.5453897496118234</c:v>
                </c:pt>
                <c:pt idx="802">
                  <c:v>8.3109067571684498</c:v>
                </c:pt>
                <c:pt idx="803">
                  <c:v>6.5042881735366453</c:v>
                </c:pt>
                <c:pt idx="804">
                  <c:v>7.4372063668712922</c:v>
                </c:pt>
                <c:pt idx="805">
                  <c:v>7.4804283060742076</c:v>
                </c:pt>
                <c:pt idx="806">
                  <c:v>6.6346333578616861</c:v>
                </c:pt>
                <c:pt idx="807">
                  <c:v>8.6305218767232414</c:v>
                </c:pt>
                <c:pt idx="808">
                  <c:v>6.3750248198280968</c:v>
                </c:pt>
                <c:pt idx="809">
                  <c:v>6.4892049313253173</c:v>
                </c:pt>
                <c:pt idx="810">
                  <c:v>7.2786289423206822</c:v>
                </c:pt>
                <c:pt idx="811">
                  <c:v>6.7007311095478101</c:v>
                </c:pt>
                <c:pt idx="812">
                  <c:v>6.1841488909374833</c:v>
                </c:pt>
                <c:pt idx="813">
                  <c:v>6.4393503711000983</c:v>
                </c:pt>
                <c:pt idx="814">
                  <c:v>7.755767170102998</c:v>
                </c:pt>
                <c:pt idx="815">
                  <c:v>7.9006366130180048</c:v>
                </c:pt>
                <c:pt idx="816">
                  <c:v>7.4318919168077997</c:v>
                </c:pt>
                <c:pt idx="817">
                  <c:v>7.8524390853575099</c:v>
                </c:pt>
                <c:pt idx="818">
                  <c:v>6.1696107324914564</c:v>
                </c:pt>
                <c:pt idx="819">
                  <c:v>7.7811385098450154</c:v>
                </c:pt>
                <c:pt idx="820">
                  <c:v>7.2703128860790249</c:v>
                </c:pt>
                <c:pt idx="821">
                  <c:v>7.1212524532445416</c:v>
                </c:pt>
                <c:pt idx="822">
                  <c:v>6.2285110035911835</c:v>
                </c:pt>
                <c:pt idx="823">
                  <c:v>6.9421567056994693</c:v>
                </c:pt>
                <c:pt idx="824">
                  <c:v>7.7084106672573673</c:v>
                </c:pt>
                <c:pt idx="825">
                  <c:v>7.2744795587738711</c:v>
                </c:pt>
                <c:pt idx="826">
                  <c:v>8.9261189711533824</c:v>
                </c:pt>
                <c:pt idx="827">
                  <c:v>8.1193985896122935</c:v>
                </c:pt>
                <c:pt idx="828">
                  <c:v>6.8145428972599582</c:v>
                </c:pt>
                <c:pt idx="829">
                  <c:v>7.9309253724833884</c:v>
                </c:pt>
                <c:pt idx="830">
                  <c:v>8.7150599595456537</c:v>
                </c:pt>
                <c:pt idx="831">
                  <c:v>8.1602324923676886</c:v>
                </c:pt>
                <c:pt idx="832">
                  <c:v>7.0501225202690589</c:v>
                </c:pt>
                <c:pt idx="833">
                  <c:v>6.1841488909374833</c:v>
                </c:pt>
                <c:pt idx="834">
                  <c:v>6.5206211275586963</c:v>
                </c:pt>
                <c:pt idx="835">
                  <c:v>5.9375362050824263</c:v>
                </c:pt>
                <c:pt idx="836">
                  <c:v>7.9582271923223118</c:v>
                </c:pt>
                <c:pt idx="837">
                  <c:v>6.313548046277095</c:v>
                </c:pt>
                <c:pt idx="838">
                  <c:v>6.9782137426306985</c:v>
                </c:pt>
                <c:pt idx="839">
                  <c:v>6.3508857167147399</c:v>
                </c:pt>
                <c:pt idx="840">
                  <c:v>6.9508147684425836</c:v>
                </c:pt>
                <c:pt idx="841">
                  <c:v>7.9197197609245746</c:v>
                </c:pt>
                <c:pt idx="842">
                  <c:v>6.62273632394984</c:v>
                </c:pt>
                <c:pt idx="843">
                  <c:v>6.4377516497364011</c:v>
                </c:pt>
                <c:pt idx="844">
                  <c:v>6.6982680541154132</c:v>
                </c:pt>
                <c:pt idx="845">
                  <c:v>7.8823149189802679</c:v>
                </c:pt>
                <c:pt idx="846">
                  <c:v>6.5792512120101012</c:v>
                </c:pt>
                <c:pt idx="847">
                  <c:v>7.9287663216266955</c:v>
                </c:pt>
                <c:pt idx="848">
                  <c:v>5.978885764901122</c:v>
                </c:pt>
                <c:pt idx="849">
                  <c:v>7.7972912735474722</c:v>
                </c:pt>
                <c:pt idx="850">
                  <c:v>7.4241652810420282</c:v>
                </c:pt>
                <c:pt idx="851">
                  <c:v>6.5806391372849493</c:v>
                </c:pt>
                <c:pt idx="852">
                  <c:v>6.8627579130514009</c:v>
                </c:pt>
                <c:pt idx="853">
                  <c:v>6.7821920560067914</c:v>
                </c:pt>
                <c:pt idx="854">
                  <c:v>6.1420374055873559</c:v>
                </c:pt>
                <c:pt idx="855">
                  <c:v>6.3784261836515865</c:v>
                </c:pt>
                <c:pt idx="856">
                  <c:v>6.1882641230825897</c:v>
                </c:pt>
                <c:pt idx="857">
                  <c:v>7.3858510781252091</c:v>
                </c:pt>
                <c:pt idx="858">
                  <c:v>7.6280311269303347</c:v>
                </c:pt>
                <c:pt idx="859">
                  <c:v>6.3421214187211516</c:v>
                </c:pt>
                <c:pt idx="860">
                  <c:v>6.5567783561580422</c:v>
                </c:pt>
                <c:pt idx="861">
                  <c:v>7.3895639536776354</c:v>
                </c:pt>
                <c:pt idx="862">
                  <c:v>8.1481564399216246</c:v>
                </c:pt>
                <c:pt idx="863">
                  <c:v>6.776506992372183</c:v>
                </c:pt>
                <c:pt idx="864">
                  <c:v>7.5973963202127948</c:v>
                </c:pt>
                <c:pt idx="865">
                  <c:v>6.5834092221587648</c:v>
                </c:pt>
                <c:pt idx="866">
                  <c:v>7.9762519437456234</c:v>
                </c:pt>
                <c:pt idx="867">
                  <c:v>6.4361503683694279</c:v>
                </c:pt>
                <c:pt idx="868">
                  <c:v>7.8917046593301068</c:v>
                </c:pt>
                <c:pt idx="869">
                  <c:v>7.193685818395112</c:v>
                </c:pt>
                <c:pt idx="870">
                  <c:v>7.0255383146385206</c:v>
                </c:pt>
                <c:pt idx="871">
                  <c:v>7.1016759716194438</c:v>
                </c:pt>
                <c:pt idx="872">
                  <c:v>6.523562306149512</c:v>
                </c:pt>
                <c:pt idx="873">
                  <c:v>6.4167322825123261</c:v>
                </c:pt>
                <c:pt idx="874">
                  <c:v>6.8068293603921761</c:v>
                </c:pt>
                <c:pt idx="875">
                  <c:v>7.6544432264701125</c:v>
                </c:pt>
                <c:pt idx="876">
                  <c:v>7.9949695226978772</c:v>
                </c:pt>
                <c:pt idx="877">
                  <c:v>7.472500744737558</c:v>
                </c:pt>
                <c:pt idx="878">
                  <c:v>6.9067547786485539</c:v>
                </c:pt>
                <c:pt idx="879">
                  <c:v>7.4696541729321284</c:v>
                </c:pt>
                <c:pt idx="880">
                  <c:v>8.3194736924421857</c:v>
                </c:pt>
                <c:pt idx="881">
                  <c:v>7.8119734296220225</c:v>
                </c:pt>
                <c:pt idx="882">
                  <c:v>7.8139956750027908</c:v>
                </c:pt>
                <c:pt idx="883">
                  <c:v>6.2402758451707694</c:v>
                </c:pt>
                <c:pt idx="884">
                  <c:v>7.6270574170189338</c:v>
                </c:pt>
                <c:pt idx="885">
                  <c:v>6.0776422433490342</c:v>
                </c:pt>
                <c:pt idx="886">
                  <c:v>6.4738906963522744</c:v>
                </c:pt>
                <c:pt idx="887">
                  <c:v>6.6970342476664841</c:v>
                </c:pt>
                <c:pt idx="888">
                  <c:v>8.1925704711521732</c:v>
                </c:pt>
                <c:pt idx="889">
                  <c:v>7.4667994750186022</c:v>
                </c:pt>
                <c:pt idx="890">
                  <c:v>6.6970342476664841</c:v>
                </c:pt>
                <c:pt idx="891">
                  <c:v>7.7819732344343846</c:v>
                </c:pt>
                <c:pt idx="892">
                  <c:v>7.1989312406881734</c:v>
                </c:pt>
                <c:pt idx="893">
                  <c:v>7.7570511420320134</c:v>
                </c:pt>
                <c:pt idx="894">
                  <c:v>7.7437032581737535</c:v>
                </c:pt>
                <c:pt idx="895">
                  <c:v>6.576469569048224</c:v>
                </c:pt>
                <c:pt idx="896">
                  <c:v>8.3109067571684498</c:v>
                </c:pt>
                <c:pt idx="897">
                  <c:v>6.2441669006637364</c:v>
                </c:pt>
                <c:pt idx="898">
                  <c:v>7.3821243657375124</c:v>
                </c:pt>
                <c:pt idx="899">
                  <c:v>7.5158890852151252</c:v>
                </c:pt>
                <c:pt idx="900">
                  <c:v>8.1440984633385245</c:v>
                </c:pt>
                <c:pt idx="901">
                  <c:v>7.6216849987246107</c:v>
                </c:pt>
                <c:pt idx="902">
                  <c:v>7.3895639536776354</c:v>
                </c:pt>
                <c:pt idx="903">
                  <c:v>7.222566018822171</c:v>
                </c:pt>
                <c:pt idx="904">
                  <c:v>6.6293632534374485</c:v>
                </c:pt>
                <c:pt idx="905">
                  <c:v>6.6398758338265358</c:v>
                </c:pt>
                <c:pt idx="906">
                  <c:v>7.4229712510494208</c:v>
                </c:pt>
                <c:pt idx="907">
                  <c:v>6.4052284580308418</c:v>
                </c:pt>
                <c:pt idx="908">
                  <c:v>8.2114829164450658</c:v>
                </c:pt>
                <c:pt idx="909">
                  <c:v>6.8330317327862007</c:v>
                </c:pt>
                <c:pt idx="910">
                  <c:v>6.5736801669606457</c:v>
                </c:pt>
                <c:pt idx="911">
                  <c:v>7.3626452704178247</c:v>
                </c:pt>
                <c:pt idx="912">
                  <c:v>8.1016777474545716</c:v>
                </c:pt>
                <c:pt idx="913">
                  <c:v>7.0509894470680452</c:v>
                </c:pt>
                <c:pt idx="914">
                  <c:v>8.6666471445845747</c:v>
                </c:pt>
                <c:pt idx="915">
                  <c:v>7.5027382107548508</c:v>
                </c:pt>
                <c:pt idx="916">
                  <c:v>6.9206715042486833</c:v>
                </c:pt>
                <c:pt idx="917">
                  <c:v>7.4633630455200208</c:v>
                </c:pt>
                <c:pt idx="918">
                  <c:v>8.4049199489334523</c:v>
                </c:pt>
                <c:pt idx="919">
                  <c:v>6.7153833863346808</c:v>
                </c:pt>
                <c:pt idx="920">
                  <c:v>6.6012301187288767</c:v>
                </c:pt>
                <c:pt idx="921">
                  <c:v>6.4167322825123261</c:v>
                </c:pt>
                <c:pt idx="922">
                  <c:v>7.7911095106100277</c:v>
                </c:pt>
                <c:pt idx="923">
                  <c:v>6.5279579176225502</c:v>
                </c:pt>
                <c:pt idx="924">
                  <c:v>6.9810057407217299</c:v>
                </c:pt>
                <c:pt idx="925">
                  <c:v>8.2602342916072971</c:v>
                </c:pt>
                <c:pt idx="926">
                  <c:v>8.1013746712285819</c:v>
                </c:pt>
                <c:pt idx="927">
                  <c:v>7.9627639301681148</c:v>
                </c:pt>
                <c:pt idx="928">
                  <c:v>7.5320881435417224</c:v>
                </c:pt>
                <c:pt idx="929">
                  <c:v>7.3594676382556212</c:v>
                </c:pt>
                <c:pt idx="930">
                  <c:v>6.0088131854425946</c:v>
                </c:pt>
                <c:pt idx="931">
                  <c:v>7.9610214658833698</c:v>
                </c:pt>
                <c:pt idx="932">
                  <c:v>7.8379489160252831</c:v>
                </c:pt>
                <c:pt idx="933">
                  <c:v>6.2126060957515188</c:v>
                </c:pt>
                <c:pt idx="934">
                  <c:v>6.4281052726845962</c:v>
                </c:pt>
                <c:pt idx="935">
                  <c:v>6.1092475827643655</c:v>
                </c:pt>
                <c:pt idx="936">
                  <c:v>6.6450909695056444</c:v>
                </c:pt>
                <c:pt idx="937">
                  <c:v>7.6634076648934792</c:v>
                </c:pt>
                <c:pt idx="938">
                  <c:v>8.1196962529572492</c:v>
                </c:pt>
                <c:pt idx="939">
                  <c:v>5.9610053396232736</c:v>
                </c:pt>
                <c:pt idx="940">
                  <c:v>7.9113240189633531</c:v>
                </c:pt>
                <c:pt idx="941">
                  <c:v>7.8597991805621099</c:v>
                </c:pt>
                <c:pt idx="942">
                  <c:v>7.1123274447109113</c:v>
                </c:pt>
                <c:pt idx="943">
                  <c:v>6.8221973906204907</c:v>
                </c:pt>
                <c:pt idx="944">
                  <c:v>6.815639990074331</c:v>
                </c:pt>
                <c:pt idx="945">
                  <c:v>6.4393503711000983</c:v>
                </c:pt>
                <c:pt idx="946">
                  <c:v>7.0596176282913827</c:v>
                </c:pt>
                <c:pt idx="947">
                  <c:v>8.099857910737585</c:v>
                </c:pt>
                <c:pt idx="948">
                  <c:v>7.491645473605133</c:v>
                </c:pt>
                <c:pt idx="949">
                  <c:v>6.1696107324914564</c:v>
                </c:pt>
                <c:pt idx="950">
                  <c:v>7.7432697008290043</c:v>
                </c:pt>
                <c:pt idx="951">
                  <c:v>8.5796044515376337</c:v>
                </c:pt>
                <c:pt idx="952">
                  <c:v>6.7381524945959574</c:v>
                </c:pt>
                <c:pt idx="953">
                  <c:v>8.2068564283996501</c:v>
                </c:pt>
                <c:pt idx="954">
                  <c:v>6.9994224675079613</c:v>
                </c:pt>
                <c:pt idx="955">
                  <c:v>7.4109518755836366</c:v>
                </c:pt>
                <c:pt idx="956">
                  <c:v>6.6411821697405911</c:v>
                </c:pt>
                <c:pt idx="957">
                  <c:v>6.2245584292753602</c:v>
                </c:pt>
                <c:pt idx="958">
                  <c:v>6.7604146910834277</c:v>
                </c:pt>
                <c:pt idx="959">
                  <c:v>6.6267177492490248</c:v>
                </c:pt>
                <c:pt idx="960">
                  <c:v>6.6707663208458738</c:v>
                </c:pt>
                <c:pt idx="961">
                  <c:v>6.0014148779611505</c:v>
                </c:pt>
                <c:pt idx="962">
                  <c:v>8.1777966832777782</c:v>
                </c:pt>
                <c:pt idx="963">
                  <c:v>8.5730062562354501</c:v>
                </c:pt>
                <c:pt idx="964">
                  <c:v>7.0656133635977172</c:v>
                </c:pt>
                <c:pt idx="965">
                  <c:v>6.9255951971104679</c:v>
                </c:pt>
                <c:pt idx="966">
                  <c:v>7.8939451382359591</c:v>
                </c:pt>
                <c:pt idx="967">
                  <c:v>5.9763509092979339</c:v>
                </c:pt>
                <c:pt idx="968">
                  <c:v>6.4361503683694279</c:v>
                </c:pt>
                <c:pt idx="969">
                  <c:v>6.9744789110250451</c:v>
                </c:pt>
                <c:pt idx="970">
                  <c:v>6.5736801669606457</c:v>
                </c:pt>
                <c:pt idx="971">
                  <c:v>8.0535691691345406</c:v>
                </c:pt>
                <c:pt idx="972">
                  <c:v>7.7927617208165261</c:v>
                </c:pt>
                <c:pt idx="973">
                  <c:v>7.6246189861593985</c:v>
                </c:pt>
                <c:pt idx="974">
                  <c:v>6.6528630293533473</c:v>
                </c:pt>
                <c:pt idx="975">
                  <c:v>6.6605751498396861</c:v>
                </c:pt>
                <c:pt idx="976">
                  <c:v>6.8834625864130921</c:v>
                </c:pt>
                <c:pt idx="977">
                  <c:v>7.8663389230465439</c:v>
                </c:pt>
                <c:pt idx="978">
                  <c:v>7.3957216086020452</c:v>
                </c:pt>
                <c:pt idx="979">
                  <c:v>7.5569505720128998</c:v>
                </c:pt>
                <c:pt idx="980">
                  <c:v>7.3920315675145911</c:v>
                </c:pt>
                <c:pt idx="981">
                  <c:v>7.5786568505947622</c:v>
                </c:pt>
                <c:pt idx="982">
                  <c:v>6.7753660909363917</c:v>
                </c:pt>
                <c:pt idx="983">
                  <c:v>6.5539334040258108</c:v>
                </c:pt>
                <c:pt idx="984">
                  <c:v>6.5294188382622256</c:v>
                </c:pt>
                <c:pt idx="985">
                  <c:v>7.0175061429412562</c:v>
                </c:pt>
                <c:pt idx="986">
                  <c:v>6.4692503167957724</c:v>
                </c:pt>
                <c:pt idx="987">
                  <c:v>7.2696167496081694</c:v>
                </c:pt>
                <c:pt idx="988">
                  <c:v>7.7540526390357574</c:v>
                </c:pt>
                <c:pt idx="989">
                  <c:v>6.9527286446248686</c:v>
                </c:pt>
                <c:pt idx="990">
                  <c:v>6.8254600362553068</c:v>
                </c:pt>
                <c:pt idx="991">
                  <c:v>7.8655717576847906</c:v>
                </c:pt>
                <c:pt idx="992">
                  <c:v>6.0378709199221374</c:v>
                </c:pt>
                <c:pt idx="993">
                  <c:v>7.9905768817439231</c:v>
                </c:pt>
                <c:pt idx="994">
                  <c:v>6.8916258970522533</c:v>
                </c:pt>
                <c:pt idx="995">
                  <c:v>7.5973963202127948</c:v>
                </c:pt>
                <c:pt idx="996">
                  <c:v>6.9874902470009905</c:v>
                </c:pt>
                <c:pt idx="997">
                  <c:v>6.7821920560067914</c:v>
                </c:pt>
                <c:pt idx="998">
                  <c:v>6.2653012127377101</c:v>
                </c:pt>
                <c:pt idx="999">
                  <c:v>6.5875500148247959</c:v>
                </c:pt>
                <c:pt idx="1000">
                  <c:v>6.5610306658965731</c:v>
                </c:pt>
                <c:pt idx="1001">
                  <c:v>8.3565548454534255</c:v>
                </c:pt>
                <c:pt idx="1002">
                  <c:v>8.2246995619672347</c:v>
                </c:pt>
                <c:pt idx="1003">
                  <c:v>7.4849302832896614</c:v>
                </c:pt>
                <c:pt idx="1004">
                  <c:v>6.8480052745763631</c:v>
                </c:pt>
                <c:pt idx="1005">
                  <c:v>6.7381524945959574</c:v>
                </c:pt>
                <c:pt idx="1006">
                  <c:v>6.9285378181646653</c:v>
                </c:pt>
                <c:pt idx="1007">
                  <c:v>6.9920964274158877</c:v>
                </c:pt>
                <c:pt idx="1008">
                  <c:v>7.1959372264755688</c:v>
                </c:pt>
                <c:pt idx="1009">
                  <c:v>6.674561391814426</c:v>
                </c:pt>
                <c:pt idx="1010">
                  <c:v>9.0166342563155908</c:v>
                </c:pt>
                <c:pt idx="1011">
                  <c:v>9.0994088112689013</c:v>
                </c:pt>
                <c:pt idx="1012">
                  <c:v>7.5490827108122858</c:v>
                </c:pt>
                <c:pt idx="1013">
                  <c:v>6.6187389835172192</c:v>
                </c:pt>
                <c:pt idx="1014">
                  <c:v>6.776506992372183</c:v>
                </c:pt>
                <c:pt idx="1015">
                  <c:v>7.8038433035387724</c:v>
                </c:pt>
                <c:pt idx="1016">
                  <c:v>7.569927655242652</c:v>
                </c:pt>
                <c:pt idx="1017">
                  <c:v>7.2019163175316274</c:v>
                </c:pt>
                <c:pt idx="1018">
                  <c:v>8.1550748878114394</c:v>
                </c:pt>
                <c:pt idx="1019">
                  <c:v>7.222566018822171</c:v>
                </c:pt>
                <c:pt idx="1020">
                  <c:v>6.5985090286145152</c:v>
                </c:pt>
                <c:pt idx="1021">
                  <c:v>6.2461067654815627</c:v>
                </c:pt>
                <c:pt idx="1022">
                  <c:v>6.4937538398516859</c:v>
                </c:pt>
                <c:pt idx="1023">
                  <c:v>6.7214257007906433</c:v>
                </c:pt>
                <c:pt idx="1024">
                  <c:v>8.0699681490598412</c:v>
                </c:pt>
                <c:pt idx="1025">
                  <c:v>7.4454175567016874</c:v>
                </c:pt>
                <c:pt idx="1026">
                  <c:v>6.9382844840169602</c:v>
                </c:pt>
                <c:pt idx="1027">
                  <c:v>7.9171719888457757</c:v>
                </c:pt>
                <c:pt idx="1028">
                  <c:v>6.9147308927185627</c:v>
                </c:pt>
                <c:pt idx="1029">
                  <c:v>7.3833681469923835</c:v>
                </c:pt>
                <c:pt idx="1030">
                  <c:v>7.2048925102046733</c:v>
                </c:pt>
                <c:pt idx="1031">
                  <c:v>6.2557500417533669</c:v>
                </c:pt>
                <c:pt idx="1032">
                  <c:v>7.2122944685003407</c:v>
                </c:pt>
                <c:pt idx="1033">
                  <c:v>7.9069154886785871</c:v>
                </c:pt>
                <c:pt idx="1034">
                  <c:v>7.2240248082858303</c:v>
                </c:pt>
                <c:pt idx="1035">
                  <c:v>6.5957805139613113</c:v>
                </c:pt>
                <c:pt idx="1036">
                  <c:v>6.6267177492490248</c:v>
                </c:pt>
                <c:pt idx="1037">
                  <c:v>6.9206715042486833</c:v>
                </c:pt>
                <c:pt idx="1038">
                  <c:v>7.4500795698074986</c:v>
                </c:pt>
                <c:pt idx="1039">
                  <c:v>7.2591161280971006</c:v>
                </c:pt>
                <c:pt idx="1040">
                  <c:v>6.1841488909374833</c:v>
                </c:pt>
                <c:pt idx="1041">
                  <c:v>8.7382545765261224</c:v>
                </c:pt>
                <c:pt idx="1042">
                  <c:v>6.7753660909363917</c:v>
                </c:pt>
                <c:pt idx="1043">
                  <c:v>6.7190131543852596</c:v>
                </c:pt>
                <c:pt idx="1044">
                  <c:v>6.1377270540862341</c:v>
                </c:pt>
                <c:pt idx="1045">
                  <c:v>7.5175208506030309</c:v>
                </c:pt>
                <c:pt idx="1046">
                  <c:v>7.7501841622578365</c:v>
                </c:pt>
                <c:pt idx="1047">
                  <c:v>8.1947816384433594</c:v>
                </c:pt>
                <c:pt idx="1048">
                  <c:v>8.210396255104774</c:v>
                </c:pt>
                <c:pt idx="1049">
                  <c:v>7.7257714415879519</c:v>
                </c:pt>
                <c:pt idx="1050">
                  <c:v>7.7349961940227807</c:v>
                </c:pt>
                <c:pt idx="1051">
                  <c:v>7.4770384723196965</c:v>
                </c:pt>
                <c:pt idx="1052">
                  <c:v>7.5837563007071118</c:v>
                </c:pt>
                <c:pt idx="1053">
                  <c:v>8.3194736924421857</c:v>
                </c:pt>
                <c:pt idx="1054">
                  <c:v>6.7190131543852596</c:v>
                </c:pt>
                <c:pt idx="1055">
                  <c:v>7.2527624180531873</c:v>
                </c:pt>
                <c:pt idx="1056">
                  <c:v>6.9206715042486833</c:v>
                </c:pt>
                <c:pt idx="1057">
                  <c:v>8.2615264483964683</c:v>
                </c:pt>
                <c:pt idx="1058">
                  <c:v>6.4785096422085688</c:v>
                </c:pt>
                <c:pt idx="1059">
                  <c:v>6.70196036600254</c:v>
                </c:pt>
                <c:pt idx="1060">
                  <c:v>8.2311098403281537</c:v>
                </c:pt>
                <c:pt idx="1061">
                  <c:v>7.8042513835281122</c:v>
                </c:pt>
                <c:pt idx="1062">
                  <c:v>6.9631899858702377</c:v>
                </c:pt>
                <c:pt idx="1063">
                  <c:v>7.0690234265782594</c:v>
                </c:pt>
                <c:pt idx="1064">
                  <c:v>6.8330317327862007</c:v>
                </c:pt>
                <c:pt idx="1065">
                  <c:v>6.8211074722564646</c:v>
                </c:pt>
                <c:pt idx="1066">
                  <c:v>7.9631120589792896</c:v>
                </c:pt>
                <c:pt idx="1067">
                  <c:v>6.1092475827643655</c:v>
                </c:pt>
                <c:pt idx="1068">
                  <c:v>7.2086003379601991</c:v>
                </c:pt>
                <c:pt idx="1069">
                  <c:v>6.9782137426306985</c:v>
                </c:pt>
                <c:pt idx="1070">
                  <c:v>6.9057532763114642</c:v>
                </c:pt>
                <c:pt idx="1071">
                  <c:v>6.62273632394984</c:v>
                </c:pt>
                <c:pt idx="1072">
                  <c:v>6.6463905148477291</c:v>
                </c:pt>
                <c:pt idx="1073">
                  <c:v>8.0605400465386392</c:v>
                </c:pt>
                <c:pt idx="1074">
                  <c:v>7.564238475170491</c:v>
                </c:pt>
                <c:pt idx="1075">
                  <c:v>6.2653012127377101</c:v>
                </c:pt>
                <c:pt idx="1076">
                  <c:v>6.3851943989977258</c:v>
                </c:pt>
                <c:pt idx="1077">
                  <c:v>6.6908422774185636</c:v>
                </c:pt>
                <c:pt idx="1078">
                  <c:v>6.1527326947041043</c:v>
                </c:pt>
                <c:pt idx="1079">
                  <c:v>8.4403121470802791</c:v>
                </c:pt>
                <c:pt idx="1080">
                  <c:v>7.4849302832896614</c:v>
                </c:pt>
                <c:pt idx="1081">
                  <c:v>6.9622434642662068</c:v>
                </c:pt>
                <c:pt idx="1082">
                  <c:v>8.3537326422632017</c:v>
                </c:pt>
                <c:pt idx="1083">
                  <c:v>8.118802996980035</c:v>
                </c:pt>
                <c:pt idx="1084">
                  <c:v>7.6971213172826252</c:v>
                </c:pt>
                <c:pt idx="1085">
                  <c:v>7.9427175405737911</c:v>
                </c:pt>
                <c:pt idx="1086">
                  <c:v>6.8554087986099281</c:v>
                </c:pt>
                <c:pt idx="1087">
                  <c:v>6.1025585946135692</c:v>
                </c:pt>
                <c:pt idx="1088">
                  <c:v>8.1662162685921427</c:v>
                </c:pt>
                <c:pt idx="1089">
                  <c:v>6.5596152374932419</c:v>
                </c:pt>
                <c:pt idx="1090">
                  <c:v>7.4809921628695246</c:v>
                </c:pt>
                <c:pt idx="1091">
                  <c:v>6.7753660909363917</c:v>
                </c:pt>
                <c:pt idx="1092">
                  <c:v>8.5667449702454856</c:v>
                </c:pt>
                <c:pt idx="1093">
                  <c:v>8.3383057313565647</c:v>
                </c:pt>
                <c:pt idx="1094">
                  <c:v>7.4006205773711349</c:v>
                </c:pt>
                <c:pt idx="1095">
                  <c:v>7.0518556229558937</c:v>
                </c:pt>
                <c:pt idx="1096">
                  <c:v>6.7310181004820828</c:v>
                </c:pt>
                <c:pt idx="1097">
                  <c:v>6.2897155709089976</c:v>
                </c:pt>
                <c:pt idx="1098">
                  <c:v>6.9167150203536085</c:v>
                </c:pt>
                <c:pt idx="1099">
                  <c:v>7.9377317752601089</c:v>
                </c:pt>
                <c:pt idx="1100">
                  <c:v>6.2653012127377101</c:v>
                </c:pt>
                <c:pt idx="1101">
                  <c:v>7.8168199657645525</c:v>
                </c:pt>
                <c:pt idx="1102">
                  <c:v>8.1820001362934054</c:v>
                </c:pt>
                <c:pt idx="1103">
                  <c:v>7.7836405962212529</c:v>
                </c:pt>
                <c:pt idx="1104">
                  <c:v>7.6591713676660582</c:v>
                </c:pt>
                <c:pt idx="1105">
                  <c:v>7.4460014983241196</c:v>
                </c:pt>
                <c:pt idx="1106">
                  <c:v>7.6634076648934792</c:v>
                </c:pt>
                <c:pt idx="1107">
                  <c:v>6.9479370686149693</c:v>
                </c:pt>
                <c:pt idx="1108">
                  <c:v>7.2435129746654816</c:v>
                </c:pt>
                <c:pt idx="1109">
                  <c:v>6.678342114654332</c:v>
                </c:pt>
                <c:pt idx="1110">
                  <c:v>7.5527620842141472</c:v>
                </c:pt>
                <c:pt idx="1111">
                  <c:v>6.5820251388928259</c:v>
                </c:pt>
                <c:pt idx="1112">
                  <c:v>7.5574729016147462</c:v>
                </c:pt>
                <c:pt idx="1113">
                  <c:v>7.5918617148899337</c:v>
                </c:pt>
                <c:pt idx="1114">
                  <c:v>8.0721553081882504</c:v>
                </c:pt>
                <c:pt idx="1115">
                  <c:v>7.5032896306750816</c:v>
                </c:pt>
                <c:pt idx="1116">
                  <c:v>7.8446326444646806</c:v>
                </c:pt>
                <c:pt idx="1117">
                  <c:v>7.6202147705744547</c:v>
                </c:pt>
                <c:pt idx="1118">
                  <c:v>6.5539334040258108</c:v>
                </c:pt>
                <c:pt idx="1119">
                  <c:v>6.5875500148247959</c:v>
                </c:pt>
                <c:pt idx="1120">
                  <c:v>7.7655690810973166</c:v>
                </c:pt>
                <c:pt idx="1121">
                  <c:v>6.3508857167147399</c:v>
                </c:pt>
                <c:pt idx="1122">
                  <c:v>7.993282328101591</c:v>
                </c:pt>
                <c:pt idx="1123">
                  <c:v>6.7044143549641069</c:v>
                </c:pt>
                <c:pt idx="1124">
                  <c:v>8.3143423433697894</c:v>
                </c:pt>
                <c:pt idx="1125">
                  <c:v>8.1889668636488757</c:v>
                </c:pt>
                <c:pt idx="1126">
                  <c:v>6.7141705299094721</c:v>
                </c:pt>
                <c:pt idx="1127">
                  <c:v>6.8741984954532942</c:v>
                </c:pt>
                <c:pt idx="1128">
                  <c:v>6.1527326947041043</c:v>
                </c:pt>
                <c:pt idx="1129">
                  <c:v>6.6450909695056444</c:v>
                </c:pt>
                <c:pt idx="1130">
                  <c:v>7.1929342212157996</c:v>
                </c:pt>
                <c:pt idx="1131">
                  <c:v>6.8648477779708603</c:v>
                </c:pt>
                <c:pt idx="1132">
                  <c:v>8.325548307161398</c:v>
                </c:pt>
                <c:pt idx="1133">
                  <c:v>7.9571773234594749</c:v>
                </c:pt>
                <c:pt idx="1134">
                  <c:v>6.6267177492490248</c:v>
                </c:pt>
                <c:pt idx="1135">
                  <c:v>6.7310181004820828</c:v>
                </c:pt>
                <c:pt idx="1136">
                  <c:v>7.7604670292134204</c:v>
                </c:pt>
                <c:pt idx="1137">
                  <c:v>8.0375431851186967</c:v>
                </c:pt>
                <c:pt idx="1138">
                  <c:v>6.1092475827643655</c:v>
                </c:pt>
                <c:pt idx="1139">
                  <c:v>6.5453496603344199</c:v>
                </c:pt>
                <c:pt idx="1140">
                  <c:v>6.1717005974109149</c:v>
                </c:pt>
                <c:pt idx="1141">
                  <c:v>8.1122279583497239</c:v>
                </c:pt>
                <c:pt idx="1142">
                  <c:v>6.8416154764775916</c:v>
                </c:pt>
                <c:pt idx="1143">
                  <c:v>6.6883547139467616</c:v>
                </c:pt>
                <c:pt idx="1144">
                  <c:v>8.3652068344183554</c:v>
                </c:pt>
                <c:pt idx="1145">
                  <c:v>7.4024515208182438</c:v>
                </c:pt>
                <c:pt idx="1146">
                  <c:v>7.4662275562154807</c:v>
                </c:pt>
                <c:pt idx="1147">
                  <c:v>7.7693786095139838</c:v>
                </c:pt>
                <c:pt idx="1148">
                  <c:v>6.6411821697405911</c:v>
                </c:pt>
                <c:pt idx="1149">
                  <c:v>7.6372343887894729</c:v>
                </c:pt>
                <c:pt idx="1150">
                  <c:v>6.8997231072848724</c:v>
                </c:pt>
                <c:pt idx="1151">
                  <c:v>7.5315523814072893</c:v>
                </c:pt>
                <c:pt idx="1152">
                  <c:v>6.6895992691789665</c:v>
                </c:pt>
                <c:pt idx="1153">
                  <c:v>7.9745328441302279</c:v>
                </c:pt>
                <c:pt idx="1154">
                  <c:v>7.2100796281707877</c:v>
                </c:pt>
                <c:pt idx="1155">
                  <c:v>7.44716835960004</c:v>
                </c:pt>
                <c:pt idx="1156">
                  <c:v>7.0501225202690589</c:v>
                </c:pt>
                <c:pt idx="1157">
                  <c:v>6.5012896705403893</c:v>
                </c:pt>
                <c:pt idx="1158">
                  <c:v>6.4738906963522744</c:v>
                </c:pt>
                <c:pt idx="1159">
                  <c:v>8.0497462909521911</c:v>
                </c:pt>
                <c:pt idx="1160">
                  <c:v>6.3681871863504922</c:v>
                </c:pt>
                <c:pt idx="1161">
                  <c:v>6.5581978028122689</c:v>
                </c:pt>
                <c:pt idx="1162">
                  <c:v>7.773173680482536</c:v>
                </c:pt>
                <c:pt idx="1163">
                  <c:v>8.2534880283459042</c:v>
                </c:pt>
                <c:pt idx="1164">
                  <c:v>7.4073177104694174</c:v>
                </c:pt>
                <c:pt idx="1165">
                  <c:v>7.4650827363995473</c:v>
                </c:pt>
                <c:pt idx="1166">
                  <c:v>6.9688503783419478</c:v>
                </c:pt>
                <c:pt idx="1167">
                  <c:v>8.8901351078188426</c:v>
                </c:pt>
                <c:pt idx="1168">
                  <c:v>6.6411821697405911</c:v>
                </c:pt>
                <c:pt idx="1169">
                  <c:v>7.7527648088513281</c:v>
                </c:pt>
                <c:pt idx="1170">
                  <c:v>7.6783263565068856</c:v>
                </c:pt>
                <c:pt idx="1171">
                  <c:v>6.5012896705403893</c:v>
                </c:pt>
                <c:pt idx="1172">
                  <c:v>7.9416512529305558</c:v>
                </c:pt>
                <c:pt idx="1173">
                  <c:v>8.2857654205143305</c:v>
                </c:pt>
                <c:pt idx="1174">
                  <c:v>7.2640301428995295</c:v>
                </c:pt>
                <c:pt idx="1175">
                  <c:v>8.2967958657700525</c:v>
                </c:pt>
                <c:pt idx="1176">
                  <c:v>8.6647507557738521</c:v>
                </c:pt>
                <c:pt idx="1177">
                  <c:v>8.0526148188155666</c:v>
                </c:pt>
                <c:pt idx="1178">
                  <c:v>7.2661287795564506</c:v>
                </c:pt>
                <c:pt idx="1179">
                  <c:v>8.1382726385301858</c:v>
                </c:pt>
                <c:pt idx="1180">
                  <c:v>6.4052284580308418</c:v>
                </c:pt>
                <c:pt idx="1181">
                  <c:v>7.0690234265782594</c:v>
                </c:pt>
                <c:pt idx="1182">
                  <c:v>6.6821085974498091</c:v>
                </c:pt>
                <c:pt idx="1183">
                  <c:v>6.6707663208458738</c:v>
                </c:pt>
                <c:pt idx="1184">
                  <c:v>6.4052284580308418</c:v>
                </c:pt>
                <c:pt idx="1185">
                  <c:v>6.1355648910817386</c:v>
                </c:pt>
                <c:pt idx="1186">
                  <c:v>6.4167322825123261</c:v>
                </c:pt>
                <c:pt idx="1187">
                  <c:v>8.200837258379849</c:v>
                </c:pt>
                <c:pt idx="1188">
                  <c:v>6.9157234486313142</c:v>
                </c:pt>
                <c:pt idx="1189">
                  <c:v>6.8564619845945867</c:v>
                </c:pt>
                <c:pt idx="1190">
                  <c:v>8.2804576865825599</c:v>
                </c:pt>
                <c:pt idx="1191">
                  <c:v>8.3245788451368501</c:v>
                </c:pt>
                <c:pt idx="1192">
                  <c:v>7.5999019592084984</c:v>
                </c:pt>
                <c:pt idx="1193">
                  <c:v>7.2276624987286544</c:v>
                </c:pt>
                <c:pt idx="1194">
                  <c:v>7.5207764150627971</c:v>
                </c:pt>
                <c:pt idx="1195">
                  <c:v>6.4085287910594984</c:v>
                </c:pt>
                <c:pt idx="1196">
                  <c:v>7.643003635560718</c:v>
                </c:pt>
                <c:pt idx="1197">
                  <c:v>8.2263059880155076</c:v>
                </c:pt>
                <c:pt idx="1198">
                  <c:v>6.9584483932976555</c:v>
                </c:pt>
                <c:pt idx="1199">
                  <c:v>7.8958083770831831</c:v>
                </c:pt>
                <c:pt idx="1200">
                  <c:v>8.200837258379849</c:v>
                </c:pt>
                <c:pt idx="1201">
                  <c:v>6.7753660909363917</c:v>
                </c:pt>
                <c:pt idx="1202">
                  <c:v>6.1923624894748723</c:v>
                </c:pt>
                <c:pt idx="1203">
                  <c:v>7.7493224646603558</c:v>
                </c:pt>
                <c:pt idx="1204">
                  <c:v>6.9688503783419478</c:v>
                </c:pt>
                <c:pt idx="1205">
                  <c:v>7.0741168161973622</c:v>
                </c:pt>
                <c:pt idx="1206">
                  <c:v>7.8516611778892651</c:v>
                </c:pt>
                <c:pt idx="1207">
                  <c:v>7.0228680860826413</c:v>
                </c:pt>
                <c:pt idx="1208">
                  <c:v>7.9083871592900428</c:v>
                </c:pt>
                <c:pt idx="1209">
                  <c:v>7.7531942698843412</c:v>
                </c:pt>
                <c:pt idx="1210">
                  <c:v>8.3603054358790931</c:v>
                </c:pt>
                <c:pt idx="1211">
                  <c:v>8.3520826713526368</c:v>
                </c:pt>
                <c:pt idx="1212">
                  <c:v>7.4849302832896614</c:v>
                </c:pt>
                <c:pt idx="1213">
                  <c:v>7.1188262490620779</c:v>
                </c:pt>
                <c:pt idx="1214">
                  <c:v>6.8511849274937431</c:v>
                </c:pt>
                <c:pt idx="1215">
                  <c:v>6.4167322825123261</c:v>
                </c:pt>
                <c:pt idx="1216">
                  <c:v>6.2728770065461674</c:v>
                </c:pt>
                <c:pt idx="1217">
                  <c:v>6.1025585946135692</c:v>
                </c:pt>
                <c:pt idx="1218">
                  <c:v>6.3403593037277517</c:v>
                </c:pt>
                <c:pt idx="1219">
                  <c:v>6.3225652399272843</c:v>
                </c:pt>
                <c:pt idx="1220">
                  <c:v>8.3836617987917155</c:v>
                </c:pt>
                <c:pt idx="1221">
                  <c:v>7.8188324438034043</c:v>
                </c:pt>
                <c:pt idx="1222">
                  <c:v>6.4645883036899612</c:v>
                </c:pt>
                <c:pt idx="1223">
                  <c:v>6.6858609470683596</c:v>
                </c:pt>
                <c:pt idx="1224">
                  <c:v>7.8316172763526106</c:v>
                </c:pt>
                <c:pt idx="1225">
                  <c:v>6.2595814640649232</c:v>
                </c:pt>
                <c:pt idx="1226">
                  <c:v>6.4754327167040904</c:v>
                </c:pt>
                <c:pt idx="1227">
                  <c:v>8.4842566911699731</c:v>
                </c:pt>
                <c:pt idx="1228">
                  <c:v>6.9067547786485539</c:v>
                </c:pt>
                <c:pt idx="1229">
                  <c:v>7.5745584842024805</c:v>
                </c:pt>
                <c:pt idx="1230">
                  <c:v>7.6671582553191477</c:v>
                </c:pt>
                <c:pt idx="1231">
                  <c:v>6.3189681137464344</c:v>
                </c:pt>
                <c:pt idx="1232">
                  <c:v>6.4297194780391376</c:v>
                </c:pt>
                <c:pt idx="1233">
                  <c:v>7.4289271948022719</c:v>
                </c:pt>
                <c:pt idx="1234">
                  <c:v>6.5279579176225502</c:v>
                </c:pt>
                <c:pt idx="1235">
                  <c:v>6.8946700394334819</c:v>
                </c:pt>
                <c:pt idx="1236">
                  <c:v>8.0605400465386392</c:v>
                </c:pt>
                <c:pt idx="1237">
                  <c:v>7.9102237070973445</c:v>
                </c:pt>
                <c:pt idx="1238">
                  <c:v>7.9434277678763729</c:v>
                </c:pt>
                <c:pt idx="1239">
                  <c:v>6.2025355171879228</c:v>
                </c:pt>
                <c:pt idx="1240">
                  <c:v>7.4696541729321284</c:v>
                </c:pt>
                <c:pt idx="1241">
                  <c:v>8.0696553068861654</c:v>
                </c:pt>
                <c:pt idx="1242">
                  <c:v>6.9077552789821368</c:v>
                </c:pt>
                <c:pt idx="1243">
                  <c:v>6.6605751498396861</c:v>
                </c:pt>
                <c:pt idx="1244">
                  <c:v>6.4425401664681985</c:v>
                </c:pt>
                <c:pt idx="1245">
                  <c:v>7.6857030612345474</c:v>
                </c:pt>
                <c:pt idx="1246">
                  <c:v>6.815639990074331</c:v>
                </c:pt>
                <c:pt idx="1247">
                  <c:v>8.4578677253314218</c:v>
                </c:pt>
                <c:pt idx="1248">
                  <c:v>8.0876402877789833</c:v>
                </c:pt>
                <c:pt idx="1249">
                  <c:v>7.1155821261844538</c:v>
                </c:pt>
                <c:pt idx="1250">
                  <c:v>6.6066501861982152</c:v>
                </c:pt>
                <c:pt idx="1251">
                  <c:v>6.1964441277945204</c:v>
                </c:pt>
                <c:pt idx="1252">
                  <c:v>6.5792512120101012</c:v>
                </c:pt>
                <c:pt idx="1253">
                  <c:v>7.6211951628098449</c:v>
                </c:pt>
                <c:pt idx="1254">
                  <c:v>6.3543700407973507</c:v>
                </c:pt>
                <c:pt idx="1255">
                  <c:v>7.9098566672694028</c:v>
                </c:pt>
                <c:pt idx="1256">
                  <c:v>7.6280311269303347</c:v>
                </c:pt>
                <c:pt idx="1257">
                  <c:v>6.4645883036899612</c:v>
                </c:pt>
                <c:pt idx="1258">
                  <c:v>7.2492150571143892</c:v>
                </c:pt>
                <c:pt idx="1259">
                  <c:v>7.8343923029104365</c:v>
                </c:pt>
                <c:pt idx="1260">
                  <c:v>6.5279579176225502</c:v>
                </c:pt>
                <c:pt idx="1261">
                  <c:v>7.0057890192535028</c:v>
                </c:pt>
                <c:pt idx="1262">
                  <c:v>6.5482191027623724</c:v>
                </c:pt>
                <c:pt idx="1263">
                  <c:v>6.7945865808764987</c:v>
                </c:pt>
                <c:pt idx="1264">
                  <c:v>7.4809921628695246</c:v>
                </c:pt>
                <c:pt idx="1265">
                  <c:v>6.7604146910834277</c:v>
                </c:pt>
                <c:pt idx="1266">
                  <c:v>7.1662659741336379</c:v>
                </c:pt>
                <c:pt idx="1267">
                  <c:v>6.62273632394984</c:v>
                </c:pt>
                <c:pt idx="1268">
                  <c:v>7.7823903355874595</c:v>
                </c:pt>
                <c:pt idx="1269">
                  <c:v>7.8724551500639794</c:v>
                </c:pt>
                <c:pt idx="1270">
                  <c:v>6.6821085974498091</c:v>
                </c:pt>
                <c:pt idx="1271">
                  <c:v>7.9388022481544809</c:v>
                </c:pt>
                <c:pt idx="1272">
                  <c:v>6.3969296552161463</c:v>
                </c:pt>
                <c:pt idx="1273">
                  <c:v>7.950854857719988</c:v>
                </c:pt>
                <c:pt idx="1274">
                  <c:v>8.3612408896423513</c:v>
                </c:pt>
                <c:pt idx="1275">
                  <c:v>6.8480052745763631</c:v>
                </c:pt>
                <c:pt idx="1276">
                  <c:v>8.1755475960210262</c:v>
                </c:pt>
                <c:pt idx="1277">
                  <c:v>8.3673001018416198</c:v>
                </c:pt>
                <c:pt idx="1278">
                  <c:v>8.3560850310214807</c:v>
                </c:pt>
                <c:pt idx="1279">
                  <c:v>6.3935907539506314</c:v>
                </c:pt>
                <c:pt idx="1280">
                  <c:v>7.9512071564729716</c:v>
                </c:pt>
                <c:pt idx="1281">
                  <c:v>6.3456363608285962</c:v>
                </c:pt>
                <c:pt idx="1282">
                  <c:v>6.6871086078665147</c:v>
                </c:pt>
                <c:pt idx="1283">
                  <c:v>6.7604146910834277</c:v>
                </c:pt>
                <c:pt idx="1284">
                  <c:v>6.2653012127377101</c:v>
                </c:pt>
                <c:pt idx="1285">
                  <c:v>6.2728770065461674</c:v>
                </c:pt>
                <c:pt idx="1286">
                  <c:v>8.1432267503674449</c:v>
                </c:pt>
                <c:pt idx="1287">
                  <c:v>7.0166096838942194</c:v>
                </c:pt>
                <c:pt idx="1288">
                  <c:v>8.200837258379849</c:v>
                </c:pt>
                <c:pt idx="1289">
                  <c:v>6.9177056098353047</c:v>
                </c:pt>
                <c:pt idx="1290">
                  <c:v>7.2254814727822945</c:v>
                </c:pt>
                <c:pt idx="1291">
                  <c:v>6.8977049431286357</c:v>
                </c:pt>
                <c:pt idx="1292">
                  <c:v>7.1701195434496281</c:v>
                </c:pt>
                <c:pt idx="1293">
                  <c:v>6.2653012127377101</c:v>
                </c:pt>
                <c:pt idx="1294">
                  <c:v>7.4804283060742076</c:v>
                </c:pt>
                <c:pt idx="1295">
                  <c:v>7.1623974973557178</c:v>
                </c:pt>
                <c:pt idx="1296">
                  <c:v>8.2594581953324084</c:v>
                </c:pt>
                <c:pt idx="1297">
                  <c:v>7.4500795698074986</c:v>
                </c:pt>
                <c:pt idx="1298">
                  <c:v>8.602453035367061</c:v>
                </c:pt>
                <c:pt idx="1299">
                  <c:v>6.8101424501151362</c:v>
                </c:pt>
                <c:pt idx="1300">
                  <c:v>7.2122944685003407</c:v>
                </c:pt>
                <c:pt idx="1301">
                  <c:v>7.9113240189633531</c:v>
                </c:pt>
                <c:pt idx="1302">
                  <c:v>6.7178046950236912</c:v>
                </c:pt>
                <c:pt idx="1303">
                  <c:v>8.2076744243552824</c:v>
                </c:pt>
                <c:pt idx="1304">
                  <c:v>6.5944134597497781</c:v>
                </c:pt>
                <c:pt idx="1305">
                  <c:v>6.313548046277095</c:v>
                </c:pt>
                <c:pt idx="1306">
                  <c:v>6.633318433280377</c:v>
                </c:pt>
                <c:pt idx="1307">
                  <c:v>6.5482191027623724</c:v>
                </c:pt>
                <c:pt idx="1308">
                  <c:v>6.6306833856423717</c:v>
                </c:pt>
                <c:pt idx="1309">
                  <c:v>7.1260872732991247</c:v>
                </c:pt>
                <c:pt idx="1310">
                  <c:v>8.2422298913722312</c:v>
                </c:pt>
                <c:pt idx="1311">
                  <c:v>8.5739515252348468</c:v>
                </c:pt>
                <c:pt idx="1312">
                  <c:v>7.6943928026294213</c:v>
                </c:pt>
                <c:pt idx="1313">
                  <c:v>7.9979993179797297</c:v>
                </c:pt>
                <c:pt idx="1314">
                  <c:v>7.4085305668946262</c:v>
                </c:pt>
                <c:pt idx="1315">
                  <c:v>6.674561391814426</c:v>
                </c:pt>
                <c:pt idx="1316">
                  <c:v>8.3020178097512041</c:v>
                </c:pt>
                <c:pt idx="1317">
                  <c:v>7.4277388405328937</c:v>
                </c:pt>
                <c:pt idx="1318">
                  <c:v>6.4738906963522744</c:v>
                </c:pt>
                <c:pt idx="1319">
                  <c:v>6.7650389767805414</c:v>
                </c:pt>
                <c:pt idx="1320">
                  <c:v>6.9157234486313142</c:v>
                </c:pt>
                <c:pt idx="1321">
                  <c:v>6.5117453296447279</c:v>
                </c:pt>
                <c:pt idx="1322">
                  <c:v>8.0925452638912994</c:v>
                </c:pt>
                <c:pt idx="1323">
                  <c:v>7.0387835413885416</c:v>
                </c:pt>
                <c:pt idx="1324">
                  <c:v>7.7989333100412166</c:v>
                </c:pt>
                <c:pt idx="1325">
                  <c:v>6.4002574453088208</c:v>
                </c:pt>
                <c:pt idx="1326">
                  <c:v>7.2167094867094574</c:v>
                </c:pt>
                <c:pt idx="1327">
                  <c:v>6.8145428972599582</c:v>
                </c:pt>
                <c:pt idx="1328">
                  <c:v>7.8504931808711405</c:v>
                </c:pt>
                <c:pt idx="1329">
                  <c:v>7.4770384723196965</c:v>
                </c:pt>
                <c:pt idx="1330">
                  <c:v>6.4002574453088208</c:v>
                </c:pt>
                <c:pt idx="1331">
                  <c:v>7.3926475207216233</c:v>
                </c:pt>
                <c:pt idx="1332">
                  <c:v>7.0157124204872297</c:v>
                </c:pt>
                <c:pt idx="1333">
                  <c:v>6.5567783561580422</c:v>
                </c:pt>
                <c:pt idx="1334">
                  <c:v>8.4140524324967245</c:v>
                </c:pt>
                <c:pt idx="1335">
                  <c:v>6.93537044601511</c:v>
                </c:pt>
                <c:pt idx="1336">
                  <c:v>6.8480052745763631</c:v>
                </c:pt>
                <c:pt idx="1337">
                  <c:v>7.4988697339769308</c:v>
                </c:pt>
                <c:pt idx="1338">
                  <c:v>6.4676987261043539</c:v>
                </c:pt>
                <c:pt idx="1339">
                  <c:v>8.0913212735304096</c:v>
                </c:pt>
                <c:pt idx="1340">
                  <c:v>6.8977049431286357</c:v>
                </c:pt>
                <c:pt idx="1341">
                  <c:v>7.7244466456335372</c:v>
                </c:pt>
                <c:pt idx="1342">
                  <c:v>7.4187808827507942</c:v>
                </c:pt>
                <c:pt idx="1343">
                  <c:v>6.4738906963522744</c:v>
                </c:pt>
                <c:pt idx="1344">
                  <c:v>6.8501261661455004</c:v>
                </c:pt>
                <c:pt idx="1345">
                  <c:v>6.4199949281471422</c:v>
                </c:pt>
                <c:pt idx="1346">
                  <c:v>6.8606636714482869</c:v>
                </c:pt>
                <c:pt idx="1347">
                  <c:v>6.5424719605068047</c:v>
                </c:pt>
                <c:pt idx="1348">
                  <c:v>6.5652649700353614</c:v>
                </c:pt>
                <c:pt idx="1349">
                  <c:v>8.2350954972583565</c:v>
                </c:pt>
                <c:pt idx="1350">
                  <c:v>6.70196036600254</c:v>
                </c:pt>
                <c:pt idx="1351">
                  <c:v>8.1309423022318779</c:v>
                </c:pt>
                <c:pt idx="1352">
                  <c:v>7.511524648390866</c:v>
                </c:pt>
                <c:pt idx="1353">
                  <c:v>7.57095858316901</c:v>
                </c:pt>
                <c:pt idx="1354">
                  <c:v>7.2218358252884487</c:v>
                </c:pt>
                <c:pt idx="1355">
                  <c:v>6.9527286446248686</c:v>
                </c:pt>
                <c:pt idx="1356">
                  <c:v>7.5164333029156323</c:v>
                </c:pt>
                <c:pt idx="1357">
                  <c:v>8.3404560129161833</c:v>
                </c:pt>
                <c:pt idx="1358">
                  <c:v>6.9744789110250451</c:v>
                </c:pt>
                <c:pt idx="1359">
                  <c:v>8.1504679116240037</c:v>
                </c:pt>
                <c:pt idx="1360">
                  <c:v>6.2225762680713688</c:v>
                </c:pt>
                <c:pt idx="1361">
                  <c:v>6.5930445341424369</c:v>
                </c:pt>
                <c:pt idx="1362">
                  <c:v>6.654152520183219</c:v>
                </c:pt>
                <c:pt idx="1363">
                  <c:v>8.1936766659552411</c:v>
                </c:pt>
                <c:pt idx="1364">
                  <c:v>8.3052368294925927</c:v>
                </c:pt>
                <c:pt idx="1365">
                  <c:v>6.7604146910834277</c:v>
                </c:pt>
                <c:pt idx="1366">
                  <c:v>7.5076900778199036</c:v>
                </c:pt>
                <c:pt idx="1367">
                  <c:v>6.4707995037826018</c:v>
                </c:pt>
                <c:pt idx="1368">
                  <c:v>6.4707995037826018</c:v>
                </c:pt>
                <c:pt idx="1369">
                  <c:v>6.5279579176225502</c:v>
                </c:pt>
                <c:pt idx="1370">
                  <c:v>6.5395859556176692</c:v>
                </c:pt>
                <c:pt idx="1371">
                  <c:v>7.0466472778487557</c:v>
                </c:pt>
                <c:pt idx="1372">
                  <c:v>7.1631723908466425</c:v>
                </c:pt>
                <c:pt idx="1373">
                  <c:v>6.1675164908883415</c:v>
                </c:pt>
                <c:pt idx="1374">
                  <c:v>6.4967749901858625</c:v>
                </c:pt>
                <c:pt idx="1375">
                  <c:v>8.0326848759676199</c:v>
                </c:pt>
                <c:pt idx="1376">
                  <c:v>7.8597991805621099</c:v>
                </c:pt>
                <c:pt idx="1377">
                  <c:v>6.75343791859778</c:v>
                </c:pt>
                <c:pt idx="1378">
                  <c:v>8.0274765308604827</c:v>
                </c:pt>
                <c:pt idx="1379">
                  <c:v>6.6066501861982152</c:v>
                </c:pt>
                <c:pt idx="1380">
                  <c:v>6.1633148040346413</c:v>
                </c:pt>
                <c:pt idx="1381">
                  <c:v>6.9382844840169602</c:v>
                </c:pt>
                <c:pt idx="1382">
                  <c:v>6.2595814640649232</c:v>
                </c:pt>
                <c:pt idx="1383">
                  <c:v>6.3952615981154493</c:v>
                </c:pt>
                <c:pt idx="1384">
                  <c:v>8.3591348867579622</c:v>
                </c:pt>
                <c:pt idx="1385">
                  <c:v>6.9206715042486833</c:v>
                </c:pt>
                <c:pt idx="1386">
                  <c:v>7.4988697339769308</c:v>
                </c:pt>
                <c:pt idx="1387">
                  <c:v>7.8943180638416237</c:v>
                </c:pt>
                <c:pt idx="1388">
                  <c:v>6.7190131543852596</c:v>
                </c:pt>
                <c:pt idx="1389">
                  <c:v>7.4809921628695246</c:v>
                </c:pt>
                <c:pt idx="1390">
                  <c:v>6.3421214187211516</c:v>
                </c:pt>
                <c:pt idx="1391">
                  <c:v>6.654152520183219</c:v>
                </c:pt>
                <c:pt idx="1392">
                  <c:v>6.7604146910834277</c:v>
                </c:pt>
                <c:pt idx="1393">
                  <c:v>6.2989492468559423</c:v>
                </c:pt>
                <c:pt idx="1394">
                  <c:v>6.9735430195201404</c:v>
                </c:pt>
                <c:pt idx="1395">
                  <c:v>8.0965129175015935</c:v>
                </c:pt>
                <c:pt idx="1396">
                  <c:v>6.9975959829819265</c:v>
                </c:pt>
                <c:pt idx="1397">
                  <c:v>5.9738096118692612</c:v>
                </c:pt>
                <c:pt idx="1398">
                  <c:v>6.8134445995108956</c:v>
                </c:pt>
                <c:pt idx="1399">
                  <c:v>6.9810057407217299</c:v>
                </c:pt>
                <c:pt idx="1400">
                  <c:v>6.6795991858443831</c:v>
                </c:pt>
                <c:pt idx="1401">
                  <c:v>6.6039438246004725</c:v>
                </c:pt>
                <c:pt idx="1402">
                  <c:v>7.4253578870271513</c:v>
                </c:pt>
                <c:pt idx="1403">
                  <c:v>6.3851943989977258</c:v>
                </c:pt>
                <c:pt idx="1404">
                  <c:v>6.4892049313253173</c:v>
                </c:pt>
                <c:pt idx="1405">
                  <c:v>6.5012896705403893</c:v>
                </c:pt>
                <c:pt idx="1406">
                  <c:v>6.7650389767805414</c:v>
                </c:pt>
                <c:pt idx="1407">
                  <c:v>7.7681103785259884</c:v>
                </c:pt>
                <c:pt idx="1408">
                  <c:v>7.1546153569136628</c:v>
                </c:pt>
                <c:pt idx="1409">
                  <c:v>6.1180971980413483</c:v>
                </c:pt>
                <c:pt idx="1410">
                  <c:v>7.1412451223504911</c:v>
                </c:pt>
                <c:pt idx="1411">
                  <c:v>6.7262334023587469</c:v>
                </c:pt>
                <c:pt idx="1412">
                  <c:v>7.1662659741336379</c:v>
                </c:pt>
                <c:pt idx="1413">
                  <c:v>8.3565548454534255</c:v>
                </c:pt>
                <c:pt idx="1414">
                  <c:v>5.9964520886190211</c:v>
                </c:pt>
                <c:pt idx="1415">
                  <c:v>6.4313310819334788</c:v>
                </c:pt>
                <c:pt idx="1416">
                  <c:v>8.3832045514129199</c:v>
                </c:pt>
                <c:pt idx="1417">
                  <c:v>8.4749117991596314</c:v>
                </c:pt>
                <c:pt idx="1418">
                  <c:v>6.1841488909374833</c:v>
                </c:pt>
                <c:pt idx="1419">
                  <c:v>6.7604146910834277</c:v>
                </c:pt>
                <c:pt idx="1420">
                  <c:v>7.4541410781466784</c:v>
                </c:pt>
                <c:pt idx="1421">
                  <c:v>7.2442275156033498</c:v>
                </c:pt>
                <c:pt idx="1422">
                  <c:v>6.9660241871061128</c:v>
                </c:pt>
                <c:pt idx="1423">
                  <c:v>6.9865664594064265</c:v>
                </c:pt>
                <c:pt idx="1424">
                  <c:v>7.9902381857203633</c:v>
                </c:pt>
                <c:pt idx="1425">
                  <c:v>6.300785794663244</c:v>
                </c:pt>
                <c:pt idx="1426">
                  <c:v>7.3485875309275928</c:v>
                </c:pt>
                <c:pt idx="1427">
                  <c:v>7.7463006622314392</c:v>
                </c:pt>
                <c:pt idx="1428">
                  <c:v>8.4709398068987749</c:v>
                </c:pt>
                <c:pt idx="1429">
                  <c:v>7.7638712878202218</c:v>
                </c:pt>
                <c:pt idx="1430">
                  <c:v>7.4301141385618008</c:v>
                </c:pt>
                <c:pt idx="1431">
                  <c:v>6.2265366692874657</c:v>
                </c:pt>
                <c:pt idx="1432">
                  <c:v>7.9610214658833698</c:v>
                </c:pt>
                <c:pt idx="1433">
                  <c:v>7.3543623304214769</c:v>
                </c:pt>
                <c:pt idx="1434">
                  <c:v>7.2772477266314839</c:v>
                </c:pt>
                <c:pt idx="1435">
                  <c:v>6.3062752869480159</c:v>
                </c:pt>
                <c:pt idx="1436">
                  <c:v>6.633318433280377</c:v>
                </c:pt>
                <c:pt idx="1437">
                  <c:v>7.5616417455887799</c:v>
                </c:pt>
                <c:pt idx="1438">
                  <c:v>7.5796788230904557</c:v>
                </c:pt>
                <c:pt idx="1439">
                  <c:v>6.9847163201182658</c:v>
                </c:pt>
                <c:pt idx="1440">
                  <c:v>6.8035052576083377</c:v>
                </c:pt>
                <c:pt idx="1441">
                  <c:v>7.3957216086020452</c:v>
                </c:pt>
                <c:pt idx="1442">
                  <c:v>6.4738906963522744</c:v>
                </c:pt>
                <c:pt idx="1443">
                  <c:v>6.9382844840169602</c:v>
                </c:pt>
                <c:pt idx="1444">
                  <c:v>6.4967749901858625</c:v>
                </c:pt>
                <c:pt idx="1445">
                  <c:v>6.9117473002516743</c:v>
                </c:pt>
                <c:pt idx="1446">
                  <c:v>6.2633982625916236</c:v>
                </c:pt>
                <c:pt idx="1447">
                  <c:v>7.5469741175165268</c:v>
                </c:pt>
                <c:pt idx="1448">
                  <c:v>6.0844994130751715</c:v>
                </c:pt>
                <c:pt idx="1449">
                  <c:v>8.2076744243552824</c:v>
                </c:pt>
                <c:pt idx="1450">
                  <c:v>6.2653012127377101</c:v>
                </c:pt>
                <c:pt idx="1451">
                  <c:v>7.0094089327086371</c:v>
                </c:pt>
                <c:pt idx="1452">
                  <c:v>7.950854857719988</c:v>
                </c:pt>
                <c:pt idx="1453">
                  <c:v>7.0255383146385206</c:v>
                </c:pt>
                <c:pt idx="1454">
                  <c:v>6.4377516497364011</c:v>
                </c:pt>
                <c:pt idx="1455">
                  <c:v>6.2672005485413624</c:v>
                </c:pt>
                <c:pt idx="1456">
                  <c:v>6.5998704992128365</c:v>
                </c:pt>
                <c:pt idx="1457">
                  <c:v>6.313548046277095</c:v>
                </c:pt>
                <c:pt idx="1458">
                  <c:v>8.0333340158800617</c:v>
                </c:pt>
                <c:pt idx="1459">
                  <c:v>6.5708829623395841</c:v>
                </c:pt>
                <c:pt idx="1460">
                  <c:v>6.7511014689367599</c:v>
                </c:pt>
                <c:pt idx="1461">
                  <c:v>6.4167322825123261</c:v>
                </c:pt>
                <c:pt idx="1462">
                  <c:v>7.9617188159813645</c:v>
                </c:pt>
                <c:pt idx="1463">
                  <c:v>6.8916258970522533</c:v>
                </c:pt>
                <c:pt idx="1464">
                  <c:v>7.4888529557334591</c:v>
                </c:pt>
                <c:pt idx="1465">
                  <c:v>7.6372343887894729</c:v>
                </c:pt>
                <c:pt idx="1466">
                  <c:v>8.0737146411098575</c:v>
                </c:pt>
                <c:pt idx="1467">
                  <c:v>7.5016344578834131</c:v>
                </c:pt>
                <c:pt idx="1468">
                  <c:v>7.1420365747068031</c:v>
                </c:pt>
                <c:pt idx="1469">
                  <c:v>6.3526293963195668</c:v>
                </c:pt>
                <c:pt idx="1470">
                  <c:v>6.1696107324914564</c:v>
                </c:pt>
                <c:pt idx="1471">
                  <c:v>7.3926475207216233</c:v>
                </c:pt>
                <c:pt idx="1472">
                  <c:v>7.3926475207216233</c:v>
                </c:pt>
                <c:pt idx="1473">
                  <c:v>6.2728770065461674</c:v>
                </c:pt>
                <c:pt idx="1474">
                  <c:v>7.0791843946096682</c:v>
                </c:pt>
                <c:pt idx="1475">
                  <c:v>6.8895913083544658</c:v>
                </c:pt>
                <c:pt idx="1476">
                  <c:v>6.6476883735633292</c:v>
                </c:pt>
                <c:pt idx="1477">
                  <c:v>7.1380730340443472</c:v>
                </c:pt>
                <c:pt idx="1478">
                  <c:v>6.7638849085624351</c:v>
                </c:pt>
                <c:pt idx="1479">
                  <c:v>6.8997231072848724</c:v>
                </c:pt>
                <c:pt idx="1480">
                  <c:v>7.4169796213811541</c:v>
                </c:pt>
                <c:pt idx="1481">
                  <c:v>6.5736801669606457</c:v>
                </c:pt>
                <c:pt idx="1482">
                  <c:v>8.0478293574578412</c:v>
                </c:pt>
                <c:pt idx="1483">
                  <c:v>8.395703293828527</c:v>
                </c:pt>
                <c:pt idx="1484">
                  <c:v>7.95892649305011</c:v>
                </c:pt>
                <c:pt idx="1485">
                  <c:v>7.0048819897128594</c:v>
                </c:pt>
                <c:pt idx="1486">
                  <c:v>6.5834092221587648</c:v>
                </c:pt>
                <c:pt idx="1487">
                  <c:v>8.3673001018416198</c:v>
                </c:pt>
                <c:pt idx="1488">
                  <c:v>7.5973963202127948</c:v>
                </c:pt>
                <c:pt idx="1489">
                  <c:v>7.0833878476252954</c:v>
                </c:pt>
                <c:pt idx="1490">
                  <c:v>6.0112671744041615</c:v>
                </c:pt>
                <c:pt idx="1491">
                  <c:v>6.5279579176225502</c:v>
                </c:pt>
                <c:pt idx="1492">
                  <c:v>7.4000095171626921</c:v>
                </c:pt>
                <c:pt idx="1493">
                  <c:v>7.0698741284585722</c:v>
                </c:pt>
                <c:pt idx="1494">
                  <c:v>6.1025585946135692</c:v>
                </c:pt>
                <c:pt idx="1495">
                  <c:v>6.7250336421668431</c:v>
                </c:pt>
                <c:pt idx="1496">
                  <c:v>8.0592762233056483</c:v>
                </c:pt>
                <c:pt idx="1497">
                  <c:v>7.9240723249234168</c:v>
                </c:pt>
                <c:pt idx="1498">
                  <c:v>6.4134589571673573</c:v>
                </c:pt>
                <c:pt idx="1499">
                  <c:v>6.4952655559370083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537-4E57-8CB0-11F2E5A849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052632"/>
        <c:axId val="757054272"/>
      </c:scatterChart>
      <c:valAx>
        <c:axId val="7570526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054272"/>
        <c:crosses val="autoZero"/>
        <c:crossBetween val="midCat"/>
      </c:valAx>
      <c:valAx>
        <c:axId val="757054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0526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emf"/><Relationship Id="rId2" Type="http://schemas.openxmlformats.org/officeDocument/2006/relationships/image" Target="../media/image6.emf"/><Relationship Id="rId1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emf"/><Relationship Id="rId2" Type="http://schemas.openxmlformats.org/officeDocument/2006/relationships/image" Target="../media/image9.emf"/><Relationship Id="rId1" Type="http://schemas.openxmlformats.org/officeDocument/2006/relationships/image" Target="../media/image8.emf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emf"/><Relationship Id="rId13" Type="http://schemas.openxmlformats.org/officeDocument/2006/relationships/image" Target="../media/image23.emf"/><Relationship Id="rId18" Type="http://schemas.openxmlformats.org/officeDocument/2006/relationships/image" Target="../media/image28.emf"/><Relationship Id="rId26" Type="http://schemas.openxmlformats.org/officeDocument/2006/relationships/image" Target="../media/image36.emf"/><Relationship Id="rId3" Type="http://schemas.openxmlformats.org/officeDocument/2006/relationships/image" Target="../media/image13.emf"/><Relationship Id="rId21" Type="http://schemas.openxmlformats.org/officeDocument/2006/relationships/image" Target="../media/image31.emf"/><Relationship Id="rId7" Type="http://schemas.openxmlformats.org/officeDocument/2006/relationships/image" Target="../media/image17.emf"/><Relationship Id="rId12" Type="http://schemas.openxmlformats.org/officeDocument/2006/relationships/image" Target="../media/image22.emf"/><Relationship Id="rId17" Type="http://schemas.openxmlformats.org/officeDocument/2006/relationships/image" Target="../media/image27.emf"/><Relationship Id="rId25" Type="http://schemas.openxmlformats.org/officeDocument/2006/relationships/image" Target="../media/image35.emf"/><Relationship Id="rId2" Type="http://schemas.openxmlformats.org/officeDocument/2006/relationships/image" Target="../media/image12.emf"/><Relationship Id="rId16" Type="http://schemas.openxmlformats.org/officeDocument/2006/relationships/image" Target="../media/image26.emf"/><Relationship Id="rId20" Type="http://schemas.openxmlformats.org/officeDocument/2006/relationships/image" Target="../media/image30.emf"/><Relationship Id="rId1" Type="http://schemas.openxmlformats.org/officeDocument/2006/relationships/image" Target="../media/image11.emf"/><Relationship Id="rId6" Type="http://schemas.openxmlformats.org/officeDocument/2006/relationships/image" Target="../media/image16.emf"/><Relationship Id="rId11" Type="http://schemas.openxmlformats.org/officeDocument/2006/relationships/image" Target="../media/image21.emf"/><Relationship Id="rId24" Type="http://schemas.openxmlformats.org/officeDocument/2006/relationships/image" Target="../media/image34.emf"/><Relationship Id="rId5" Type="http://schemas.openxmlformats.org/officeDocument/2006/relationships/image" Target="../media/image15.emf"/><Relationship Id="rId15" Type="http://schemas.openxmlformats.org/officeDocument/2006/relationships/image" Target="../media/image25.emf"/><Relationship Id="rId23" Type="http://schemas.openxmlformats.org/officeDocument/2006/relationships/image" Target="../media/image33.emf"/><Relationship Id="rId10" Type="http://schemas.openxmlformats.org/officeDocument/2006/relationships/image" Target="../media/image20.emf"/><Relationship Id="rId19" Type="http://schemas.openxmlformats.org/officeDocument/2006/relationships/image" Target="../media/image29.emf"/><Relationship Id="rId4" Type="http://schemas.openxmlformats.org/officeDocument/2006/relationships/image" Target="../media/image14.emf"/><Relationship Id="rId9" Type="http://schemas.openxmlformats.org/officeDocument/2006/relationships/image" Target="../media/image19.emf"/><Relationship Id="rId14" Type="http://schemas.openxmlformats.org/officeDocument/2006/relationships/image" Target="../media/image24.emf"/><Relationship Id="rId22" Type="http://schemas.openxmlformats.org/officeDocument/2006/relationships/image" Target="../media/image32.emf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emf"/><Relationship Id="rId2" Type="http://schemas.openxmlformats.org/officeDocument/2006/relationships/image" Target="../media/image38.emf"/><Relationship Id="rId1" Type="http://schemas.openxmlformats.org/officeDocument/2006/relationships/image" Target="../media/image37.emf"/><Relationship Id="rId5" Type="http://schemas.openxmlformats.org/officeDocument/2006/relationships/image" Target="../media/image41.emf"/><Relationship Id="rId4" Type="http://schemas.openxmlformats.org/officeDocument/2006/relationships/image" Target="../media/image40.emf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4.emf"/><Relationship Id="rId2" Type="http://schemas.openxmlformats.org/officeDocument/2006/relationships/image" Target="../media/image43.emf"/><Relationship Id="rId1" Type="http://schemas.openxmlformats.org/officeDocument/2006/relationships/image" Target="../media/image42.emf"/><Relationship Id="rId5" Type="http://schemas.openxmlformats.org/officeDocument/2006/relationships/image" Target="../media/image46.emf"/><Relationship Id="rId4" Type="http://schemas.openxmlformats.org/officeDocument/2006/relationships/image" Target="../media/image45.emf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9.emf"/><Relationship Id="rId2" Type="http://schemas.openxmlformats.org/officeDocument/2006/relationships/image" Target="../media/image48.emf"/><Relationship Id="rId1" Type="http://schemas.openxmlformats.org/officeDocument/2006/relationships/image" Target="../media/image47.emf"/><Relationship Id="rId5" Type="http://schemas.openxmlformats.org/officeDocument/2006/relationships/image" Target="../media/image51.emf"/><Relationship Id="rId4" Type="http://schemas.openxmlformats.org/officeDocument/2006/relationships/image" Target="../media/image50.emf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11</xdr:row>
      <xdr:rowOff>12700</xdr:rowOff>
    </xdr:from>
    <xdr:to>
      <xdr:col>4</xdr:col>
      <xdr:colOff>527050</xdr:colOff>
      <xdr:row>27</xdr:row>
      <xdr:rowOff>6350</xdr:rowOff>
    </xdr:to>
    <xdr:pic>
      <xdr:nvPicPr>
        <xdr:cNvPr id="4097" name="Picture 1">
          <a:extLst>
            <a:ext uri="{FF2B5EF4-FFF2-40B4-BE49-F238E27FC236}">
              <a16:creationId xmlns:a16="http://schemas.microsoft.com/office/drawing/2014/main" id="{75F5C49D-81B6-4AD4-A0C1-742FD57E42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1900" y="1689100"/>
          <a:ext cx="2546350" cy="2432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11</xdr:row>
      <xdr:rowOff>12700</xdr:rowOff>
    </xdr:from>
    <xdr:to>
      <xdr:col>4</xdr:col>
      <xdr:colOff>527050</xdr:colOff>
      <xdr:row>27</xdr:row>
      <xdr:rowOff>6350</xdr:rowOff>
    </xdr:to>
    <xdr:pic>
      <xdr:nvPicPr>
        <xdr:cNvPr id="6145" name="Picture 1">
          <a:extLst>
            <a:ext uri="{FF2B5EF4-FFF2-40B4-BE49-F238E27FC236}">
              <a16:creationId xmlns:a16="http://schemas.microsoft.com/office/drawing/2014/main" id="{B91F2EB7-4BF0-4189-93CF-F1E511514B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1900" y="1689100"/>
          <a:ext cx="2546350" cy="2432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11</xdr:row>
      <xdr:rowOff>12700</xdr:rowOff>
    </xdr:from>
    <xdr:to>
      <xdr:col>4</xdr:col>
      <xdr:colOff>533400</xdr:colOff>
      <xdr:row>27</xdr:row>
      <xdr:rowOff>5080</xdr:rowOff>
    </xdr:to>
    <xdr:pic>
      <xdr:nvPicPr>
        <xdr:cNvPr id="53249" name="Picture 1">
          <a:extLst>
            <a:ext uri="{FF2B5EF4-FFF2-40B4-BE49-F238E27FC236}">
              <a16:creationId xmlns:a16="http://schemas.microsoft.com/office/drawing/2014/main" id="{680A2BFF-5DD8-4848-88BE-A11809F42B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" y="1689100"/>
          <a:ext cx="2545080" cy="2430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11</xdr:row>
      <xdr:rowOff>12700</xdr:rowOff>
    </xdr:from>
    <xdr:to>
      <xdr:col>4</xdr:col>
      <xdr:colOff>533400</xdr:colOff>
      <xdr:row>27</xdr:row>
      <xdr:rowOff>5080</xdr:rowOff>
    </xdr:to>
    <xdr:pic>
      <xdr:nvPicPr>
        <xdr:cNvPr id="55297" name="Picture 1">
          <a:extLst>
            <a:ext uri="{FF2B5EF4-FFF2-40B4-BE49-F238E27FC236}">
              <a16:creationId xmlns:a16="http://schemas.microsoft.com/office/drawing/2014/main" id="{6BB7B034-12BC-4FB7-88E0-872004ED6A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" y="1689100"/>
          <a:ext cx="2545080" cy="2430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6</xdr:row>
      <xdr:rowOff>127000</xdr:rowOff>
    </xdr:from>
    <xdr:to>
      <xdr:col>6</xdr:col>
      <xdr:colOff>464820</xdr:colOff>
      <xdr:row>17</xdr:row>
      <xdr:rowOff>119380</xdr:rowOff>
    </xdr:to>
    <xdr:pic>
      <xdr:nvPicPr>
        <xdr:cNvPr id="57345" name="Picture 1">
          <a:extLst>
            <a:ext uri="{FF2B5EF4-FFF2-40B4-BE49-F238E27FC236}">
              <a16:creationId xmlns:a16="http://schemas.microsoft.com/office/drawing/2014/main" id="{4F23FDCF-1EE2-486E-8450-64A7FF08B8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" y="1041400"/>
          <a:ext cx="3817620" cy="1668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476250</xdr:colOff>
      <xdr:row>6</xdr:row>
      <xdr:rowOff>127000</xdr:rowOff>
    </xdr:from>
    <xdr:to>
      <xdr:col>12</xdr:col>
      <xdr:colOff>392430</xdr:colOff>
      <xdr:row>17</xdr:row>
      <xdr:rowOff>119380</xdr:rowOff>
    </xdr:to>
    <xdr:pic>
      <xdr:nvPicPr>
        <xdr:cNvPr id="57346" name="Picture 2">
          <a:extLst>
            <a:ext uri="{FF2B5EF4-FFF2-40B4-BE49-F238E27FC236}">
              <a16:creationId xmlns:a16="http://schemas.microsoft.com/office/drawing/2014/main" id="{61FF93D9-596F-47CB-B06E-6CD3373557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38750" y="1041400"/>
          <a:ext cx="3817620" cy="1668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25</xdr:row>
      <xdr:rowOff>12700</xdr:rowOff>
    </xdr:from>
    <xdr:to>
      <xdr:col>4</xdr:col>
      <xdr:colOff>533400</xdr:colOff>
      <xdr:row>41</xdr:row>
      <xdr:rowOff>5080</xdr:rowOff>
    </xdr:to>
    <xdr:pic>
      <xdr:nvPicPr>
        <xdr:cNvPr id="57347" name="Picture 3">
          <a:extLst>
            <a:ext uri="{FF2B5EF4-FFF2-40B4-BE49-F238E27FC236}">
              <a16:creationId xmlns:a16="http://schemas.microsoft.com/office/drawing/2014/main" id="{AF422249-A0AB-4B7E-A1CD-6F74BB4BEF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" y="3822700"/>
          <a:ext cx="2545080" cy="2430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6</xdr:row>
      <xdr:rowOff>127000</xdr:rowOff>
    </xdr:from>
    <xdr:to>
      <xdr:col>6</xdr:col>
      <xdr:colOff>464820</xdr:colOff>
      <xdr:row>17</xdr:row>
      <xdr:rowOff>119380</xdr:rowOff>
    </xdr:to>
    <xdr:pic>
      <xdr:nvPicPr>
        <xdr:cNvPr id="61441" name="Picture 1">
          <a:extLst>
            <a:ext uri="{FF2B5EF4-FFF2-40B4-BE49-F238E27FC236}">
              <a16:creationId xmlns:a16="http://schemas.microsoft.com/office/drawing/2014/main" id="{0A429673-A648-4634-9846-4BC611504F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41400"/>
          <a:ext cx="3817620" cy="1668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476250</xdr:colOff>
      <xdr:row>6</xdr:row>
      <xdr:rowOff>127000</xdr:rowOff>
    </xdr:from>
    <xdr:to>
      <xdr:col>12</xdr:col>
      <xdr:colOff>392430</xdr:colOff>
      <xdr:row>17</xdr:row>
      <xdr:rowOff>119380</xdr:rowOff>
    </xdr:to>
    <xdr:pic>
      <xdr:nvPicPr>
        <xdr:cNvPr id="61442" name="Picture 2">
          <a:extLst>
            <a:ext uri="{FF2B5EF4-FFF2-40B4-BE49-F238E27FC236}">
              <a16:creationId xmlns:a16="http://schemas.microsoft.com/office/drawing/2014/main" id="{122A3CD5-F475-43C5-96BF-40F05C78D2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48250" y="1041400"/>
          <a:ext cx="3817620" cy="1668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25</xdr:row>
      <xdr:rowOff>12700</xdr:rowOff>
    </xdr:from>
    <xdr:to>
      <xdr:col>4</xdr:col>
      <xdr:colOff>533400</xdr:colOff>
      <xdr:row>41</xdr:row>
      <xdr:rowOff>5080</xdr:rowOff>
    </xdr:to>
    <xdr:pic>
      <xdr:nvPicPr>
        <xdr:cNvPr id="61443" name="Picture 3">
          <a:extLst>
            <a:ext uri="{FF2B5EF4-FFF2-40B4-BE49-F238E27FC236}">
              <a16:creationId xmlns:a16="http://schemas.microsoft.com/office/drawing/2014/main" id="{97227569-C089-49C8-B965-D5E93FB7F3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822700"/>
          <a:ext cx="2545080" cy="2430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77</xdr:row>
      <xdr:rowOff>0</xdr:rowOff>
    </xdr:from>
    <xdr:to>
      <xdr:col>6</xdr:col>
      <xdr:colOff>711200</xdr:colOff>
      <xdr:row>95</xdr:row>
      <xdr:rowOff>107950</xdr:rowOff>
    </xdr:to>
    <xdr:pic>
      <xdr:nvPicPr>
        <xdr:cNvPr id="7170" name="Picture 2">
          <a:extLst>
            <a:ext uri="{FF2B5EF4-FFF2-40B4-BE49-F238E27FC236}">
              <a16:creationId xmlns:a16="http://schemas.microsoft.com/office/drawing/2014/main" id="{AFE88E22-A635-4ED3-8AA3-426248E575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00" y="10077450"/>
          <a:ext cx="5391150" cy="2393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127000</xdr:colOff>
      <xdr:row>99</xdr:row>
      <xdr:rowOff>0</xdr:rowOff>
    </xdr:from>
    <xdr:to>
      <xdr:col>6</xdr:col>
      <xdr:colOff>711200</xdr:colOff>
      <xdr:row>117</xdr:row>
      <xdr:rowOff>107950</xdr:rowOff>
    </xdr:to>
    <xdr:pic>
      <xdr:nvPicPr>
        <xdr:cNvPr id="7171" name="Picture 3">
          <a:extLst>
            <a:ext uri="{FF2B5EF4-FFF2-40B4-BE49-F238E27FC236}">
              <a16:creationId xmlns:a16="http://schemas.microsoft.com/office/drawing/2014/main" id="{BE66636D-611D-4BC9-AE7E-408E41B920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00" y="12877800"/>
          <a:ext cx="5391150" cy="2393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127000</xdr:colOff>
      <xdr:row>121</xdr:row>
      <xdr:rowOff>0</xdr:rowOff>
    </xdr:from>
    <xdr:to>
      <xdr:col>6</xdr:col>
      <xdr:colOff>711200</xdr:colOff>
      <xdr:row>139</xdr:row>
      <xdr:rowOff>107950</xdr:rowOff>
    </xdr:to>
    <xdr:pic>
      <xdr:nvPicPr>
        <xdr:cNvPr id="7172" name="Picture 4">
          <a:extLst>
            <a:ext uri="{FF2B5EF4-FFF2-40B4-BE49-F238E27FC236}">
              <a16:creationId xmlns:a16="http://schemas.microsoft.com/office/drawing/2014/main" id="{EB7AD5E3-CC6E-4E32-9614-D06C10D246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00" y="15678150"/>
          <a:ext cx="5391150" cy="2393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127000</xdr:colOff>
      <xdr:row>143</xdr:row>
      <xdr:rowOff>0</xdr:rowOff>
    </xdr:from>
    <xdr:to>
      <xdr:col>6</xdr:col>
      <xdr:colOff>711200</xdr:colOff>
      <xdr:row>161</xdr:row>
      <xdr:rowOff>107950</xdr:rowOff>
    </xdr:to>
    <xdr:pic>
      <xdr:nvPicPr>
        <xdr:cNvPr id="7173" name="Picture 5">
          <a:extLst>
            <a:ext uri="{FF2B5EF4-FFF2-40B4-BE49-F238E27FC236}">
              <a16:creationId xmlns:a16="http://schemas.microsoft.com/office/drawing/2014/main" id="{BE2021D2-7639-4D0B-BF0F-C3D7417D1E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00" y="18478500"/>
          <a:ext cx="5391150" cy="2393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127000</xdr:colOff>
      <xdr:row>165</xdr:row>
      <xdr:rowOff>0</xdr:rowOff>
    </xdr:from>
    <xdr:to>
      <xdr:col>6</xdr:col>
      <xdr:colOff>711200</xdr:colOff>
      <xdr:row>183</xdr:row>
      <xdr:rowOff>107950</xdr:rowOff>
    </xdr:to>
    <xdr:pic>
      <xdr:nvPicPr>
        <xdr:cNvPr id="7174" name="Picture 6">
          <a:extLst>
            <a:ext uri="{FF2B5EF4-FFF2-40B4-BE49-F238E27FC236}">
              <a16:creationId xmlns:a16="http://schemas.microsoft.com/office/drawing/2014/main" id="{47EC33CB-2C50-437E-B579-9D3E19F4E1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00" y="21278850"/>
          <a:ext cx="5391150" cy="2393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127000</xdr:colOff>
      <xdr:row>189</xdr:row>
      <xdr:rowOff>0</xdr:rowOff>
    </xdr:from>
    <xdr:to>
      <xdr:col>6</xdr:col>
      <xdr:colOff>711200</xdr:colOff>
      <xdr:row>207</xdr:row>
      <xdr:rowOff>107950</xdr:rowOff>
    </xdr:to>
    <xdr:pic>
      <xdr:nvPicPr>
        <xdr:cNvPr id="7175" name="Picture 7">
          <a:extLst>
            <a:ext uri="{FF2B5EF4-FFF2-40B4-BE49-F238E27FC236}">
              <a16:creationId xmlns:a16="http://schemas.microsoft.com/office/drawing/2014/main" id="{3F0BCA70-680A-43C8-9691-4ABE3A99F3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00" y="24333200"/>
          <a:ext cx="5391150" cy="2393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127000</xdr:colOff>
      <xdr:row>211</xdr:row>
      <xdr:rowOff>0</xdr:rowOff>
    </xdr:from>
    <xdr:to>
      <xdr:col>6</xdr:col>
      <xdr:colOff>711200</xdr:colOff>
      <xdr:row>229</xdr:row>
      <xdr:rowOff>107950</xdr:rowOff>
    </xdr:to>
    <xdr:pic>
      <xdr:nvPicPr>
        <xdr:cNvPr id="7176" name="Picture 8">
          <a:extLst>
            <a:ext uri="{FF2B5EF4-FFF2-40B4-BE49-F238E27FC236}">
              <a16:creationId xmlns:a16="http://schemas.microsoft.com/office/drawing/2014/main" id="{8BFD687E-6ACD-4951-9E1B-FBACCD6857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00" y="27127200"/>
          <a:ext cx="5391150" cy="2393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127000</xdr:colOff>
      <xdr:row>233</xdr:row>
      <xdr:rowOff>0</xdr:rowOff>
    </xdr:from>
    <xdr:to>
      <xdr:col>6</xdr:col>
      <xdr:colOff>711200</xdr:colOff>
      <xdr:row>251</xdr:row>
      <xdr:rowOff>107950</xdr:rowOff>
    </xdr:to>
    <xdr:pic>
      <xdr:nvPicPr>
        <xdr:cNvPr id="7177" name="Picture 9">
          <a:extLst>
            <a:ext uri="{FF2B5EF4-FFF2-40B4-BE49-F238E27FC236}">
              <a16:creationId xmlns:a16="http://schemas.microsoft.com/office/drawing/2014/main" id="{6BF8520D-AFDA-424D-B536-5BA1C359D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00" y="29921200"/>
          <a:ext cx="5391150" cy="2393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127000</xdr:colOff>
      <xdr:row>255</xdr:row>
      <xdr:rowOff>0</xdr:rowOff>
    </xdr:from>
    <xdr:to>
      <xdr:col>6</xdr:col>
      <xdr:colOff>711200</xdr:colOff>
      <xdr:row>273</xdr:row>
      <xdr:rowOff>107950</xdr:rowOff>
    </xdr:to>
    <xdr:pic>
      <xdr:nvPicPr>
        <xdr:cNvPr id="7178" name="Picture 10">
          <a:extLst>
            <a:ext uri="{FF2B5EF4-FFF2-40B4-BE49-F238E27FC236}">
              <a16:creationId xmlns:a16="http://schemas.microsoft.com/office/drawing/2014/main" id="{E7109C9A-EC3A-4E57-9BFF-AB3BE947D4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00" y="32715200"/>
          <a:ext cx="5391150" cy="2393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127000</xdr:colOff>
      <xdr:row>277</xdr:row>
      <xdr:rowOff>0</xdr:rowOff>
    </xdr:from>
    <xdr:to>
      <xdr:col>6</xdr:col>
      <xdr:colOff>711200</xdr:colOff>
      <xdr:row>295</xdr:row>
      <xdr:rowOff>107950</xdr:rowOff>
    </xdr:to>
    <xdr:pic>
      <xdr:nvPicPr>
        <xdr:cNvPr id="7179" name="Picture 11">
          <a:extLst>
            <a:ext uri="{FF2B5EF4-FFF2-40B4-BE49-F238E27FC236}">
              <a16:creationId xmlns:a16="http://schemas.microsoft.com/office/drawing/2014/main" id="{1330EE2C-3F39-461A-A455-434DABF6BB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00" y="35509200"/>
          <a:ext cx="5391150" cy="2393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127000</xdr:colOff>
      <xdr:row>299</xdr:row>
      <xdr:rowOff>0</xdr:rowOff>
    </xdr:from>
    <xdr:to>
      <xdr:col>6</xdr:col>
      <xdr:colOff>711200</xdr:colOff>
      <xdr:row>317</xdr:row>
      <xdr:rowOff>107950</xdr:rowOff>
    </xdr:to>
    <xdr:pic>
      <xdr:nvPicPr>
        <xdr:cNvPr id="7180" name="Picture 12">
          <a:extLst>
            <a:ext uri="{FF2B5EF4-FFF2-40B4-BE49-F238E27FC236}">
              <a16:creationId xmlns:a16="http://schemas.microsoft.com/office/drawing/2014/main" id="{793921B4-0568-4ABC-9572-7D68C635D9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00" y="38303200"/>
          <a:ext cx="5391150" cy="2393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127000</xdr:colOff>
      <xdr:row>321</xdr:row>
      <xdr:rowOff>0</xdr:rowOff>
    </xdr:from>
    <xdr:to>
      <xdr:col>6</xdr:col>
      <xdr:colOff>711200</xdr:colOff>
      <xdr:row>339</xdr:row>
      <xdr:rowOff>107950</xdr:rowOff>
    </xdr:to>
    <xdr:pic>
      <xdr:nvPicPr>
        <xdr:cNvPr id="7181" name="Picture 13">
          <a:extLst>
            <a:ext uri="{FF2B5EF4-FFF2-40B4-BE49-F238E27FC236}">
              <a16:creationId xmlns:a16="http://schemas.microsoft.com/office/drawing/2014/main" id="{1E53AAC9-A37E-4983-8067-F6E1F4FCC3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00" y="41097200"/>
          <a:ext cx="5391150" cy="2393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127000</xdr:colOff>
      <xdr:row>343</xdr:row>
      <xdr:rowOff>0</xdr:rowOff>
    </xdr:from>
    <xdr:to>
      <xdr:col>6</xdr:col>
      <xdr:colOff>711200</xdr:colOff>
      <xdr:row>361</xdr:row>
      <xdr:rowOff>107950</xdr:rowOff>
    </xdr:to>
    <xdr:pic>
      <xdr:nvPicPr>
        <xdr:cNvPr id="7182" name="Picture 14">
          <a:extLst>
            <a:ext uri="{FF2B5EF4-FFF2-40B4-BE49-F238E27FC236}">
              <a16:creationId xmlns:a16="http://schemas.microsoft.com/office/drawing/2014/main" id="{CF0D8339-A6DF-4887-9420-2887A5E171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00" y="43891200"/>
          <a:ext cx="5391150" cy="2393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127000</xdr:colOff>
      <xdr:row>365</xdr:row>
      <xdr:rowOff>0</xdr:rowOff>
    </xdr:from>
    <xdr:to>
      <xdr:col>6</xdr:col>
      <xdr:colOff>711200</xdr:colOff>
      <xdr:row>383</xdr:row>
      <xdr:rowOff>107950</xdr:rowOff>
    </xdr:to>
    <xdr:pic>
      <xdr:nvPicPr>
        <xdr:cNvPr id="7183" name="Picture 15">
          <a:extLst>
            <a:ext uri="{FF2B5EF4-FFF2-40B4-BE49-F238E27FC236}">
              <a16:creationId xmlns:a16="http://schemas.microsoft.com/office/drawing/2014/main" id="{B67A2F3E-FCCD-483D-9644-BA0ECBFEF4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00" y="46685200"/>
          <a:ext cx="5391150" cy="2393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127000</xdr:colOff>
      <xdr:row>387</xdr:row>
      <xdr:rowOff>0</xdr:rowOff>
    </xdr:from>
    <xdr:to>
      <xdr:col>6</xdr:col>
      <xdr:colOff>711200</xdr:colOff>
      <xdr:row>405</xdr:row>
      <xdr:rowOff>107950</xdr:rowOff>
    </xdr:to>
    <xdr:pic>
      <xdr:nvPicPr>
        <xdr:cNvPr id="7184" name="Picture 16">
          <a:extLst>
            <a:ext uri="{FF2B5EF4-FFF2-40B4-BE49-F238E27FC236}">
              <a16:creationId xmlns:a16="http://schemas.microsoft.com/office/drawing/2014/main" id="{8872CFD1-B9A6-4F0F-9019-AC2861439E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00" y="49479200"/>
          <a:ext cx="5391150" cy="2393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127000</xdr:colOff>
      <xdr:row>409</xdr:row>
      <xdr:rowOff>0</xdr:rowOff>
    </xdr:from>
    <xdr:to>
      <xdr:col>6</xdr:col>
      <xdr:colOff>711200</xdr:colOff>
      <xdr:row>427</xdr:row>
      <xdr:rowOff>107950</xdr:rowOff>
    </xdr:to>
    <xdr:pic>
      <xdr:nvPicPr>
        <xdr:cNvPr id="7185" name="Picture 17">
          <a:extLst>
            <a:ext uri="{FF2B5EF4-FFF2-40B4-BE49-F238E27FC236}">
              <a16:creationId xmlns:a16="http://schemas.microsoft.com/office/drawing/2014/main" id="{4FCFAED4-7132-487C-A5ED-D0111AA2E6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00" y="52273200"/>
          <a:ext cx="5391150" cy="2393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127000</xdr:colOff>
      <xdr:row>431</xdr:row>
      <xdr:rowOff>0</xdr:rowOff>
    </xdr:from>
    <xdr:to>
      <xdr:col>6</xdr:col>
      <xdr:colOff>711200</xdr:colOff>
      <xdr:row>449</xdr:row>
      <xdr:rowOff>107950</xdr:rowOff>
    </xdr:to>
    <xdr:pic>
      <xdr:nvPicPr>
        <xdr:cNvPr id="7186" name="Picture 18">
          <a:extLst>
            <a:ext uri="{FF2B5EF4-FFF2-40B4-BE49-F238E27FC236}">
              <a16:creationId xmlns:a16="http://schemas.microsoft.com/office/drawing/2014/main" id="{07C2773D-C555-486A-B0D8-9045D0B34A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00" y="55067200"/>
          <a:ext cx="5391150" cy="2393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127000</xdr:colOff>
      <xdr:row>453</xdr:row>
      <xdr:rowOff>0</xdr:rowOff>
    </xdr:from>
    <xdr:to>
      <xdr:col>6</xdr:col>
      <xdr:colOff>711200</xdr:colOff>
      <xdr:row>471</xdr:row>
      <xdr:rowOff>107950</xdr:rowOff>
    </xdr:to>
    <xdr:pic>
      <xdr:nvPicPr>
        <xdr:cNvPr id="7187" name="Picture 19">
          <a:extLst>
            <a:ext uri="{FF2B5EF4-FFF2-40B4-BE49-F238E27FC236}">
              <a16:creationId xmlns:a16="http://schemas.microsoft.com/office/drawing/2014/main" id="{D97FD9F7-161F-42FE-B545-ADE0ABA917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00" y="57861200"/>
          <a:ext cx="5391150" cy="2393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127000</xdr:colOff>
      <xdr:row>475</xdr:row>
      <xdr:rowOff>0</xdr:rowOff>
    </xdr:from>
    <xdr:to>
      <xdr:col>6</xdr:col>
      <xdr:colOff>711200</xdr:colOff>
      <xdr:row>493</xdr:row>
      <xdr:rowOff>107950</xdr:rowOff>
    </xdr:to>
    <xdr:pic>
      <xdr:nvPicPr>
        <xdr:cNvPr id="7188" name="Picture 20">
          <a:extLst>
            <a:ext uri="{FF2B5EF4-FFF2-40B4-BE49-F238E27FC236}">
              <a16:creationId xmlns:a16="http://schemas.microsoft.com/office/drawing/2014/main" id="{34434B4C-2D6D-44AA-850E-ADEE4F5E97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00" y="60655200"/>
          <a:ext cx="5391150" cy="2393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127000</xdr:colOff>
      <xdr:row>497</xdr:row>
      <xdr:rowOff>0</xdr:rowOff>
    </xdr:from>
    <xdr:to>
      <xdr:col>6</xdr:col>
      <xdr:colOff>711200</xdr:colOff>
      <xdr:row>515</xdr:row>
      <xdr:rowOff>107950</xdr:rowOff>
    </xdr:to>
    <xdr:pic>
      <xdr:nvPicPr>
        <xdr:cNvPr id="7189" name="Picture 21">
          <a:extLst>
            <a:ext uri="{FF2B5EF4-FFF2-40B4-BE49-F238E27FC236}">
              <a16:creationId xmlns:a16="http://schemas.microsoft.com/office/drawing/2014/main" id="{54846476-CC02-4831-9002-E01123D35A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00" y="63449200"/>
          <a:ext cx="5391150" cy="2393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127000</xdr:colOff>
      <xdr:row>519</xdr:row>
      <xdr:rowOff>0</xdr:rowOff>
    </xdr:from>
    <xdr:to>
      <xdr:col>6</xdr:col>
      <xdr:colOff>711200</xdr:colOff>
      <xdr:row>537</xdr:row>
      <xdr:rowOff>107950</xdr:rowOff>
    </xdr:to>
    <xdr:pic>
      <xdr:nvPicPr>
        <xdr:cNvPr id="7190" name="Picture 22">
          <a:extLst>
            <a:ext uri="{FF2B5EF4-FFF2-40B4-BE49-F238E27FC236}">
              <a16:creationId xmlns:a16="http://schemas.microsoft.com/office/drawing/2014/main" id="{1BF8F574-B102-421A-80D4-CAB80713B0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00" y="66243200"/>
          <a:ext cx="5391150" cy="2393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127000</xdr:colOff>
      <xdr:row>541</xdr:row>
      <xdr:rowOff>0</xdr:rowOff>
    </xdr:from>
    <xdr:to>
      <xdr:col>6</xdr:col>
      <xdr:colOff>711200</xdr:colOff>
      <xdr:row>559</xdr:row>
      <xdr:rowOff>107950</xdr:rowOff>
    </xdr:to>
    <xdr:pic>
      <xdr:nvPicPr>
        <xdr:cNvPr id="7191" name="Picture 23">
          <a:extLst>
            <a:ext uri="{FF2B5EF4-FFF2-40B4-BE49-F238E27FC236}">
              <a16:creationId xmlns:a16="http://schemas.microsoft.com/office/drawing/2014/main" id="{089FAD3B-FBB2-4427-9BE5-0D9E5F2387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00" y="69037200"/>
          <a:ext cx="5391150" cy="2393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127000</xdr:colOff>
      <xdr:row>563</xdr:row>
      <xdr:rowOff>0</xdr:rowOff>
    </xdr:from>
    <xdr:to>
      <xdr:col>6</xdr:col>
      <xdr:colOff>711200</xdr:colOff>
      <xdr:row>581</xdr:row>
      <xdr:rowOff>107950</xdr:rowOff>
    </xdr:to>
    <xdr:pic>
      <xdr:nvPicPr>
        <xdr:cNvPr id="7192" name="Picture 24">
          <a:extLst>
            <a:ext uri="{FF2B5EF4-FFF2-40B4-BE49-F238E27FC236}">
              <a16:creationId xmlns:a16="http://schemas.microsoft.com/office/drawing/2014/main" id="{F7176DDD-8953-493E-AA33-448B22A060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00" y="71831200"/>
          <a:ext cx="5391150" cy="2393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127000</xdr:colOff>
      <xdr:row>585</xdr:row>
      <xdr:rowOff>0</xdr:rowOff>
    </xdr:from>
    <xdr:to>
      <xdr:col>6</xdr:col>
      <xdr:colOff>711200</xdr:colOff>
      <xdr:row>603</xdr:row>
      <xdr:rowOff>107950</xdr:rowOff>
    </xdr:to>
    <xdr:pic>
      <xdr:nvPicPr>
        <xdr:cNvPr id="7193" name="Picture 25">
          <a:extLst>
            <a:ext uri="{FF2B5EF4-FFF2-40B4-BE49-F238E27FC236}">
              <a16:creationId xmlns:a16="http://schemas.microsoft.com/office/drawing/2014/main" id="{B93D6145-7142-43DB-AAFE-E6252256AA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00" y="74625200"/>
          <a:ext cx="5391150" cy="2393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127000</xdr:colOff>
      <xdr:row>607</xdr:row>
      <xdr:rowOff>0</xdr:rowOff>
    </xdr:from>
    <xdr:to>
      <xdr:col>6</xdr:col>
      <xdr:colOff>711200</xdr:colOff>
      <xdr:row>625</xdr:row>
      <xdr:rowOff>107950</xdr:rowOff>
    </xdr:to>
    <xdr:pic>
      <xdr:nvPicPr>
        <xdr:cNvPr id="7194" name="Picture 26">
          <a:extLst>
            <a:ext uri="{FF2B5EF4-FFF2-40B4-BE49-F238E27FC236}">
              <a16:creationId xmlns:a16="http://schemas.microsoft.com/office/drawing/2014/main" id="{596272AE-4DB6-4C67-988D-D240BA1E47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00" y="77419200"/>
          <a:ext cx="5391150" cy="2393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127000</xdr:colOff>
      <xdr:row>629</xdr:row>
      <xdr:rowOff>0</xdr:rowOff>
    </xdr:from>
    <xdr:to>
      <xdr:col>6</xdr:col>
      <xdr:colOff>711200</xdr:colOff>
      <xdr:row>647</xdr:row>
      <xdr:rowOff>107950</xdr:rowOff>
    </xdr:to>
    <xdr:pic>
      <xdr:nvPicPr>
        <xdr:cNvPr id="7195" name="Picture 27">
          <a:extLst>
            <a:ext uri="{FF2B5EF4-FFF2-40B4-BE49-F238E27FC236}">
              <a16:creationId xmlns:a16="http://schemas.microsoft.com/office/drawing/2014/main" id="{C7AF1958-2F67-4A33-B949-36B6036E55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00" y="80213200"/>
          <a:ext cx="5391150" cy="2393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77</xdr:row>
      <xdr:rowOff>0</xdr:rowOff>
    </xdr:from>
    <xdr:to>
      <xdr:col>6</xdr:col>
      <xdr:colOff>711200</xdr:colOff>
      <xdr:row>95</xdr:row>
      <xdr:rowOff>107950</xdr:rowOff>
    </xdr:to>
    <xdr:pic>
      <xdr:nvPicPr>
        <xdr:cNvPr id="35842" name="Picture 2">
          <a:extLst>
            <a:ext uri="{FF2B5EF4-FFF2-40B4-BE49-F238E27FC236}">
              <a16:creationId xmlns:a16="http://schemas.microsoft.com/office/drawing/2014/main" id="{0F5F2D02-3134-40DC-9BA5-3D48FCB3F9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00" y="10083800"/>
          <a:ext cx="5391150" cy="2393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127000</xdr:colOff>
      <xdr:row>99</xdr:row>
      <xdr:rowOff>0</xdr:rowOff>
    </xdr:from>
    <xdr:to>
      <xdr:col>6</xdr:col>
      <xdr:colOff>711200</xdr:colOff>
      <xdr:row>117</xdr:row>
      <xdr:rowOff>107950</xdr:rowOff>
    </xdr:to>
    <xdr:pic>
      <xdr:nvPicPr>
        <xdr:cNvPr id="35843" name="Picture 3">
          <a:extLst>
            <a:ext uri="{FF2B5EF4-FFF2-40B4-BE49-F238E27FC236}">
              <a16:creationId xmlns:a16="http://schemas.microsoft.com/office/drawing/2014/main" id="{9A2A8417-E5FF-4AAB-BD01-3E86FB13A0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00" y="12884150"/>
          <a:ext cx="5391150" cy="2393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127000</xdr:colOff>
      <xdr:row>121</xdr:row>
      <xdr:rowOff>0</xdr:rowOff>
    </xdr:from>
    <xdr:to>
      <xdr:col>6</xdr:col>
      <xdr:colOff>711200</xdr:colOff>
      <xdr:row>139</xdr:row>
      <xdr:rowOff>107950</xdr:rowOff>
    </xdr:to>
    <xdr:pic>
      <xdr:nvPicPr>
        <xdr:cNvPr id="35844" name="Picture 4">
          <a:extLst>
            <a:ext uri="{FF2B5EF4-FFF2-40B4-BE49-F238E27FC236}">
              <a16:creationId xmlns:a16="http://schemas.microsoft.com/office/drawing/2014/main" id="{ACF72EAB-8C68-4DEB-871E-C9EAAE69B9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00" y="15684500"/>
          <a:ext cx="5391150" cy="2393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127000</xdr:colOff>
      <xdr:row>143</xdr:row>
      <xdr:rowOff>0</xdr:rowOff>
    </xdr:from>
    <xdr:to>
      <xdr:col>6</xdr:col>
      <xdr:colOff>711200</xdr:colOff>
      <xdr:row>161</xdr:row>
      <xdr:rowOff>107950</xdr:rowOff>
    </xdr:to>
    <xdr:pic>
      <xdr:nvPicPr>
        <xdr:cNvPr id="35845" name="Picture 5">
          <a:extLst>
            <a:ext uri="{FF2B5EF4-FFF2-40B4-BE49-F238E27FC236}">
              <a16:creationId xmlns:a16="http://schemas.microsoft.com/office/drawing/2014/main" id="{4D9EE7C4-D0E9-43C7-858F-B4B91EAA85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00" y="18484850"/>
          <a:ext cx="5391150" cy="2393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127000</xdr:colOff>
      <xdr:row>165</xdr:row>
      <xdr:rowOff>0</xdr:rowOff>
    </xdr:from>
    <xdr:to>
      <xdr:col>6</xdr:col>
      <xdr:colOff>711200</xdr:colOff>
      <xdr:row>183</xdr:row>
      <xdr:rowOff>107950</xdr:rowOff>
    </xdr:to>
    <xdr:pic>
      <xdr:nvPicPr>
        <xdr:cNvPr id="35846" name="Picture 6">
          <a:extLst>
            <a:ext uri="{FF2B5EF4-FFF2-40B4-BE49-F238E27FC236}">
              <a16:creationId xmlns:a16="http://schemas.microsoft.com/office/drawing/2014/main" id="{CFEC4ADF-C155-4B33-8EDB-5D9D4CF291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00" y="21285200"/>
          <a:ext cx="5391150" cy="2393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75</xdr:row>
      <xdr:rowOff>0</xdr:rowOff>
    </xdr:from>
    <xdr:to>
      <xdr:col>6</xdr:col>
      <xdr:colOff>711200</xdr:colOff>
      <xdr:row>93</xdr:row>
      <xdr:rowOff>107950</xdr:rowOff>
    </xdr:to>
    <xdr:pic>
      <xdr:nvPicPr>
        <xdr:cNvPr id="41986" name="Picture 2">
          <a:extLst>
            <a:ext uri="{FF2B5EF4-FFF2-40B4-BE49-F238E27FC236}">
              <a16:creationId xmlns:a16="http://schemas.microsoft.com/office/drawing/2014/main" id="{6A0C6C13-60C7-4FA9-92A5-9265B61F98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00" y="9817100"/>
          <a:ext cx="5391150" cy="2393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127000</xdr:colOff>
      <xdr:row>97</xdr:row>
      <xdr:rowOff>0</xdr:rowOff>
    </xdr:from>
    <xdr:to>
      <xdr:col>6</xdr:col>
      <xdr:colOff>711200</xdr:colOff>
      <xdr:row>115</xdr:row>
      <xdr:rowOff>107950</xdr:rowOff>
    </xdr:to>
    <xdr:pic>
      <xdr:nvPicPr>
        <xdr:cNvPr id="41987" name="Picture 3">
          <a:extLst>
            <a:ext uri="{FF2B5EF4-FFF2-40B4-BE49-F238E27FC236}">
              <a16:creationId xmlns:a16="http://schemas.microsoft.com/office/drawing/2014/main" id="{C340D844-BA51-4986-B1D5-7393DB91FF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00" y="12617450"/>
          <a:ext cx="5391150" cy="2393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127000</xdr:colOff>
      <xdr:row>119</xdr:row>
      <xdr:rowOff>0</xdr:rowOff>
    </xdr:from>
    <xdr:to>
      <xdr:col>6</xdr:col>
      <xdr:colOff>711200</xdr:colOff>
      <xdr:row>137</xdr:row>
      <xdr:rowOff>107950</xdr:rowOff>
    </xdr:to>
    <xdr:pic>
      <xdr:nvPicPr>
        <xdr:cNvPr id="41988" name="Picture 4">
          <a:extLst>
            <a:ext uri="{FF2B5EF4-FFF2-40B4-BE49-F238E27FC236}">
              <a16:creationId xmlns:a16="http://schemas.microsoft.com/office/drawing/2014/main" id="{E2DEFBEB-3AEF-4158-9224-E9A513AE8E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00" y="15417800"/>
          <a:ext cx="5391150" cy="2393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127000</xdr:colOff>
      <xdr:row>141</xdr:row>
      <xdr:rowOff>0</xdr:rowOff>
    </xdr:from>
    <xdr:to>
      <xdr:col>6</xdr:col>
      <xdr:colOff>711200</xdr:colOff>
      <xdr:row>159</xdr:row>
      <xdr:rowOff>107950</xdr:rowOff>
    </xdr:to>
    <xdr:pic>
      <xdr:nvPicPr>
        <xdr:cNvPr id="41989" name="Picture 5">
          <a:extLst>
            <a:ext uri="{FF2B5EF4-FFF2-40B4-BE49-F238E27FC236}">
              <a16:creationId xmlns:a16="http://schemas.microsoft.com/office/drawing/2014/main" id="{0EB75B47-B18E-4B8B-A540-FE52E7DB6F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00" y="18218150"/>
          <a:ext cx="5391150" cy="2393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127000</xdr:colOff>
      <xdr:row>163</xdr:row>
      <xdr:rowOff>0</xdr:rowOff>
    </xdr:from>
    <xdr:to>
      <xdr:col>6</xdr:col>
      <xdr:colOff>711200</xdr:colOff>
      <xdr:row>181</xdr:row>
      <xdr:rowOff>107950</xdr:rowOff>
    </xdr:to>
    <xdr:pic>
      <xdr:nvPicPr>
        <xdr:cNvPr id="41990" name="Picture 6">
          <a:extLst>
            <a:ext uri="{FF2B5EF4-FFF2-40B4-BE49-F238E27FC236}">
              <a16:creationId xmlns:a16="http://schemas.microsoft.com/office/drawing/2014/main" id="{19010868-354B-4074-97F6-92436E376B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00" y="21018500"/>
          <a:ext cx="5391150" cy="2393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74</xdr:row>
      <xdr:rowOff>127000</xdr:rowOff>
    </xdr:from>
    <xdr:to>
      <xdr:col>6</xdr:col>
      <xdr:colOff>713740</xdr:colOff>
      <xdr:row>92</xdr:row>
      <xdr:rowOff>127000</xdr:rowOff>
    </xdr:to>
    <xdr:pic>
      <xdr:nvPicPr>
        <xdr:cNvPr id="46082" name="Picture 2">
          <a:extLst>
            <a:ext uri="{FF2B5EF4-FFF2-40B4-BE49-F238E27FC236}">
              <a16:creationId xmlns:a16="http://schemas.microsoft.com/office/drawing/2014/main" id="{CA0EBD0C-16A0-46E3-8193-C775A117B3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00" y="9903460"/>
          <a:ext cx="5364480" cy="2331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127000</xdr:colOff>
      <xdr:row>96</xdr:row>
      <xdr:rowOff>127000</xdr:rowOff>
    </xdr:from>
    <xdr:to>
      <xdr:col>6</xdr:col>
      <xdr:colOff>713740</xdr:colOff>
      <xdr:row>114</xdr:row>
      <xdr:rowOff>127000</xdr:rowOff>
    </xdr:to>
    <xdr:pic>
      <xdr:nvPicPr>
        <xdr:cNvPr id="46083" name="Picture 3">
          <a:extLst>
            <a:ext uri="{FF2B5EF4-FFF2-40B4-BE49-F238E27FC236}">
              <a16:creationId xmlns:a16="http://schemas.microsoft.com/office/drawing/2014/main" id="{7533BD2F-CE97-47BA-95D4-CC6AED8C37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00" y="12753340"/>
          <a:ext cx="5364480" cy="2331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127000</xdr:colOff>
      <xdr:row>118</xdr:row>
      <xdr:rowOff>127000</xdr:rowOff>
    </xdr:from>
    <xdr:to>
      <xdr:col>6</xdr:col>
      <xdr:colOff>713740</xdr:colOff>
      <xdr:row>136</xdr:row>
      <xdr:rowOff>127000</xdr:rowOff>
    </xdr:to>
    <xdr:pic>
      <xdr:nvPicPr>
        <xdr:cNvPr id="46084" name="Picture 4">
          <a:extLst>
            <a:ext uri="{FF2B5EF4-FFF2-40B4-BE49-F238E27FC236}">
              <a16:creationId xmlns:a16="http://schemas.microsoft.com/office/drawing/2014/main" id="{CD3B6E13-A364-4C58-8E01-6154AE5A5F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00" y="15603220"/>
          <a:ext cx="5364480" cy="2331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127000</xdr:colOff>
      <xdr:row>140</xdr:row>
      <xdr:rowOff>127000</xdr:rowOff>
    </xdr:from>
    <xdr:to>
      <xdr:col>6</xdr:col>
      <xdr:colOff>713740</xdr:colOff>
      <xdr:row>158</xdr:row>
      <xdr:rowOff>127000</xdr:rowOff>
    </xdr:to>
    <xdr:pic>
      <xdr:nvPicPr>
        <xdr:cNvPr id="46085" name="Picture 5">
          <a:extLst>
            <a:ext uri="{FF2B5EF4-FFF2-40B4-BE49-F238E27FC236}">
              <a16:creationId xmlns:a16="http://schemas.microsoft.com/office/drawing/2014/main" id="{6914A123-F542-4DC6-9DEC-AD8FAE19B5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00" y="18453100"/>
          <a:ext cx="5364480" cy="2331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127000</xdr:colOff>
      <xdr:row>162</xdr:row>
      <xdr:rowOff>127000</xdr:rowOff>
    </xdr:from>
    <xdr:to>
      <xdr:col>6</xdr:col>
      <xdr:colOff>713740</xdr:colOff>
      <xdr:row>180</xdr:row>
      <xdr:rowOff>127000</xdr:rowOff>
    </xdr:to>
    <xdr:pic>
      <xdr:nvPicPr>
        <xdr:cNvPr id="46086" name="Picture 6">
          <a:extLst>
            <a:ext uri="{FF2B5EF4-FFF2-40B4-BE49-F238E27FC236}">
              <a16:creationId xmlns:a16="http://schemas.microsoft.com/office/drawing/2014/main" id="{575F3FF9-983A-4D43-9C36-30B5169138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00" y="21302980"/>
          <a:ext cx="5364480" cy="2331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501650</xdr:colOff>
      <xdr:row>1482</xdr:row>
      <xdr:rowOff>88900</xdr:rowOff>
    </xdr:from>
    <xdr:to>
      <xdr:col>13</xdr:col>
      <xdr:colOff>196850</xdr:colOff>
      <xdr:row>1497</xdr:row>
      <xdr:rowOff>69850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A7F0C3C-D84F-4091-B6E0-72E30472F3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1501"/>
  <sheetViews>
    <sheetView workbookViewId="0">
      <selection activeCell="AE2" sqref="AE2:AE1501"/>
    </sheetView>
  </sheetViews>
  <sheetFormatPr defaultRowHeight="14.4" x14ac:dyDescent="0.3"/>
  <cols>
    <col min="33" max="33" width="26.109375" bestFit="1" customWidth="1"/>
    <col min="34" max="34" width="26.109375" customWidth="1"/>
    <col min="35" max="35" width="24.5546875" bestFit="1" customWidth="1"/>
    <col min="36" max="36" width="9.33203125" bestFit="1" customWidth="1"/>
  </cols>
  <sheetData>
    <row r="1" spans="1:42" x14ac:dyDescent="0.3">
      <c r="A1" t="s">
        <v>0</v>
      </c>
      <c r="B1" t="s">
        <v>1</v>
      </c>
      <c r="C1" t="s">
        <v>57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310</v>
      </c>
      <c r="AG1" t="s">
        <v>292</v>
      </c>
      <c r="AH1" t="s">
        <v>311</v>
      </c>
      <c r="AI1" t="s">
        <v>293</v>
      </c>
      <c r="AJ1" t="s">
        <v>30</v>
      </c>
      <c r="AK1" t="s">
        <v>31</v>
      </c>
      <c r="AL1" t="s">
        <v>32</v>
      </c>
      <c r="AM1" t="s">
        <v>33</v>
      </c>
      <c r="AN1" t="s">
        <v>34</v>
      </c>
      <c r="AO1" t="s">
        <v>35</v>
      </c>
      <c r="AP1" t="s">
        <v>36</v>
      </c>
    </row>
    <row r="2" spans="1:42" x14ac:dyDescent="0.3">
      <c r="A2">
        <v>1</v>
      </c>
      <c r="B2">
        <v>0.5</v>
      </c>
      <c r="C2">
        <f>B2^2</f>
        <v>0.25</v>
      </c>
      <c r="D2">
        <v>7.2401831635362885</v>
      </c>
      <c r="E2" t="s">
        <v>37</v>
      </c>
      <c r="F2">
        <v>0</v>
      </c>
      <c r="G2">
        <v>1</v>
      </c>
      <c r="H2">
        <v>0</v>
      </c>
      <c r="I2">
        <v>0</v>
      </c>
      <c r="J2">
        <v>0</v>
      </c>
      <c r="K2" t="s">
        <v>38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1</v>
      </c>
      <c r="S2" t="s">
        <v>39</v>
      </c>
      <c r="T2">
        <v>0</v>
      </c>
      <c r="U2">
        <v>0</v>
      </c>
      <c r="V2">
        <v>1</v>
      </c>
      <c r="W2">
        <v>0</v>
      </c>
      <c r="X2">
        <v>0</v>
      </c>
      <c r="Y2">
        <v>0</v>
      </c>
      <c r="Z2">
        <v>0</v>
      </c>
      <c r="AA2">
        <v>0</v>
      </c>
      <c r="AB2">
        <v>59.6</v>
      </c>
      <c r="AC2">
        <v>60</v>
      </c>
      <c r="AD2">
        <v>959</v>
      </c>
      <c r="AE2">
        <v>6.8658910748834385</v>
      </c>
      <c r="AF2">
        <f>EXP(AE2)</f>
        <v>959.00000000000034</v>
      </c>
      <c r="AG2">
        <v>6.7010342079529348</v>
      </c>
      <c r="AH2">
        <f>EXP(AG2)</f>
        <v>813.24645635174272</v>
      </c>
      <c r="AI2">
        <v>0.16485686693050372</v>
      </c>
      <c r="AJ2">
        <v>959</v>
      </c>
      <c r="AL2">
        <v>1</v>
      </c>
      <c r="AM2">
        <v>0</v>
      </c>
      <c r="AN2">
        <v>5.15</v>
      </c>
      <c r="AO2">
        <v>5.18</v>
      </c>
      <c r="AP2">
        <v>3.08</v>
      </c>
    </row>
    <row r="3" spans="1:42" x14ac:dyDescent="0.3">
      <c r="A3">
        <v>1</v>
      </c>
      <c r="B3">
        <v>0.3</v>
      </c>
      <c r="C3">
        <f t="shared" ref="C3:C66" si="0">B3^2</f>
        <v>0.09</v>
      </c>
      <c r="D3">
        <v>6.4709048392564616</v>
      </c>
      <c r="E3" t="s">
        <v>40</v>
      </c>
      <c r="F3">
        <v>0</v>
      </c>
      <c r="G3">
        <v>0</v>
      </c>
      <c r="H3">
        <v>1</v>
      </c>
      <c r="I3">
        <v>0</v>
      </c>
      <c r="J3">
        <v>0</v>
      </c>
      <c r="K3" t="s">
        <v>41</v>
      </c>
      <c r="L3">
        <v>0</v>
      </c>
      <c r="M3">
        <v>0</v>
      </c>
      <c r="N3">
        <v>0</v>
      </c>
      <c r="O3">
        <v>0</v>
      </c>
      <c r="P3">
        <v>1</v>
      </c>
      <c r="Q3">
        <v>0</v>
      </c>
      <c r="R3">
        <v>0</v>
      </c>
      <c r="S3" t="s">
        <v>42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61.5</v>
      </c>
      <c r="AC3">
        <v>56</v>
      </c>
      <c r="AD3">
        <v>581</v>
      </c>
      <c r="AE3">
        <v>6.3647507568519108</v>
      </c>
      <c r="AF3">
        <f t="shared" ref="AF3:AF66" si="1">EXP(AE3)</f>
        <v>580.99999999999977</v>
      </c>
      <c r="AG3">
        <v>6.516229490298528</v>
      </c>
      <c r="AH3">
        <f t="shared" ref="AH3:AH66" si="2">EXP(AG3)</f>
        <v>676.02461648495398</v>
      </c>
      <c r="AI3">
        <v>-0.15147873344661722</v>
      </c>
      <c r="AJ3">
        <v>581</v>
      </c>
      <c r="AL3">
        <v>1</v>
      </c>
      <c r="AM3">
        <v>0</v>
      </c>
      <c r="AN3">
        <v>4.34</v>
      </c>
      <c r="AO3">
        <v>4.38</v>
      </c>
      <c r="AP3">
        <v>2.68</v>
      </c>
    </row>
    <row r="4" spans="1:42" x14ac:dyDescent="0.3">
      <c r="A4">
        <v>1</v>
      </c>
      <c r="B4">
        <v>0.41</v>
      </c>
      <c r="C4">
        <f t="shared" si="0"/>
        <v>0.16809999999999997</v>
      </c>
      <c r="D4">
        <v>6.9310210740658889</v>
      </c>
      <c r="E4" t="s">
        <v>40</v>
      </c>
      <c r="F4">
        <v>0</v>
      </c>
      <c r="G4">
        <v>0</v>
      </c>
      <c r="H4">
        <v>1</v>
      </c>
      <c r="I4">
        <v>0</v>
      </c>
      <c r="J4">
        <v>0</v>
      </c>
      <c r="K4" t="s">
        <v>43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 t="s">
        <v>44</v>
      </c>
      <c r="T4">
        <v>0</v>
      </c>
      <c r="U4">
        <v>0</v>
      </c>
      <c r="V4">
        <v>0</v>
      </c>
      <c r="W4">
        <v>0</v>
      </c>
      <c r="X4">
        <v>1</v>
      </c>
      <c r="Y4">
        <v>0</v>
      </c>
      <c r="Z4">
        <v>0</v>
      </c>
      <c r="AA4">
        <v>0</v>
      </c>
      <c r="AB4">
        <v>61.7</v>
      </c>
      <c r="AC4">
        <v>55</v>
      </c>
      <c r="AD4">
        <v>1153</v>
      </c>
      <c r="AE4">
        <v>7.0501225202690589</v>
      </c>
      <c r="AF4">
        <f t="shared" si="1"/>
        <v>1153</v>
      </c>
      <c r="AG4">
        <v>7.0688276592161721</v>
      </c>
      <c r="AH4">
        <f t="shared" si="2"/>
        <v>1174.7699958639334</v>
      </c>
      <c r="AI4">
        <v>-1.870513894711312E-2</v>
      </c>
      <c r="AJ4">
        <v>1153</v>
      </c>
      <c r="AL4">
        <v>1</v>
      </c>
      <c r="AM4">
        <v>0</v>
      </c>
      <c r="AN4">
        <v>4.78</v>
      </c>
      <c r="AO4">
        <v>4.75</v>
      </c>
      <c r="AP4">
        <v>2.94</v>
      </c>
    </row>
    <row r="5" spans="1:42" x14ac:dyDescent="0.3">
      <c r="A5">
        <v>1</v>
      </c>
      <c r="B5">
        <v>0.56999999999999995</v>
      </c>
      <c r="C5">
        <f t="shared" si="0"/>
        <v>0.32489999999999997</v>
      </c>
      <c r="D5">
        <v>7.451829850966182</v>
      </c>
      <c r="E5" t="s">
        <v>45</v>
      </c>
      <c r="F5">
        <v>1</v>
      </c>
      <c r="G5">
        <v>0</v>
      </c>
      <c r="H5">
        <v>0</v>
      </c>
      <c r="I5">
        <v>0</v>
      </c>
      <c r="J5">
        <v>0</v>
      </c>
      <c r="K5" t="s">
        <v>43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 t="s">
        <v>46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1</v>
      </c>
      <c r="AA5">
        <v>0</v>
      </c>
      <c r="AB5">
        <v>58.7</v>
      </c>
      <c r="AC5">
        <v>66</v>
      </c>
      <c r="AD5">
        <v>2805</v>
      </c>
      <c r="AE5">
        <v>7.9391588179567965</v>
      </c>
      <c r="AF5">
        <f t="shared" si="1"/>
        <v>2804.9999999999995</v>
      </c>
      <c r="AG5">
        <v>7.5634198673562416</v>
      </c>
      <c r="AH5">
        <f t="shared" si="2"/>
        <v>1926.4223699523698</v>
      </c>
      <c r="AI5">
        <v>0.37573895060055484</v>
      </c>
      <c r="AJ5">
        <v>2805</v>
      </c>
      <c r="AL5">
        <v>1</v>
      </c>
      <c r="AM5">
        <v>0</v>
      </c>
      <c r="AN5">
        <v>5.34</v>
      </c>
      <c r="AO5">
        <v>5.43</v>
      </c>
      <c r="AP5">
        <v>3.16</v>
      </c>
    </row>
    <row r="6" spans="1:42" x14ac:dyDescent="0.3">
      <c r="A6">
        <v>1</v>
      </c>
      <c r="B6">
        <v>0.5</v>
      </c>
      <c r="C6">
        <f t="shared" si="0"/>
        <v>0.25</v>
      </c>
      <c r="D6">
        <v>7.2401831635362885</v>
      </c>
      <c r="E6" t="s">
        <v>40</v>
      </c>
      <c r="F6">
        <v>0</v>
      </c>
      <c r="G6">
        <v>0</v>
      </c>
      <c r="H6">
        <v>1</v>
      </c>
      <c r="I6">
        <v>0</v>
      </c>
      <c r="J6">
        <v>0</v>
      </c>
      <c r="K6" t="s">
        <v>47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 t="s">
        <v>48</v>
      </c>
      <c r="T6">
        <v>0</v>
      </c>
      <c r="U6">
        <v>0</v>
      </c>
      <c r="V6">
        <v>0</v>
      </c>
      <c r="W6">
        <v>1</v>
      </c>
      <c r="X6">
        <v>0</v>
      </c>
      <c r="Y6">
        <v>0</v>
      </c>
      <c r="Z6">
        <v>0</v>
      </c>
      <c r="AA6">
        <v>0</v>
      </c>
      <c r="AB6">
        <v>62.2</v>
      </c>
      <c r="AC6">
        <v>53</v>
      </c>
      <c r="AD6">
        <v>895</v>
      </c>
      <c r="AE6">
        <v>6.7968237182748554</v>
      </c>
      <c r="AF6">
        <f t="shared" si="1"/>
        <v>895</v>
      </c>
      <c r="AG6">
        <v>6.7332693244083099</v>
      </c>
      <c r="AH6">
        <f t="shared" si="2"/>
        <v>839.88865074040416</v>
      </c>
      <c r="AI6">
        <v>6.3554393866545489E-2</v>
      </c>
      <c r="AJ6">
        <v>895</v>
      </c>
      <c r="AL6">
        <v>1</v>
      </c>
      <c r="AM6">
        <v>0</v>
      </c>
      <c r="AN6">
        <v>5.1100000000000003</v>
      </c>
      <c r="AO6">
        <v>5.14</v>
      </c>
      <c r="AP6">
        <v>3.19</v>
      </c>
    </row>
    <row r="7" spans="1:42" x14ac:dyDescent="0.3">
      <c r="A7">
        <v>1</v>
      </c>
      <c r="B7">
        <v>0.5</v>
      </c>
      <c r="C7">
        <f t="shared" si="0"/>
        <v>0.25</v>
      </c>
      <c r="D7">
        <v>7.2401831635362885</v>
      </c>
      <c r="E7" t="s">
        <v>49</v>
      </c>
      <c r="F7">
        <v>0</v>
      </c>
      <c r="G7">
        <v>0</v>
      </c>
      <c r="H7">
        <v>0</v>
      </c>
      <c r="I7">
        <v>1</v>
      </c>
      <c r="J7">
        <v>0</v>
      </c>
      <c r="K7" t="s">
        <v>50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 t="s">
        <v>48</v>
      </c>
      <c r="T7">
        <v>0</v>
      </c>
      <c r="U7">
        <v>0</v>
      </c>
      <c r="V7">
        <v>0</v>
      </c>
      <c r="W7">
        <v>1</v>
      </c>
      <c r="X7">
        <v>0</v>
      </c>
      <c r="Y7">
        <v>0</v>
      </c>
      <c r="Z7">
        <v>0</v>
      </c>
      <c r="AA7">
        <v>0</v>
      </c>
      <c r="AB7">
        <v>58.6</v>
      </c>
      <c r="AC7">
        <v>61</v>
      </c>
      <c r="AD7">
        <v>1078</v>
      </c>
      <c r="AE7">
        <v>6.9828627514689421</v>
      </c>
      <c r="AF7">
        <f t="shared" si="1"/>
        <v>1077.9999999999995</v>
      </c>
      <c r="AG7">
        <v>6.9254046983067852</v>
      </c>
      <c r="AH7">
        <f t="shared" si="2"/>
        <v>1017.8060906881832</v>
      </c>
      <c r="AI7">
        <v>5.7458053162156908E-2</v>
      </c>
      <c r="AJ7">
        <v>1078</v>
      </c>
      <c r="AL7">
        <v>1</v>
      </c>
      <c r="AM7">
        <v>0</v>
      </c>
      <c r="AN7">
        <v>5.21</v>
      </c>
      <c r="AO7">
        <v>5.16</v>
      </c>
      <c r="AP7">
        <v>3.04</v>
      </c>
    </row>
    <row r="8" spans="1:42" x14ac:dyDescent="0.3">
      <c r="A8">
        <v>1</v>
      </c>
      <c r="B8">
        <v>0.72</v>
      </c>
      <c r="C8">
        <f t="shared" si="0"/>
        <v>0.51839999999999997</v>
      </c>
      <c r="D8">
        <v>7.8446480764991975</v>
      </c>
      <c r="E8" t="s">
        <v>49</v>
      </c>
      <c r="F8">
        <v>0</v>
      </c>
      <c r="G8">
        <v>0</v>
      </c>
      <c r="H8">
        <v>0</v>
      </c>
      <c r="I8">
        <v>1</v>
      </c>
      <c r="J8">
        <v>0</v>
      </c>
      <c r="K8" t="s">
        <v>43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 t="s">
        <v>48</v>
      </c>
      <c r="T8">
        <v>0</v>
      </c>
      <c r="U8">
        <v>0</v>
      </c>
      <c r="V8">
        <v>0</v>
      </c>
      <c r="W8">
        <v>1</v>
      </c>
      <c r="X8">
        <v>0</v>
      </c>
      <c r="Y8">
        <v>0</v>
      </c>
      <c r="Z8">
        <v>0</v>
      </c>
      <c r="AA8">
        <v>0</v>
      </c>
      <c r="AB8">
        <v>62.9</v>
      </c>
      <c r="AC8">
        <v>58</v>
      </c>
      <c r="AD8">
        <v>2376</v>
      </c>
      <c r="AE8">
        <v>7.773173680482536</v>
      </c>
      <c r="AF8">
        <f t="shared" si="1"/>
        <v>2376.0000000000009</v>
      </c>
      <c r="AG8">
        <v>7.7754748872946262</v>
      </c>
      <c r="AH8">
        <f t="shared" si="2"/>
        <v>2381.4739633307422</v>
      </c>
      <c r="AI8">
        <v>-2.3012068120902285E-3</v>
      </c>
      <c r="AJ8">
        <v>2376</v>
      </c>
      <c r="AL8">
        <v>1</v>
      </c>
      <c r="AM8">
        <v>0</v>
      </c>
      <c r="AN8">
        <v>5.74</v>
      </c>
      <c r="AO8">
        <v>5.68</v>
      </c>
      <c r="AP8">
        <v>3.59</v>
      </c>
    </row>
    <row r="9" spans="1:42" x14ac:dyDescent="0.3">
      <c r="A9">
        <v>1</v>
      </c>
      <c r="B9">
        <v>0.32</v>
      </c>
      <c r="C9">
        <f t="shared" si="0"/>
        <v>0.1024</v>
      </c>
      <c r="D9">
        <v>6.56339481274318</v>
      </c>
      <c r="E9" t="s">
        <v>49</v>
      </c>
      <c r="F9">
        <v>0</v>
      </c>
      <c r="G9">
        <v>0</v>
      </c>
      <c r="H9">
        <v>0</v>
      </c>
      <c r="I9">
        <v>1</v>
      </c>
      <c r="J9">
        <v>0</v>
      </c>
      <c r="K9" t="s">
        <v>51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 t="s">
        <v>52</v>
      </c>
      <c r="T9">
        <v>0</v>
      </c>
      <c r="U9">
        <v>0</v>
      </c>
      <c r="V9">
        <v>0</v>
      </c>
      <c r="W9">
        <v>0</v>
      </c>
      <c r="X9">
        <v>0</v>
      </c>
      <c r="Y9">
        <v>1</v>
      </c>
      <c r="Z9">
        <v>0</v>
      </c>
      <c r="AA9">
        <v>0</v>
      </c>
      <c r="AB9">
        <v>60.7</v>
      </c>
      <c r="AC9">
        <v>58</v>
      </c>
      <c r="AD9">
        <v>828</v>
      </c>
      <c r="AE9">
        <v>6.7190131543852596</v>
      </c>
      <c r="AF9">
        <f t="shared" si="1"/>
        <v>827.99999999999989</v>
      </c>
      <c r="AG9">
        <v>6.5293814183413694</v>
      </c>
      <c r="AH9">
        <f t="shared" si="2"/>
        <v>684.97436783379351</v>
      </c>
      <c r="AI9">
        <v>0.18963173604389016</v>
      </c>
      <c r="AJ9">
        <v>828</v>
      </c>
      <c r="AL9">
        <v>1</v>
      </c>
      <c r="AM9">
        <v>0</v>
      </c>
      <c r="AN9">
        <v>4.45</v>
      </c>
      <c r="AO9">
        <v>4.41</v>
      </c>
      <c r="AP9">
        <v>2.69</v>
      </c>
    </row>
    <row r="10" spans="1:42" x14ac:dyDescent="0.3">
      <c r="A10">
        <v>1</v>
      </c>
      <c r="B10">
        <v>0.36</v>
      </c>
      <c r="C10">
        <f t="shared" si="0"/>
        <v>0.12959999999999999</v>
      </c>
      <c r="D10">
        <v>6.7356105602666911</v>
      </c>
      <c r="E10" t="s">
        <v>40</v>
      </c>
      <c r="F10">
        <v>0</v>
      </c>
      <c r="G10">
        <v>0</v>
      </c>
      <c r="H10">
        <v>1</v>
      </c>
      <c r="I10">
        <v>0</v>
      </c>
      <c r="J10">
        <v>0</v>
      </c>
      <c r="K10" t="s">
        <v>47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 t="s">
        <v>53</v>
      </c>
      <c r="T10">
        <v>0</v>
      </c>
      <c r="U10">
        <v>1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60.8</v>
      </c>
      <c r="AC10">
        <v>57</v>
      </c>
      <c r="AD10">
        <v>852</v>
      </c>
      <c r="AE10">
        <v>6.7475865268293154</v>
      </c>
      <c r="AF10">
        <f t="shared" si="1"/>
        <v>851.99999999999966</v>
      </c>
      <c r="AG10">
        <v>6.7617471063990244</v>
      </c>
      <c r="AH10">
        <f t="shared" si="2"/>
        <v>864.15064081285004</v>
      </c>
      <c r="AI10">
        <v>-1.4160579569709064E-2</v>
      </c>
      <c r="AJ10">
        <v>852</v>
      </c>
      <c r="AL10">
        <v>1</v>
      </c>
      <c r="AM10">
        <v>0</v>
      </c>
      <c r="AN10">
        <v>4.5999999999999996</v>
      </c>
      <c r="AO10">
        <v>4.6399999999999997</v>
      </c>
      <c r="AP10">
        <v>2.81</v>
      </c>
    </row>
    <row r="11" spans="1:42" x14ac:dyDescent="0.3">
      <c r="A11">
        <v>1</v>
      </c>
      <c r="B11">
        <v>0.7</v>
      </c>
      <c r="C11">
        <f t="shared" si="0"/>
        <v>0.48999999999999994</v>
      </c>
      <c r="D11">
        <v>7.7962024499072404</v>
      </c>
      <c r="E11" t="s">
        <v>40</v>
      </c>
      <c r="F11">
        <v>0</v>
      </c>
      <c r="G11">
        <v>0</v>
      </c>
      <c r="H11">
        <v>1</v>
      </c>
      <c r="I11">
        <v>0</v>
      </c>
      <c r="J11">
        <v>0</v>
      </c>
      <c r="K11" t="s">
        <v>43</v>
      </c>
      <c r="L11">
        <v>0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 t="s">
        <v>48</v>
      </c>
      <c r="T11">
        <v>0</v>
      </c>
      <c r="U11">
        <v>0</v>
      </c>
      <c r="V11">
        <v>0</v>
      </c>
      <c r="W11">
        <v>1</v>
      </c>
      <c r="X11">
        <v>0</v>
      </c>
      <c r="Y11">
        <v>0</v>
      </c>
      <c r="Z11">
        <v>0</v>
      </c>
      <c r="AA11">
        <v>0</v>
      </c>
      <c r="AB11">
        <v>61</v>
      </c>
      <c r="AC11">
        <v>56</v>
      </c>
      <c r="AD11">
        <v>2376</v>
      </c>
      <c r="AE11">
        <v>7.773173680482536</v>
      </c>
      <c r="AF11">
        <f t="shared" si="1"/>
        <v>2376.0000000000009</v>
      </c>
      <c r="AG11">
        <v>7.7565497247564945</v>
      </c>
      <c r="AH11">
        <f t="shared" si="2"/>
        <v>2336.8279802698617</v>
      </c>
      <c r="AI11">
        <v>1.6623955726041473E-2</v>
      </c>
      <c r="AJ11">
        <v>2376</v>
      </c>
      <c r="AL11">
        <v>1</v>
      </c>
      <c r="AM11">
        <v>0</v>
      </c>
      <c r="AN11">
        <v>5.78</v>
      </c>
      <c r="AO11">
        <v>5.72</v>
      </c>
      <c r="AP11">
        <v>3.51</v>
      </c>
    </row>
    <row r="12" spans="1:42" x14ac:dyDescent="0.3">
      <c r="A12">
        <v>1</v>
      </c>
      <c r="B12">
        <v>0.44</v>
      </c>
      <c r="C12">
        <f t="shared" si="0"/>
        <v>0.19359999999999999</v>
      </c>
      <c r="D12">
        <v>7.039491563819861</v>
      </c>
      <c r="E12" t="s">
        <v>49</v>
      </c>
      <c r="F12">
        <v>0</v>
      </c>
      <c r="G12">
        <v>0</v>
      </c>
      <c r="H12">
        <v>0</v>
      </c>
      <c r="I12">
        <v>1</v>
      </c>
      <c r="J12">
        <v>0</v>
      </c>
      <c r="K12" t="s">
        <v>43</v>
      </c>
      <c r="L12">
        <v>0</v>
      </c>
      <c r="M12">
        <v>1</v>
      </c>
      <c r="N12">
        <v>0</v>
      </c>
      <c r="O12">
        <v>0</v>
      </c>
      <c r="P12">
        <v>0</v>
      </c>
      <c r="Q12">
        <v>0</v>
      </c>
      <c r="R12">
        <v>0</v>
      </c>
      <c r="S12" t="s">
        <v>52</v>
      </c>
      <c r="T12">
        <v>0</v>
      </c>
      <c r="U12">
        <v>0</v>
      </c>
      <c r="V12">
        <v>0</v>
      </c>
      <c r="W12">
        <v>0</v>
      </c>
      <c r="X12">
        <v>0</v>
      </c>
      <c r="Y12">
        <v>1</v>
      </c>
      <c r="Z12">
        <v>0</v>
      </c>
      <c r="AA12">
        <v>0</v>
      </c>
      <c r="AB12">
        <v>60.4</v>
      </c>
      <c r="AC12">
        <v>59</v>
      </c>
      <c r="AD12">
        <v>1073</v>
      </c>
      <c r="AE12">
        <v>6.9782137426306985</v>
      </c>
      <c r="AF12">
        <f t="shared" si="1"/>
        <v>1073</v>
      </c>
      <c r="AG12">
        <v>7.1023512513094165</v>
      </c>
      <c r="AH12">
        <f t="shared" si="2"/>
        <v>1214.8200663995565</v>
      </c>
      <c r="AI12">
        <v>-0.12413750867871798</v>
      </c>
      <c r="AJ12">
        <v>1073</v>
      </c>
      <c r="AL12">
        <v>1</v>
      </c>
      <c r="AM12">
        <v>0</v>
      </c>
      <c r="AN12">
        <v>4.93</v>
      </c>
      <c r="AO12">
        <v>4.9000000000000004</v>
      </c>
      <c r="AP12">
        <v>2.97</v>
      </c>
    </row>
    <row r="13" spans="1:42" x14ac:dyDescent="0.3">
      <c r="A13">
        <v>1</v>
      </c>
      <c r="B13">
        <v>0.51</v>
      </c>
      <c r="C13">
        <f t="shared" si="0"/>
        <v>0.2601</v>
      </c>
      <c r="D13">
        <v>7.2717799946100161</v>
      </c>
      <c r="E13" t="s">
        <v>40</v>
      </c>
      <c r="F13">
        <v>0</v>
      </c>
      <c r="G13">
        <v>0</v>
      </c>
      <c r="H13">
        <v>1</v>
      </c>
      <c r="I13">
        <v>0</v>
      </c>
      <c r="J13">
        <v>0</v>
      </c>
      <c r="K13" t="s">
        <v>54</v>
      </c>
      <c r="L13">
        <v>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 t="s">
        <v>52</v>
      </c>
      <c r="T13">
        <v>0</v>
      </c>
      <c r="U13">
        <v>0</v>
      </c>
      <c r="V13">
        <v>0</v>
      </c>
      <c r="W13">
        <v>0</v>
      </c>
      <c r="X13">
        <v>0</v>
      </c>
      <c r="Y13">
        <v>1</v>
      </c>
      <c r="Z13">
        <v>0</v>
      </c>
      <c r="AA13">
        <v>0</v>
      </c>
      <c r="AB13">
        <v>61.5</v>
      </c>
      <c r="AC13">
        <v>57</v>
      </c>
      <c r="AD13">
        <v>1882</v>
      </c>
      <c r="AE13">
        <v>7.5400903201453247</v>
      </c>
      <c r="AF13">
        <f t="shared" si="1"/>
        <v>1881.9999999999995</v>
      </c>
      <c r="AG13">
        <v>7.4151052174625161</v>
      </c>
      <c r="AH13">
        <f t="shared" si="2"/>
        <v>1660.8839131943819</v>
      </c>
      <c r="AI13">
        <v>0.1249851026828086</v>
      </c>
      <c r="AJ13">
        <v>1882</v>
      </c>
      <c r="AL13">
        <v>1</v>
      </c>
      <c r="AM13">
        <v>0</v>
      </c>
      <c r="AN13">
        <v>5.14</v>
      </c>
      <c r="AO13">
        <v>5.1100000000000003</v>
      </c>
      <c r="AP13">
        <v>3.15</v>
      </c>
    </row>
    <row r="14" spans="1:42" x14ac:dyDescent="0.3">
      <c r="A14">
        <v>1</v>
      </c>
      <c r="B14">
        <v>0.41</v>
      </c>
      <c r="C14">
        <f t="shared" si="0"/>
        <v>0.16809999999999997</v>
      </c>
      <c r="D14">
        <v>6.9310210740658889</v>
      </c>
      <c r="E14" t="s">
        <v>37</v>
      </c>
      <c r="F14">
        <v>0</v>
      </c>
      <c r="G14">
        <v>1</v>
      </c>
      <c r="H14">
        <v>0</v>
      </c>
      <c r="I14">
        <v>0</v>
      </c>
      <c r="J14">
        <v>0</v>
      </c>
      <c r="K14" t="s">
        <v>43</v>
      </c>
      <c r="L14">
        <v>0</v>
      </c>
      <c r="M14">
        <v>1</v>
      </c>
      <c r="N14">
        <v>0</v>
      </c>
      <c r="O14">
        <v>0</v>
      </c>
      <c r="P14">
        <v>0</v>
      </c>
      <c r="Q14">
        <v>0</v>
      </c>
      <c r="R14">
        <v>0</v>
      </c>
      <c r="S14" t="s">
        <v>48</v>
      </c>
      <c r="T14">
        <v>0</v>
      </c>
      <c r="U14">
        <v>0</v>
      </c>
      <c r="V14">
        <v>0</v>
      </c>
      <c r="W14">
        <v>1</v>
      </c>
      <c r="X14">
        <v>0</v>
      </c>
      <c r="Y14">
        <v>0</v>
      </c>
      <c r="Z14">
        <v>0</v>
      </c>
      <c r="AA14">
        <v>0</v>
      </c>
      <c r="AB14">
        <v>63.4</v>
      </c>
      <c r="AC14">
        <v>58</v>
      </c>
      <c r="AD14">
        <v>638</v>
      </c>
      <c r="AE14">
        <v>6.4583382833447898</v>
      </c>
      <c r="AF14">
        <f t="shared" si="1"/>
        <v>637.99999999999989</v>
      </c>
      <c r="AG14">
        <v>6.6371067412121434</v>
      </c>
      <c r="AH14">
        <f t="shared" si="2"/>
        <v>762.8845744064181</v>
      </c>
      <c r="AI14">
        <v>-0.17876845786735363</v>
      </c>
      <c r="AJ14">
        <v>638</v>
      </c>
      <c r="AL14">
        <v>1</v>
      </c>
      <c r="AM14">
        <v>0</v>
      </c>
      <c r="AN14">
        <v>4.71</v>
      </c>
      <c r="AO14">
        <v>4.75</v>
      </c>
      <c r="AP14">
        <v>3</v>
      </c>
    </row>
    <row r="15" spans="1:42" x14ac:dyDescent="0.3">
      <c r="A15">
        <v>1</v>
      </c>
      <c r="B15">
        <v>0.94</v>
      </c>
      <c r="C15">
        <f t="shared" si="0"/>
        <v>0.88359999999999994</v>
      </c>
      <c r="D15">
        <v>8.3183437677129355</v>
      </c>
      <c r="E15" t="s">
        <v>40</v>
      </c>
      <c r="F15">
        <v>0</v>
      </c>
      <c r="G15">
        <v>0</v>
      </c>
      <c r="H15">
        <v>1</v>
      </c>
      <c r="I15">
        <v>0</v>
      </c>
      <c r="J15">
        <v>0</v>
      </c>
      <c r="K15" t="s">
        <v>43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 t="s">
        <v>48</v>
      </c>
      <c r="T15">
        <v>0</v>
      </c>
      <c r="U15">
        <v>0</v>
      </c>
      <c r="V15">
        <v>0</v>
      </c>
      <c r="W15">
        <v>1</v>
      </c>
      <c r="X15">
        <v>0</v>
      </c>
      <c r="Y15">
        <v>0</v>
      </c>
      <c r="Z15">
        <v>0</v>
      </c>
      <c r="AA15">
        <v>0</v>
      </c>
      <c r="AB15">
        <v>60.9</v>
      </c>
      <c r="AC15">
        <v>57</v>
      </c>
      <c r="AD15">
        <v>4366</v>
      </c>
      <c r="AE15">
        <v>8.3816025371098899</v>
      </c>
      <c r="AF15">
        <f t="shared" si="1"/>
        <v>4366.0000000000027</v>
      </c>
      <c r="AG15">
        <v>8.3743529671959269</v>
      </c>
      <c r="AH15">
        <f t="shared" si="2"/>
        <v>4334.4628313330695</v>
      </c>
      <c r="AI15">
        <v>7.2495699139629721E-3</v>
      </c>
      <c r="AJ15">
        <v>4366</v>
      </c>
      <c r="AL15">
        <v>1</v>
      </c>
      <c r="AM15">
        <v>0</v>
      </c>
      <c r="AN15">
        <v>6.34</v>
      </c>
      <c r="AO15">
        <v>6.36</v>
      </c>
      <c r="AP15">
        <v>3.87</v>
      </c>
    </row>
    <row r="16" spans="1:42" x14ac:dyDescent="0.3">
      <c r="A16">
        <v>1</v>
      </c>
      <c r="B16">
        <v>0.56000000000000005</v>
      </c>
      <c r="C16">
        <f t="shared" si="0"/>
        <v>0.31360000000000005</v>
      </c>
      <c r="D16">
        <v>7.4228826779788557</v>
      </c>
      <c r="E16" t="s">
        <v>40</v>
      </c>
      <c r="F16">
        <v>0</v>
      </c>
      <c r="G16">
        <v>0</v>
      </c>
      <c r="H16">
        <v>1</v>
      </c>
      <c r="I16">
        <v>0</v>
      </c>
      <c r="J16">
        <v>0</v>
      </c>
      <c r="K16" t="s">
        <v>54</v>
      </c>
      <c r="L16">
        <v>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 t="s">
        <v>39</v>
      </c>
      <c r="T16">
        <v>0</v>
      </c>
      <c r="U16">
        <v>0</v>
      </c>
      <c r="V16">
        <v>1</v>
      </c>
      <c r="W16">
        <v>0</v>
      </c>
      <c r="X16">
        <v>0</v>
      </c>
      <c r="Y16">
        <v>0</v>
      </c>
      <c r="Z16">
        <v>0</v>
      </c>
      <c r="AA16">
        <v>0</v>
      </c>
      <c r="AB16">
        <v>62.3</v>
      </c>
      <c r="AC16">
        <v>57</v>
      </c>
      <c r="AD16">
        <v>1578</v>
      </c>
      <c r="AE16">
        <v>7.3639135014058192</v>
      </c>
      <c r="AF16">
        <f t="shared" si="1"/>
        <v>1577.9999999999995</v>
      </c>
      <c r="AG16">
        <v>7.4133834599508734</v>
      </c>
      <c r="AH16">
        <f t="shared" si="2"/>
        <v>1658.0267342313739</v>
      </c>
      <c r="AI16">
        <v>-4.9469958545054205E-2</v>
      </c>
      <c r="AJ16">
        <v>1578</v>
      </c>
      <c r="AL16">
        <v>1</v>
      </c>
      <c r="AM16">
        <v>0</v>
      </c>
      <c r="AN16">
        <v>5.24</v>
      </c>
      <c r="AO16">
        <v>5.26</v>
      </c>
      <c r="AP16">
        <v>3.27</v>
      </c>
    </row>
    <row r="17" spans="1:42" x14ac:dyDescent="0.3">
      <c r="A17">
        <v>1</v>
      </c>
      <c r="B17">
        <v>0.9</v>
      </c>
      <c r="C17">
        <f t="shared" si="0"/>
        <v>0.81</v>
      </c>
      <c r="D17">
        <v>8.2391797372871505</v>
      </c>
      <c r="E17" t="s">
        <v>49</v>
      </c>
      <c r="F17">
        <v>0</v>
      </c>
      <c r="G17">
        <v>0</v>
      </c>
      <c r="H17">
        <v>0</v>
      </c>
      <c r="I17">
        <v>1</v>
      </c>
      <c r="J17">
        <v>0</v>
      </c>
      <c r="K17" t="s">
        <v>41</v>
      </c>
      <c r="L17">
        <v>0</v>
      </c>
      <c r="M17">
        <v>0</v>
      </c>
      <c r="N17">
        <v>0</v>
      </c>
      <c r="O17">
        <v>0</v>
      </c>
      <c r="P17">
        <v>1</v>
      </c>
      <c r="Q17">
        <v>0</v>
      </c>
      <c r="R17">
        <v>0</v>
      </c>
      <c r="S17" t="s">
        <v>39</v>
      </c>
      <c r="T17">
        <v>0</v>
      </c>
      <c r="U17">
        <v>0</v>
      </c>
      <c r="V17">
        <v>1</v>
      </c>
      <c r="W17">
        <v>0</v>
      </c>
      <c r="X17">
        <v>0</v>
      </c>
      <c r="Y17">
        <v>0</v>
      </c>
      <c r="Z17">
        <v>0</v>
      </c>
      <c r="AA17">
        <v>0</v>
      </c>
      <c r="AB17">
        <v>61.4</v>
      </c>
      <c r="AC17">
        <v>60</v>
      </c>
      <c r="AD17">
        <v>3387</v>
      </c>
      <c r="AE17">
        <v>8.1276998528177717</v>
      </c>
      <c r="AF17">
        <f t="shared" si="1"/>
        <v>3387</v>
      </c>
      <c r="AG17">
        <v>8.1248777709145514</v>
      </c>
      <c r="AH17">
        <f t="shared" si="2"/>
        <v>3377.45508319704</v>
      </c>
      <c r="AI17">
        <v>2.8220819032203082E-3</v>
      </c>
      <c r="AJ17">
        <v>3387</v>
      </c>
      <c r="AL17">
        <v>1</v>
      </c>
      <c r="AM17">
        <v>0</v>
      </c>
      <c r="AN17">
        <v>6.13</v>
      </c>
      <c r="AO17">
        <v>6.08</v>
      </c>
      <c r="AP17">
        <v>3.75</v>
      </c>
    </row>
    <row r="18" spans="1:42" x14ac:dyDescent="0.3">
      <c r="A18">
        <v>1</v>
      </c>
      <c r="B18">
        <v>0.32</v>
      </c>
      <c r="C18">
        <f t="shared" si="0"/>
        <v>0.1024</v>
      </c>
      <c r="D18">
        <v>6.56339481274318</v>
      </c>
      <c r="E18" t="s">
        <v>40</v>
      </c>
      <c r="F18">
        <v>0</v>
      </c>
      <c r="G18">
        <v>0</v>
      </c>
      <c r="H18">
        <v>1</v>
      </c>
      <c r="I18">
        <v>0</v>
      </c>
      <c r="J18">
        <v>0</v>
      </c>
      <c r="K18" t="s">
        <v>50</v>
      </c>
      <c r="L18">
        <v>0</v>
      </c>
      <c r="M18">
        <v>0</v>
      </c>
      <c r="N18">
        <v>0</v>
      </c>
      <c r="O18">
        <v>1</v>
      </c>
      <c r="P18">
        <v>0</v>
      </c>
      <c r="Q18">
        <v>0</v>
      </c>
      <c r="R18">
        <v>0</v>
      </c>
      <c r="S18" t="s">
        <v>44</v>
      </c>
      <c r="T18">
        <v>0</v>
      </c>
      <c r="U18">
        <v>0</v>
      </c>
      <c r="V18">
        <v>0</v>
      </c>
      <c r="W18">
        <v>0</v>
      </c>
      <c r="X18">
        <v>1</v>
      </c>
      <c r="Y18">
        <v>0</v>
      </c>
      <c r="Z18">
        <v>0</v>
      </c>
      <c r="AA18">
        <v>0</v>
      </c>
      <c r="AB18">
        <v>60.8</v>
      </c>
      <c r="AC18">
        <v>57</v>
      </c>
      <c r="AD18">
        <v>828</v>
      </c>
      <c r="AE18">
        <v>6.7190131543852596</v>
      </c>
      <c r="AF18">
        <f t="shared" si="1"/>
        <v>827.99999999999989</v>
      </c>
      <c r="AG18">
        <v>6.5504206742936102</v>
      </c>
      <c r="AH18">
        <f t="shared" si="2"/>
        <v>699.53838974496659</v>
      </c>
      <c r="AI18">
        <v>0.1685924800916494</v>
      </c>
      <c r="AJ18">
        <v>828</v>
      </c>
      <c r="AL18">
        <v>1</v>
      </c>
      <c r="AM18">
        <v>0</v>
      </c>
      <c r="AN18">
        <v>4.42</v>
      </c>
      <c r="AO18">
        <v>4.3899999999999997</v>
      </c>
      <c r="AP18">
        <v>2.68</v>
      </c>
    </row>
    <row r="19" spans="1:42" x14ac:dyDescent="0.3">
      <c r="A19">
        <v>1</v>
      </c>
      <c r="B19">
        <v>0.51</v>
      </c>
      <c r="C19">
        <f t="shared" si="0"/>
        <v>0.2601</v>
      </c>
      <c r="D19">
        <v>7.2717799946100161</v>
      </c>
      <c r="E19" t="s">
        <v>55</v>
      </c>
      <c r="F19">
        <v>0</v>
      </c>
      <c r="G19">
        <v>0</v>
      </c>
      <c r="H19">
        <v>0</v>
      </c>
      <c r="I19">
        <v>0</v>
      </c>
      <c r="J19">
        <v>1</v>
      </c>
      <c r="K19" t="s">
        <v>50</v>
      </c>
      <c r="L19">
        <v>0</v>
      </c>
      <c r="M19">
        <v>0</v>
      </c>
      <c r="N19">
        <v>0</v>
      </c>
      <c r="O19">
        <v>1</v>
      </c>
      <c r="P19">
        <v>0</v>
      </c>
      <c r="Q19">
        <v>0</v>
      </c>
      <c r="R19">
        <v>0</v>
      </c>
      <c r="S19" t="s">
        <v>52</v>
      </c>
      <c r="T19">
        <v>0</v>
      </c>
      <c r="U19">
        <v>0</v>
      </c>
      <c r="V19">
        <v>0</v>
      </c>
      <c r="W19">
        <v>0</v>
      </c>
      <c r="X19">
        <v>0</v>
      </c>
      <c r="Y19">
        <v>1</v>
      </c>
      <c r="Z19">
        <v>0</v>
      </c>
      <c r="AA19">
        <v>0</v>
      </c>
      <c r="AB19">
        <v>61.2</v>
      </c>
      <c r="AC19">
        <v>55</v>
      </c>
      <c r="AD19">
        <v>1397</v>
      </c>
      <c r="AE19">
        <v>7.2420823592569619</v>
      </c>
      <c r="AF19">
        <f t="shared" si="1"/>
        <v>1397</v>
      </c>
      <c r="AG19">
        <v>7.2016385186893199</v>
      </c>
      <c r="AH19">
        <f t="shared" si="2"/>
        <v>1341.627245731373</v>
      </c>
      <c r="AI19">
        <v>4.0443840567641942E-2</v>
      </c>
      <c r="AJ19">
        <v>1397</v>
      </c>
      <c r="AL19">
        <v>1</v>
      </c>
      <c r="AM19">
        <v>0</v>
      </c>
      <c r="AN19">
        <v>5.13</v>
      </c>
      <c r="AO19">
        <v>5.16</v>
      </c>
      <c r="AP19">
        <v>3.15</v>
      </c>
    </row>
    <row r="20" spans="1:42" x14ac:dyDescent="0.3">
      <c r="A20">
        <v>1</v>
      </c>
      <c r="B20">
        <v>0.76</v>
      </c>
      <c r="C20">
        <f t="shared" si="0"/>
        <v>0.5776</v>
      </c>
      <c r="D20">
        <v>7.938472747243595</v>
      </c>
      <c r="E20" t="s">
        <v>49</v>
      </c>
      <c r="F20">
        <v>0</v>
      </c>
      <c r="G20">
        <v>0</v>
      </c>
      <c r="H20">
        <v>0</v>
      </c>
      <c r="I20">
        <v>1</v>
      </c>
      <c r="J20">
        <v>0</v>
      </c>
      <c r="K20" t="s">
        <v>50</v>
      </c>
      <c r="L20">
        <v>0</v>
      </c>
      <c r="M20">
        <v>0</v>
      </c>
      <c r="N20">
        <v>0</v>
      </c>
      <c r="O20">
        <v>1</v>
      </c>
      <c r="P20">
        <v>0</v>
      </c>
      <c r="Q20">
        <v>0</v>
      </c>
      <c r="R20">
        <v>0</v>
      </c>
      <c r="S20" t="s">
        <v>56</v>
      </c>
      <c r="T20">
        <v>1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63</v>
      </c>
      <c r="AC20">
        <v>55</v>
      </c>
      <c r="AD20">
        <v>1629</v>
      </c>
      <c r="AE20">
        <v>7.3957216086020452</v>
      </c>
      <c r="AF20">
        <f t="shared" si="1"/>
        <v>1629</v>
      </c>
      <c r="AG20">
        <v>7.3787443661037795</v>
      </c>
      <c r="AH20">
        <f t="shared" si="2"/>
        <v>1601.5775097584954</v>
      </c>
      <c r="AI20">
        <v>1.697724249826571E-2</v>
      </c>
      <c r="AJ20">
        <v>1629</v>
      </c>
      <c r="AL20">
        <v>1</v>
      </c>
      <c r="AM20">
        <v>0</v>
      </c>
      <c r="AN20">
        <v>5.83</v>
      </c>
      <c r="AO20">
        <v>5.74</v>
      </c>
      <c r="AP20">
        <v>3.65</v>
      </c>
    </row>
    <row r="21" spans="1:42" x14ac:dyDescent="0.3">
      <c r="A21">
        <v>1</v>
      </c>
      <c r="B21">
        <v>0.25</v>
      </c>
      <c r="C21">
        <f t="shared" si="0"/>
        <v>6.25E-2</v>
      </c>
      <c r="D21">
        <v>6.2166019047655245</v>
      </c>
      <c r="E21" t="s">
        <v>40</v>
      </c>
      <c r="F21">
        <v>0</v>
      </c>
      <c r="G21">
        <v>0</v>
      </c>
      <c r="H21">
        <v>1</v>
      </c>
      <c r="I21">
        <v>0</v>
      </c>
      <c r="J21">
        <v>0</v>
      </c>
      <c r="K21" t="s">
        <v>50</v>
      </c>
      <c r="L21">
        <v>0</v>
      </c>
      <c r="M21">
        <v>0</v>
      </c>
      <c r="N21">
        <v>0</v>
      </c>
      <c r="O21">
        <v>1</v>
      </c>
      <c r="P21">
        <v>0</v>
      </c>
      <c r="Q21">
        <v>0</v>
      </c>
      <c r="R21">
        <v>0</v>
      </c>
      <c r="S21" t="s">
        <v>39</v>
      </c>
      <c r="T21">
        <v>0</v>
      </c>
      <c r="U21">
        <v>0</v>
      </c>
      <c r="V21">
        <v>1</v>
      </c>
      <c r="W21">
        <v>0</v>
      </c>
      <c r="X21">
        <v>0</v>
      </c>
      <c r="Y21">
        <v>0</v>
      </c>
      <c r="Z21">
        <v>0</v>
      </c>
      <c r="AA21">
        <v>0</v>
      </c>
      <c r="AB21">
        <v>62.3</v>
      </c>
      <c r="AC21">
        <v>57</v>
      </c>
      <c r="AD21">
        <v>407</v>
      </c>
      <c r="AE21">
        <v>6.0088131854425946</v>
      </c>
      <c r="AF21">
        <f t="shared" si="1"/>
        <v>406.99999999999983</v>
      </c>
      <c r="AG21">
        <v>5.9711449691602141</v>
      </c>
      <c r="AH21">
        <f t="shared" si="2"/>
        <v>391.95418938995221</v>
      </c>
      <c r="AI21">
        <v>3.7668216282380484E-2</v>
      </c>
      <c r="AJ21">
        <v>407</v>
      </c>
      <c r="AL21">
        <v>1</v>
      </c>
      <c r="AM21">
        <v>0</v>
      </c>
      <c r="AN21">
        <v>4.03</v>
      </c>
      <c r="AO21">
        <v>4.09</v>
      </c>
      <c r="AP21">
        <v>2.5299999999999998</v>
      </c>
    </row>
    <row r="22" spans="1:42" x14ac:dyDescent="0.3">
      <c r="A22">
        <v>1</v>
      </c>
      <c r="B22">
        <v>0.37</v>
      </c>
      <c r="C22">
        <f t="shared" si="0"/>
        <v>0.13689999999999999</v>
      </c>
      <c r="D22">
        <v>6.7763153464924137</v>
      </c>
      <c r="E22" t="s">
        <v>40</v>
      </c>
      <c r="F22">
        <v>0</v>
      </c>
      <c r="G22">
        <v>0</v>
      </c>
      <c r="H22">
        <v>1</v>
      </c>
      <c r="I22">
        <v>0</v>
      </c>
      <c r="J22">
        <v>0</v>
      </c>
      <c r="K22" t="s">
        <v>47</v>
      </c>
      <c r="L22">
        <v>0</v>
      </c>
      <c r="M22">
        <v>0</v>
      </c>
      <c r="N22">
        <v>0</v>
      </c>
      <c r="O22">
        <v>0</v>
      </c>
      <c r="P22">
        <v>0</v>
      </c>
      <c r="Q22">
        <v>1</v>
      </c>
      <c r="R22">
        <v>0</v>
      </c>
      <c r="S22" t="s">
        <v>53</v>
      </c>
      <c r="T22">
        <v>0</v>
      </c>
      <c r="U22">
        <v>1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60.7</v>
      </c>
      <c r="AC22">
        <v>56</v>
      </c>
      <c r="AD22">
        <v>754</v>
      </c>
      <c r="AE22">
        <v>6.6253923680079563</v>
      </c>
      <c r="AF22">
        <f t="shared" si="1"/>
        <v>754.00000000000011</v>
      </c>
      <c r="AG22">
        <v>6.8012573244903418</v>
      </c>
      <c r="AH22">
        <f t="shared" si="2"/>
        <v>898.97688702394908</v>
      </c>
      <c r="AI22">
        <v>-0.17586495648238554</v>
      </c>
      <c r="AJ22">
        <v>754</v>
      </c>
      <c r="AL22">
        <v>1</v>
      </c>
      <c r="AM22">
        <v>0</v>
      </c>
      <c r="AN22">
        <v>4.6399999999999997</v>
      </c>
      <c r="AO22">
        <v>4.68</v>
      </c>
      <c r="AP22">
        <v>2.83</v>
      </c>
    </row>
    <row r="23" spans="1:42" x14ac:dyDescent="0.3">
      <c r="A23">
        <v>1</v>
      </c>
      <c r="B23">
        <v>0.36</v>
      </c>
      <c r="C23">
        <f t="shared" si="0"/>
        <v>0.12959999999999999</v>
      </c>
      <c r="D23">
        <v>6.7356105602666911</v>
      </c>
      <c r="E23" t="s">
        <v>55</v>
      </c>
      <c r="F23">
        <v>0</v>
      </c>
      <c r="G23">
        <v>0</v>
      </c>
      <c r="H23">
        <v>0</v>
      </c>
      <c r="I23">
        <v>0</v>
      </c>
      <c r="J23">
        <v>1</v>
      </c>
      <c r="K23" t="s">
        <v>41</v>
      </c>
      <c r="L23">
        <v>0</v>
      </c>
      <c r="M23">
        <v>0</v>
      </c>
      <c r="N23">
        <v>0</v>
      </c>
      <c r="O23">
        <v>0</v>
      </c>
      <c r="P23">
        <v>1</v>
      </c>
      <c r="Q23">
        <v>0</v>
      </c>
      <c r="R23">
        <v>0</v>
      </c>
      <c r="S23" t="s">
        <v>52</v>
      </c>
      <c r="T23">
        <v>0</v>
      </c>
      <c r="U23">
        <v>0</v>
      </c>
      <c r="V23">
        <v>0</v>
      </c>
      <c r="W23">
        <v>0</v>
      </c>
      <c r="X23">
        <v>0</v>
      </c>
      <c r="Y23">
        <v>1</v>
      </c>
      <c r="Z23">
        <v>0</v>
      </c>
      <c r="AA23">
        <v>0</v>
      </c>
      <c r="AB23">
        <v>60</v>
      </c>
      <c r="AC23">
        <v>62</v>
      </c>
      <c r="AD23">
        <v>568</v>
      </c>
      <c r="AE23">
        <v>6.3421214187211516</v>
      </c>
      <c r="AF23">
        <f t="shared" si="1"/>
        <v>568.00000000000011</v>
      </c>
      <c r="AG23">
        <v>6.4916034804745681</v>
      </c>
      <c r="AH23">
        <f t="shared" si="2"/>
        <v>659.58013960390826</v>
      </c>
      <c r="AI23">
        <v>-0.1494820617534165</v>
      </c>
      <c r="AJ23">
        <v>568</v>
      </c>
      <c r="AL23">
        <v>1</v>
      </c>
      <c r="AM23">
        <v>0</v>
      </c>
      <c r="AN23">
        <v>4.58</v>
      </c>
      <c r="AO23">
        <v>4.62</v>
      </c>
      <c r="AP23">
        <v>2.76</v>
      </c>
    </row>
    <row r="24" spans="1:42" x14ac:dyDescent="0.3">
      <c r="A24">
        <v>1</v>
      </c>
      <c r="B24">
        <v>0.56999999999999995</v>
      </c>
      <c r="C24">
        <f t="shared" si="0"/>
        <v>0.32489999999999997</v>
      </c>
      <c r="D24">
        <v>7.451829850966182</v>
      </c>
      <c r="E24" t="s">
        <v>49</v>
      </c>
      <c r="F24">
        <v>0</v>
      </c>
      <c r="G24">
        <v>0</v>
      </c>
      <c r="H24">
        <v>0</v>
      </c>
      <c r="I24">
        <v>1</v>
      </c>
      <c r="J24">
        <v>0</v>
      </c>
      <c r="K24" t="s">
        <v>43</v>
      </c>
      <c r="L24">
        <v>0</v>
      </c>
      <c r="M24">
        <v>1</v>
      </c>
      <c r="N24">
        <v>0</v>
      </c>
      <c r="O24">
        <v>0</v>
      </c>
      <c r="P24">
        <v>0</v>
      </c>
      <c r="Q24">
        <v>0</v>
      </c>
      <c r="R24">
        <v>0</v>
      </c>
      <c r="S24" t="s">
        <v>39</v>
      </c>
      <c r="T24">
        <v>0</v>
      </c>
      <c r="U24">
        <v>0</v>
      </c>
      <c r="V24">
        <v>1</v>
      </c>
      <c r="W24">
        <v>0</v>
      </c>
      <c r="X24">
        <v>0</v>
      </c>
      <c r="Y24">
        <v>0</v>
      </c>
      <c r="Z24">
        <v>0</v>
      </c>
      <c r="AA24">
        <v>0</v>
      </c>
      <c r="AB24">
        <v>61.4</v>
      </c>
      <c r="AC24">
        <v>58</v>
      </c>
      <c r="AD24">
        <v>1728</v>
      </c>
      <c r="AE24">
        <v>7.4547199493640006</v>
      </c>
      <c r="AF24">
        <f t="shared" si="1"/>
        <v>1727.9999999999995</v>
      </c>
      <c r="AG24">
        <v>7.4387803602379847</v>
      </c>
      <c r="AH24">
        <f t="shared" si="2"/>
        <v>1700.6747452000309</v>
      </c>
      <c r="AI24">
        <v>1.5939589126015896E-2</v>
      </c>
      <c r="AJ24">
        <v>1728</v>
      </c>
      <c r="AL24">
        <v>1</v>
      </c>
      <c r="AM24">
        <v>0</v>
      </c>
      <c r="AN24">
        <v>5.34</v>
      </c>
      <c r="AO24">
        <v>5.28</v>
      </c>
      <c r="AP24">
        <v>3.26</v>
      </c>
    </row>
    <row r="25" spans="1:42" x14ac:dyDescent="0.3">
      <c r="A25">
        <v>1</v>
      </c>
      <c r="B25">
        <v>0.71</v>
      </c>
      <c r="C25">
        <f t="shared" si="0"/>
        <v>0.50409999999999999</v>
      </c>
      <c r="D25">
        <v>7.8205583399289402</v>
      </c>
      <c r="E25" t="s">
        <v>45</v>
      </c>
      <c r="F25">
        <v>1</v>
      </c>
      <c r="G25">
        <v>0</v>
      </c>
      <c r="H25">
        <v>0</v>
      </c>
      <c r="I25">
        <v>0</v>
      </c>
      <c r="J25">
        <v>0</v>
      </c>
      <c r="K25" t="s">
        <v>41</v>
      </c>
      <c r="L25">
        <v>0</v>
      </c>
      <c r="M25">
        <v>0</v>
      </c>
      <c r="N25">
        <v>0</v>
      </c>
      <c r="O25">
        <v>0</v>
      </c>
      <c r="P25">
        <v>1</v>
      </c>
      <c r="Q25">
        <v>0</v>
      </c>
      <c r="R25">
        <v>0</v>
      </c>
      <c r="S25" t="s">
        <v>39</v>
      </c>
      <c r="T25">
        <v>0</v>
      </c>
      <c r="U25">
        <v>0</v>
      </c>
      <c r="V25">
        <v>1</v>
      </c>
      <c r="W25">
        <v>0</v>
      </c>
      <c r="X25">
        <v>0</v>
      </c>
      <c r="Y25">
        <v>0</v>
      </c>
      <c r="Z25">
        <v>0</v>
      </c>
      <c r="AA25">
        <v>0</v>
      </c>
      <c r="AB25">
        <v>65.099999999999994</v>
      </c>
      <c r="AC25">
        <v>56</v>
      </c>
      <c r="AD25">
        <v>2112</v>
      </c>
      <c r="AE25">
        <v>7.6553906448261522</v>
      </c>
      <c r="AF25">
        <f t="shared" si="1"/>
        <v>2112</v>
      </c>
      <c r="AG25">
        <v>7.5322657147739651</v>
      </c>
      <c r="AH25">
        <f t="shared" si="2"/>
        <v>1867.3315549270339</v>
      </c>
      <c r="AI25">
        <v>0.12312493005218705</v>
      </c>
      <c r="AJ25">
        <v>2112</v>
      </c>
      <c r="AL25">
        <v>1</v>
      </c>
      <c r="AM25">
        <v>0</v>
      </c>
      <c r="AN25">
        <v>5.63</v>
      </c>
      <c r="AO25">
        <v>5.55</v>
      </c>
      <c r="AP25">
        <v>3.64</v>
      </c>
    </row>
    <row r="26" spans="1:42" x14ac:dyDescent="0.3">
      <c r="A26">
        <v>1</v>
      </c>
      <c r="B26">
        <v>0.3</v>
      </c>
      <c r="C26">
        <f t="shared" si="0"/>
        <v>0.09</v>
      </c>
      <c r="D26">
        <v>6.4709048392564616</v>
      </c>
      <c r="E26" t="s">
        <v>40</v>
      </c>
      <c r="F26">
        <v>0</v>
      </c>
      <c r="G26">
        <v>0</v>
      </c>
      <c r="H26">
        <v>1</v>
      </c>
      <c r="I26">
        <v>0</v>
      </c>
      <c r="J26">
        <v>0</v>
      </c>
      <c r="K26" t="s">
        <v>54</v>
      </c>
      <c r="L26">
        <v>1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 t="s">
        <v>52</v>
      </c>
      <c r="T26">
        <v>0</v>
      </c>
      <c r="U26">
        <v>0</v>
      </c>
      <c r="V26">
        <v>0</v>
      </c>
      <c r="W26">
        <v>0</v>
      </c>
      <c r="X26">
        <v>0</v>
      </c>
      <c r="Y26">
        <v>1</v>
      </c>
      <c r="Z26">
        <v>0</v>
      </c>
      <c r="AA26">
        <v>0</v>
      </c>
      <c r="AB26">
        <v>62</v>
      </c>
      <c r="AC26">
        <v>56</v>
      </c>
      <c r="AD26">
        <v>710</v>
      </c>
      <c r="AE26">
        <v>6.5652649700353614</v>
      </c>
      <c r="AF26">
        <f t="shared" si="1"/>
        <v>710.00000000000023</v>
      </c>
      <c r="AG26">
        <v>6.564014103811795</v>
      </c>
      <c r="AH26">
        <f t="shared" si="2"/>
        <v>709.11244020627964</v>
      </c>
      <c r="AI26">
        <v>1.2508662235664048E-3</v>
      </c>
      <c r="AJ26">
        <v>710</v>
      </c>
      <c r="AL26">
        <v>1</v>
      </c>
      <c r="AM26">
        <v>0</v>
      </c>
      <c r="AN26">
        <v>4.33</v>
      </c>
      <c r="AO26">
        <v>4.3499999999999996</v>
      </c>
      <c r="AP26">
        <v>2.69</v>
      </c>
    </row>
    <row r="27" spans="1:42" x14ac:dyDescent="0.3">
      <c r="A27">
        <v>1</v>
      </c>
      <c r="B27">
        <v>0.31</v>
      </c>
      <c r="C27">
        <f t="shared" si="0"/>
        <v>9.6100000000000005E-2</v>
      </c>
      <c r="D27">
        <v>6.5177318019796271</v>
      </c>
      <c r="E27" t="s">
        <v>49</v>
      </c>
      <c r="F27">
        <v>0</v>
      </c>
      <c r="G27">
        <v>0</v>
      </c>
      <c r="H27">
        <v>0</v>
      </c>
      <c r="I27">
        <v>1</v>
      </c>
      <c r="J27">
        <v>0</v>
      </c>
      <c r="K27" t="s">
        <v>50</v>
      </c>
      <c r="L27">
        <v>0</v>
      </c>
      <c r="M27">
        <v>0</v>
      </c>
      <c r="N27">
        <v>0</v>
      </c>
      <c r="O27">
        <v>1</v>
      </c>
      <c r="P27">
        <v>0</v>
      </c>
      <c r="Q27">
        <v>0</v>
      </c>
      <c r="R27">
        <v>0</v>
      </c>
      <c r="S27" t="s">
        <v>46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1</v>
      </c>
      <c r="AA27">
        <v>0</v>
      </c>
      <c r="AB27">
        <v>62.1</v>
      </c>
      <c r="AC27">
        <v>59</v>
      </c>
      <c r="AD27">
        <v>1046</v>
      </c>
      <c r="AE27">
        <v>6.9527286446248686</v>
      </c>
      <c r="AF27">
        <f t="shared" si="1"/>
        <v>1046.0000000000005</v>
      </c>
      <c r="AG27">
        <v>6.7311083108737026</v>
      </c>
      <c r="AH27">
        <f t="shared" si="2"/>
        <v>838.07559971806609</v>
      </c>
      <c r="AI27">
        <v>0.22162033375116597</v>
      </c>
      <c r="AJ27">
        <v>1046</v>
      </c>
      <c r="AL27">
        <v>1</v>
      </c>
      <c r="AM27">
        <v>0</v>
      </c>
      <c r="AN27">
        <v>4.3899999999999997</v>
      </c>
      <c r="AO27">
        <v>4.34</v>
      </c>
      <c r="AP27">
        <v>2.71</v>
      </c>
    </row>
    <row r="28" spans="1:42" x14ac:dyDescent="0.3">
      <c r="A28">
        <v>1</v>
      </c>
      <c r="B28">
        <v>0.31</v>
      </c>
      <c r="C28">
        <f t="shared" si="0"/>
        <v>9.6100000000000005E-2</v>
      </c>
      <c r="D28">
        <v>6.5177318019796271</v>
      </c>
      <c r="E28" t="s">
        <v>55</v>
      </c>
      <c r="F28">
        <v>0</v>
      </c>
      <c r="G28">
        <v>0</v>
      </c>
      <c r="H28">
        <v>0</v>
      </c>
      <c r="I28">
        <v>0</v>
      </c>
      <c r="J28">
        <v>1</v>
      </c>
      <c r="K28" t="s">
        <v>47</v>
      </c>
      <c r="L28">
        <v>0</v>
      </c>
      <c r="M28">
        <v>0</v>
      </c>
      <c r="N28">
        <v>0</v>
      </c>
      <c r="O28">
        <v>0</v>
      </c>
      <c r="P28">
        <v>0</v>
      </c>
      <c r="Q28">
        <v>1</v>
      </c>
      <c r="R28">
        <v>0</v>
      </c>
      <c r="S28" t="s">
        <v>39</v>
      </c>
      <c r="T28">
        <v>0</v>
      </c>
      <c r="U28">
        <v>0</v>
      </c>
      <c r="V28">
        <v>1</v>
      </c>
      <c r="W28">
        <v>0</v>
      </c>
      <c r="X28">
        <v>0</v>
      </c>
      <c r="Y28">
        <v>0</v>
      </c>
      <c r="Z28">
        <v>0</v>
      </c>
      <c r="AA28">
        <v>0</v>
      </c>
      <c r="AB28">
        <v>63.3</v>
      </c>
      <c r="AC28">
        <v>53</v>
      </c>
      <c r="AD28">
        <v>523</v>
      </c>
      <c r="AE28">
        <v>6.2595814640649232</v>
      </c>
      <c r="AF28">
        <f t="shared" si="1"/>
        <v>523.00000000000011</v>
      </c>
      <c r="AG28">
        <v>6.0429493061512396</v>
      </c>
      <c r="AH28">
        <f t="shared" si="2"/>
        <v>421.13325599420386</v>
      </c>
      <c r="AI28">
        <v>0.21663215791368362</v>
      </c>
      <c r="AJ28">
        <v>523</v>
      </c>
      <c r="AL28">
        <v>1</v>
      </c>
      <c r="AM28">
        <v>0</v>
      </c>
      <c r="AN28">
        <v>4.32</v>
      </c>
      <c r="AO28">
        <v>4.3</v>
      </c>
      <c r="AP28">
        <v>2.73</v>
      </c>
    </row>
    <row r="29" spans="1:42" x14ac:dyDescent="0.3">
      <c r="A29">
        <v>1</v>
      </c>
      <c r="B29">
        <v>1</v>
      </c>
      <c r="C29">
        <f t="shared" si="0"/>
        <v>1</v>
      </c>
      <c r="D29">
        <v>8.4322999999999997</v>
      </c>
      <c r="E29" t="s">
        <v>40</v>
      </c>
      <c r="F29">
        <v>0</v>
      </c>
      <c r="G29">
        <v>0</v>
      </c>
      <c r="H29">
        <v>1</v>
      </c>
      <c r="I29">
        <v>0</v>
      </c>
      <c r="J29">
        <v>0</v>
      </c>
      <c r="K29" t="s">
        <v>47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 t="s">
        <v>52</v>
      </c>
      <c r="T29">
        <v>0</v>
      </c>
      <c r="U29">
        <v>0</v>
      </c>
      <c r="V29">
        <v>0</v>
      </c>
      <c r="W29">
        <v>0</v>
      </c>
      <c r="X29">
        <v>0</v>
      </c>
      <c r="Y29">
        <v>1</v>
      </c>
      <c r="Z29">
        <v>0</v>
      </c>
      <c r="AA29">
        <v>0</v>
      </c>
      <c r="AB29">
        <v>62.6</v>
      </c>
      <c r="AC29">
        <v>54</v>
      </c>
      <c r="AD29">
        <v>3858</v>
      </c>
      <c r="AE29">
        <v>8.2579041934656736</v>
      </c>
      <c r="AF29">
        <f t="shared" si="1"/>
        <v>3857.9999999999968</v>
      </c>
      <c r="AG29">
        <v>8.4806544241534159</v>
      </c>
      <c r="AH29">
        <f t="shared" si="2"/>
        <v>4820.60358425302</v>
      </c>
      <c r="AI29">
        <v>-0.22275023068774225</v>
      </c>
      <c r="AJ29">
        <v>3858</v>
      </c>
      <c r="AL29">
        <v>1</v>
      </c>
      <c r="AM29">
        <v>0</v>
      </c>
      <c r="AN29">
        <v>6.39</v>
      </c>
      <c r="AO29">
        <v>6.35</v>
      </c>
      <c r="AP29">
        <v>3.99</v>
      </c>
    </row>
    <row r="30" spans="1:42" x14ac:dyDescent="0.3">
      <c r="A30">
        <v>1</v>
      </c>
      <c r="B30">
        <v>0.52</v>
      </c>
      <c r="C30">
        <f t="shared" si="0"/>
        <v>0.27040000000000003</v>
      </c>
      <c r="D30">
        <v>7.302897153254575</v>
      </c>
      <c r="E30" t="s">
        <v>40</v>
      </c>
      <c r="F30">
        <v>0</v>
      </c>
      <c r="G30">
        <v>0</v>
      </c>
      <c r="H30">
        <v>1</v>
      </c>
      <c r="I30">
        <v>0</v>
      </c>
      <c r="J30">
        <v>0</v>
      </c>
      <c r="K30" t="s">
        <v>41</v>
      </c>
      <c r="L30">
        <v>0</v>
      </c>
      <c r="M30">
        <v>0</v>
      </c>
      <c r="N30">
        <v>0</v>
      </c>
      <c r="O30">
        <v>0</v>
      </c>
      <c r="P30">
        <v>1</v>
      </c>
      <c r="Q30">
        <v>0</v>
      </c>
      <c r="R30">
        <v>0</v>
      </c>
      <c r="S30" t="s">
        <v>39</v>
      </c>
      <c r="T30">
        <v>0</v>
      </c>
      <c r="U30">
        <v>0</v>
      </c>
      <c r="V30">
        <v>1</v>
      </c>
      <c r="W30">
        <v>0</v>
      </c>
      <c r="X30">
        <v>0</v>
      </c>
      <c r="Y30">
        <v>0</v>
      </c>
      <c r="Z30">
        <v>0</v>
      </c>
      <c r="AA30">
        <v>0</v>
      </c>
      <c r="AB30">
        <v>61.5</v>
      </c>
      <c r="AC30">
        <v>56</v>
      </c>
      <c r="AD30">
        <v>1206</v>
      </c>
      <c r="AE30">
        <v>7.0950643772871311</v>
      </c>
      <c r="AF30">
        <f t="shared" si="1"/>
        <v>1206.0000000000005</v>
      </c>
      <c r="AG30">
        <v>7.0591132478671348</v>
      </c>
      <c r="AH30">
        <f t="shared" si="2"/>
        <v>1163.4130492218594</v>
      </c>
      <c r="AI30">
        <v>3.5951129419996342E-2</v>
      </c>
      <c r="AJ30">
        <v>1206</v>
      </c>
      <c r="AL30">
        <v>1</v>
      </c>
      <c r="AM30">
        <v>0</v>
      </c>
      <c r="AN30">
        <v>5.16</v>
      </c>
      <c r="AO30">
        <v>5.21</v>
      </c>
      <c r="AP30">
        <v>3.19</v>
      </c>
    </row>
    <row r="31" spans="1:42" x14ac:dyDescent="0.3">
      <c r="A31">
        <v>1</v>
      </c>
      <c r="B31">
        <v>0.76</v>
      </c>
      <c r="C31">
        <f t="shared" si="0"/>
        <v>0.5776</v>
      </c>
      <c r="D31">
        <v>7.938472747243595</v>
      </c>
      <c r="E31" t="s">
        <v>49</v>
      </c>
      <c r="F31">
        <v>0</v>
      </c>
      <c r="G31">
        <v>0</v>
      </c>
      <c r="H31">
        <v>0</v>
      </c>
      <c r="I31">
        <v>1</v>
      </c>
      <c r="J31">
        <v>0</v>
      </c>
      <c r="K31" t="s">
        <v>51</v>
      </c>
      <c r="L31">
        <v>0</v>
      </c>
      <c r="M31">
        <v>0</v>
      </c>
      <c r="N31">
        <v>1</v>
      </c>
      <c r="O31">
        <v>0</v>
      </c>
      <c r="P31">
        <v>0</v>
      </c>
      <c r="Q31">
        <v>0</v>
      </c>
      <c r="R31">
        <v>0</v>
      </c>
      <c r="S31" t="s">
        <v>53</v>
      </c>
      <c r="T31">
        <v>0</v>
      </c>
      <c r="U31">
        <v>1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60.6</v>
      </c>
      <c r="AC31">
        <v>60</v>
      </c>
      <c r="AD31">
        <v>4223</v>
      </c>
      <c r="AE31">
        <v>8.3483010549339429</v>
      </c>
      <c r="AF31">
        <f t="shared" si="1"/>
        <v>4222.9999999999973</v>
      </c>
      <c r="AG31">
        <v>8.3501858910935134</v>
      </c>
      <c r="AH31">
        <f t="shared" si="2"/>
        <v>4230.9671691474277</v>
      </c>
      <c r="AI31">
        <v>-1.8848361595704688E-3</v>
      </c>
      <c r="AJ31">
        <v>4223</v>
      </c>
      <c r="AL31">
        <v>1</v>
      </c>
      <c r="AM31">
        <v>0</v>
      </c>
      <c r="AN31">
        <v>5.85</v>
      </c>
      <c r="AO31">
        <v>5.89</v>
      </c>
      <c r="AP31">
        <v>3.56</v>
      </c>
    </row>
    <row r="32" spans="1:42" x14ac:dyDescent="0.3">
      <c r="A32">
        <v>1</v>
      </c>
      <c r="B32">
        <v>0.4</v>
      </c>
      <c r="C32">
        <f t="shared" si="0"/>
        <v>0.16000000000000003</v>
      </c>
      <c r="D32">
        <v>6.8934882765450896</v>
      </c>
      <c r="E32" t="s">
        <v>49</v>
      </c>
      <c r="F32">
        <v>0</v>
      </c>
      <c r="G32">
        <v>0</v>
      </c>
      <c r="H32">
        <v>0</v>
      </c>
      <c r="I32">
        <v>1</v>
      </c>
      <c r="J32">
        <v>0</v>
      </c>
      <c r="K32" t="s">
        <v>43</v>
      </c>
      <c r="L32">
        <v>0</v>
      </c>
      <c r="M32">
        <v>1</v>
      </c>
      <c r="N32">
        <v>0</v>
      </c>
      <c r="O32">
        <v>0</v>
      </c>
      <c r="P32">
        <v>0</v>
      </c>
      <c r="Q32">
        <v>0</v>
      </c>
      <c r="R32">
        <v>0</v>
      </c>
      <c r="S32" t="s">
        <v>39</v>
      </c>
      <c r="T32">
        <v>0</v>
      </c>
      <c r="U32">
        <v>0</v>
      </c>
      <c r="V32">
        <v>1</v>
      </c>
      <c r="W32">
        <v>0</v>
      </c>
      <c r="X32">
        <v>0</v>
      </c>
      <c r="Y32">
        <v>0</v>
      </c>
      <c r="Z32">
        <v>0</v>
      </c>
      <c r="AA32">
        <v>0</v>
      </c>
      <c r="AB32">
        <v>60.1</v>
      </c>
      <c r="AC32">
        <v>59</v>
      </c>
      <c r="AD32">
        <v>737</v>
      </c>
      <c r="AE32">
        <v>6.6025878921893364</v>
      </c>
      <c r="AF32">
        <f t="shared" si="1"/>
        <v>736.99999999999989</v>
      </c>
      <c r="AG32">
        <v>6.7676148217394321</v>
      </c>
      <c r="AH32">
        <f t="shared" si="2"/>
        <v>869.23613631319006</v>
      </c>
      <c r="AI32">
        <v>-0.16502692955009568</v>
      </c>
      <c r="AJ32">
        <v>737</v>
      </c>
      <c r="AL32">
        <v>1</v>
      </c>
      <c r="AM32">
        <v>0</v>
      </c>
      <c r="AN32">
        <v>4.76</v>
      </c>
      <c r="AO32">
        <v>4.82</v>
      </c>
      <c r="AP32">
        <v>2.88</v>
      </c>
    </row>
    <row r="33" spans="1:42" x14ac:dyDescent="0.3">
      <c r="A33">
        <v>1</v>
      </c>
      <c r="B33">
        <v>0.32</v>
      </c>
      <c r="C33">
        <f t="shared" si="0"/>
        <v>0.1024</v>
      </c>
      <c r="D33">
        <v>6.56339481274318</v>
      </c>
      <c r="E33" t="s">
        <v>40</v>
      </c>
      <c r="F33">
        <v>0</v>
      </c>
      <c r="G33">
        <v>0</v>
      </c>
      <c r="H33">
        <v>1</v>
      </c>
      <c r="I33">
        <v>0</v>
      </c>
      <c r="J33">
        <v>0</v>
      </c>
      <c r="K33" t="s">
        <v>50</v>
      </c>
      <c r="L33">
        <v>0</v>
      </c>
      <c r="M33">
        <v>0</v>
      </c>
      <c r="N33">
        <v>0</v>
      </c>
      <c r="O33">
        <v>1</v>
      </c>
      <c r="P33">
        <v>0</v>
      </c>
      <c r="Q33">
        <v>0</v>
      </c>
      <c r="R33">
        <v>0</v>
      </c>
      <c r="S33" t="s">
        <v>53</v>
      </c>
      <c r="T33">
        <v>0</v>
      </c>
      <c r="U33">
        <v>1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62.1</v>
      </c>
      <c r="AC33">
        <v>55</v>
      </c>
      <c r="AD33">
        <v>918</v>
      </c>
      <c r="AE33">
        <v>6.8221973906204907</v>
      </c>
      <c r="AF33">
        <f t="shared" si="1"/>
        <v>918.00000000000023</v>
      </c>
      <c r="AG33">
        <v>6.8108788116523939</v>
      </c>
      <c r="AH33">
        <f t="shared" si="2"/>
        <v>907.66812587520099</v>
      </c>
      <c r="AI33">
        <v>1.1318578968096737E-2</v>
      </c>
      <c r="AJ33">
        <v>918</v>
      </c>
      <c r="AL33">
        <v>1</v>
      </c>
      <c r="AM33">
        <v>0</v>
      </c>
      <c r="AN33">
        <v>4.4000000000000004</v>
      </c>
      <c r="AO33">
        <v>4.46</v>
      </c>
      <c r="AP33">
        <v>2.75</v>
      </c>
    </row>
    <row r="34" spans="1:42" x14ac:dyDescent="0.3">
      <c r="A34">
        <v>1</v>
      </c>
      <c r="B34">
        <v>0.52</v>
      </c>
      <c r="C34">
        <f t="shared" si="0"/>
        <v>0.27040000000000003</v>
      </c>
      <c r="D34">
        <v>7.302897153254575</v>
      </c>
      <c r="E34" t="s">
        <v>37</v>
      </c>
      <c r="F34">
        <v>0</v>
      </c>
      <c r="G34">
        <v>1</v>
      </c>
      <c r="H34">
        <v>0</v>
      </c>
      <c r="I34">
        <v>0</v>
      </c>
      <c r="J34">
        <v>0</v>
      </c>
      <c r="K34" t="s">
        <v>51</v>
      </c>
      <c r="L34">
        <v>0</v>
      </c>
      <c r="M34">
        <v>0</v>
      </c>
      <c r="N34">
        <v>1</v>
      </c>
      <c r="O34">
        <v>0</v>
      </c>
      <c r="P34">
        <v>0</v>
      </c>
      <c r="Q34">
        <v>0</v>
      </c>
      <c r="R34">
        <v>0</v>
      </c>
      <c r="S34" t="s">
        <v>39</v>
      </c>
      <c r="T34">
        <v>0</v>
      </c>
      <c r="U34">
        <v>0</v>
      </c>
      <c r="V34">
        <v>1</v>
      </c>
      <c r="W34">
        <v>0</v>
      </c>
      <c r="X34">
        <v>0</v>
      </c>
      <c r="Y34">
        <v>0</v>
      </c>
      <c r="Z34">
        <v>0</v>
      </c>
      <c r="AA34">
        <v>0</v>
      </c>
      <c r="AB34">
        <v>63.8</v>
      </c>
      <c r="AC34">
        <v>56</v>
      </c>
      <c r="AD34">
        <v>1338</v>
      </c>
      <c r="AE34">
        <v>7.1989312406881734</v>
      </c>
      <c r="AF34">
        <f t="shared" si="1"/>
        <v>1337.9999999999995</v>
      </c>
      <c r="AG34">
        <v>7.179946603464618</v>
      </c>
      <c r="AH34">
        <f t="shared" si="2"/>
        <v>1312.8381553650388</v>
      </c>
      <c r="AI34">
        <v>1.8984637223555367E-2</v>
      </c>
      <c r="AJ34">
        <v>1338</v>
      </c>
      <c r="AL34">
        <v>1</v>
      </c>
      <c r="AM34">
        <v>0</v>
      </c>
      <c r="AN34">
        <v>5.12</v>
      </c>
      <c r="AO34">
        <v>5.07</v>
      </c>
      <c r="AP34">
        <v>3.25</v>
      </c>
    </row>
    <row r="35" spans="1:42" x14ac:dyDescent="0.3">
      <c r="A35">
        <v>1</v>
      </c>
      <c r="B35">
        <v>0.81</v>
      </c>
      <c r="C35">
        <f t="shared" si="0"/>
        <v>0.65610000000000013</v>
      </c>
      <c r="D35">
        <v>8.0504824002138395</v>
      </c>
      <c r="E35" t="s">
        <v>40</v>
      </c>
      <c r="F35">
        <v>0</v>
      </c>
      <c r="G35">
        <v>0</v>
      </c>
      <c r="H35">
        <v>1</v>
      </c>
      <c r="I35">
        <v>0</v>
      </c>
      <c r="J35">
        <v>0</v>
      </c>
      <c r="K35" t="s">
        <v>43</v>
      </c>
      <c r="L35">
        <v>0</v>
      </c>
      <c r="M35">
        <v>1</v>
      </c>
      <c r="N35">
        <v>0</v>
      </c>
      <c r="O35">
        <v>0</v>
      </c>
      <c r="P35">
        <v>0</v>
      </c>
      <c r="Q35">
        <v>0</v>
      </c>
      <c r="R35">
        <v>0</v>
      </c>
      <c r="S35" t="s">
        <v>39</v>
      </c>
      <c r="T35">
        <v>0</v>
      </c>
      <c r="U35">
        <v>0</v>
      </c>
      <c r="V35">
        <v>1</v>
      </c>
      <c r="W35">
        <v>0</v>
      </c>
      <c r="X35">
        <v>0</v>
      </c>
      <c r="Y35">
        <v>0</v>
      </c>
      <c r="Z35">
        <v>0</v>
      </c>
      <c r="AA35">
        <v>0</v>
      </c>
      <c r="AB35">
        <v>62.3</v>
      </c>
      <c r="AC35">
        <v>57</v>
      </c>
      <c r="AD35">
        <v>3404</v>
      </c>
      <c r="AE35">
        <v>8.1327064896932644</v>
      </c>
      <c r="AF35">
        <f t="shared" si="1"/>
        <v>3403.9999999999986</v>
      </c>
      <c r="AG35">
        <v>8.1593459639546602</v>
      </c>
      <c r="AH35">
        <f t="shared" si="2"/>
        <v>3495.8994116657145</v>
      </c>
      <c r="AI35">
        <v>-2.663947426139579E-2</v>
      </c>
      <c r="AJ35">
        <v>3404</v>
      </c>
      <c r="AL35">
        <v>1</v>
      </c>
      <c r="AM35">
        <v>0</v>
      </c>
      <c r="AN35">
        <v>5.95</v>
      </c>
      <c r="AO35">
        <v>5.99</v>
      </c>
      <c r="AP35">
        <v>3.72</v>
      </c>
    </row>
    <row r="36" spans="1:42" x14ac:dyDescent="0.3">
      <c r="A36">
        <v>1</v>
      </c>
      <c r="B36">
        <v>0.62</v>
      </c>
      <c r="C36">
        <f t="shared" si="0"/>
        <v>0.38440000000000002</v>
      </c>
      <c r="D36">
        <v>7.5908949583796472</v>
      </c>
      <c r="E36" t="s">
        <v>40</v>
      </c>
      <c r="F36">
        <v>0</v>
      </c>
      <c r="G36">
        <v>0</v>
      </c>
      <c r="H36">
        <v>1</v>
      </c>
      <c r="I36">
        <v>0</v>
      </c>
      <c r="J36">
        <v>0</v>
      </c>
      <c r="K36" t="s">
        <v>51</v>
      </c>
      <c r="L36">
        <v>0</v>
      </c>
      <c r="M36">
        <v>0</v>
      </c>
      <c r="N36">
        <v>1</v>
      </c>
      <c r="O36">
        <v>0</v>
      </c>
      <c r="P36">
        <v>0</v>
      </c>
      <c r="Q36">
        <v>0</v>
      </c>
      <c r="R36">
        <v>0</v>
      </c>
      <c r="S36" t="s">
        <v>44</v>
      </c>
      <c r="T36">
        <v>0</v>
      </c>
      <c r="U36">
        <v>0</v>
      </c>
      <c r="V36">
        <v>0</v>
      </c>
      <c r="W36">
        <v>0</v>
      </c>
      <c r="X36">
        <v>1</v>
      </c>
      <c r="Y36">
        <v>0</v>
      </c>
      <c r="Z36">
        <v>0</v>
      </c>
      <c r="AA36">
        <v>0</v>
      </c>
      <c r="AB36">
        <v>61.2</v>
      </c>
      <c r="AC36">
        <v>54</v>
      </c>
      <c r="AD36">
        <v>2371</v>
      </c>
      <c r="AE36">
        <v>7.7710670860654059</v>
      </c>
      <c r="AF36">
        <f t="shared" si="1"/>
        <v>2371.0000000000009</v>
      </c>
      <c r="AG36">
        <v>7.8006595930974285</v>
      </c>
      <c r="AH36">
        <f t="shared" si="2"/>
        <v>2442.2123128671328</v>
      </c>
      <c r="AI36">
        <v>-2.9592507032022652E-2</v>
      </c>
      <c r="AJ36">
        <v>2371</v>
      </c>
      <c r="AL36">
        <v>1</v>
      </c>
      <c r="AM36">
        <v>0</v>
      </c>
      <c r="AN36">
        <v>5.55</v>
      </c>
      <c r="AO36">
        <v>5.52</v>
      </c>
      <c r="AP36">
        <v>3.39</v>
      </c>
    </row>
    <row r="37" spans="1:42" x14ac:dyDescent="0.3">
      <c r="A37">
        <v>1</v>
      </c>
      <c r="B37">
        <v>0.31</v>
      </c>
      <c r="C37">
        <f t="shared" si="0"/>
        <v>9.6100000000000005E-2</v>
      </c>
      <c r="D37">
        <v>6.5177318019796271</v>
      </c>
      <c r="E37" t="s">
        <v>40</v>
      </c>
      <c r="F37">
        <v>0</v>
      </c>
      <c r="G37">
        <v>0</v>
      </c>
      <c r="H37">
        <v>1</v>
      </c>
      <c r="I37">
        <v>0</v>
      </c>
      <c r="J37">
        <v>0</v>
      </c>
      <c r="K37" t="s">
        <v>51</v>
      </c>
      <c r="L37">
        <v>0</v>
      </c>
      <c r="M37">
        <v>0</v>
      </c>
      <c r="N37">
        <v>1</v>
      </c>
      <c r="O37">
        <v>0</v>
      </c>
      <c r="P37">
        <v>0</v>
      </c>
      <c r="Q37">
        <v>0</v>
      </c>
      <c r="R37">
        <v>0</v>
      </c>
      <c r="S37" t="s">
        <v>52</v>
      </c>
      <c r="T37">
        <v>0</v>
      </c>
      <c r="U37">
        <v>0</v>
      </c>
      <c r="V37">
        <v>0</v>
      </c>
      <c r="W37">
        <v>0</v>
      </c>
      <c r="X37">
        <v>0</v>
      </c>
      <c r="Y37">
        <v>1</v>
      </c>
      <c r="Z37">
        <v>0</v>
      </c>
      <c r="AA37">
        <v>0</v>
      </c>
      <c r="AB37">
        <v>62.3</v>
      </c>
      <c r="AC37">
        <v>55</v>
      </c>
      <c r="AD37">
        <v>802</v>
      </c>
      <c r="AE37">
        <v>6.6871086078665147</v>
      </c>
      <c r="AF37">
        <f t="shared" si="1"/>
        <v>802.00000000000023</v>
      </c>
      <c r="AG37">
        <v>6.5170579142138614</v>
      </c>
      <c r="AH37">
        <f t="shared" si="2"/>
        <v>676.58488348185188</v>
      </c>
      <c r="AI37">
        <v>0.17005069365265335</v>
      </c>
      <c r="AJ37">
        <v>802</v>
      </c>
      <c r="AL37">
        <v>1</v>
      </c>
      <c r="AM37">
        <v>0</v>
      </c>
      <c r="AN37">
        <v>4.38</v>
      </c>
      <c r="AO37">
        <v>4.3499999999999996</v>
      </c>
      <c r="AP37">
        <v>2.72</v>
      </c>
    </row>
    <row r="38" spans="1:42" x14ac:dyDescent="0.3">
      <c r="A38">
        <v>1</v>
      </c>
      <c r="B38">
        <v>0.44</v>
      </c>
      <c r="C38">
        <f t="shared" si="0"/>
        <v>0.19359999999999999</v>
      </c>
      <c r="D38">
        <v>7.039491563819861</v>
      </c>
      <c r="E38" t="s">
        <v>40</v>
      </c>
      <c r="F38">
        <v>0</v>
      </c>
      <c r="G38">
        <v>0</v>
      </c>
      <c r="H38">
        <v>1</v>
      </c>
      <c r="I38">
        <v>0</v>
      </c>
      <c r="J38">
        <v>0</v>
      </c>
      <c r="K38" t="s">
        <v>41</v>
      </c>
      <c r="L38">
        <v>0</v>
      </c>
      <c r="M38">
        <v>0</v>
      </c>
      <c r="N38">
        <v>0</v>
      </c>
      <c r="O38">
        <v>0</v>
      </c>
      <c r="P38">
        <v>1</v>
      </c>
      <c r="Q38">
        <v>0</v>
      </c>
      <c r="R38">
        <v>0</v>
      </c>
      <c r="S38" t="s">
        <v>53</v>
      </c>
      <c r="T38">
        <v>0</v>
      </c>
      <c r="U38">
        <v>1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61.9</v>
      </c>
      <c r="AC38">
        <v>54</v>
      </c>
      <c r="AD38">
        <v>1177</v>
      </c>
      <c r="AE38">
        <v>7.0707241072602764</v>
      </c>
      <c r="AF38">
        <f t="shared" si="1"/>
        <v>1176.9999999999998</v>
      </c>
      <c r="AG38">
        <v>7.2506811225468351</v>
      </c>
      <c r="AH38">
        <f t="shared" si="2"/>
        <v>1409.0642668688658</v>
      </c>
      <c r="AI38">
        <v>-0.17995701528655861</v>
      </c>
      <c r="AJ38">
        <v>1177</v>
      </c>
      <c r="AL38">
        <v>1</v>
      </c>
      <c r="AM38">
        <v>0</v>
      </c>
      <c r="AN38">
        <v>4.9000000000000004</v>
      </c>
      <c r="AO38">
        <v>4.95</v>
      </c>
      <c r="AP38">
        <v>3.05</v>
      </c>
    </row>
    <row r="39" spans="1:42" x14ac:dyDescent="0.3">
      <c r="A39">
        <v>1</v>
      </c>
      <c r="B39">
        <v>0.25</v>
      </c>
      <c r="C39">
        <f t="shared" si="0"/>
        <v>6.25E-2</v>
      </c>
      <c r="D39">
        <v>6.2166019047655245</v>
      </c>
      <c r="E39" t="s">
        <v>55</v>
      </c>
      <c r="F39">
        <v>0</v>
      </c>
      <c r="G39">
        <v>0</v>
      </c>
      <c r="H39">
        <v>0</v>
      </c>
      <c r="I39">
        <v>0</v>
      </c>
      <c r="J39">
        <v>1</v>
      </c>
      <c r="K39" t="s">
        <v>43</v>
      </c>
      <c r="L39">
        <v>0</v>
      </c>
      <c r="M39">
        <v>1</v>
      </c>
      <c r="N39">
        <v>0</v>
      </c>
      <c r="O39">
        <v>0</v>
      </c>
      <c r="P39">
        <v>0</v>
      </c>
      <c r="Q39">
        <v>0</v>
      </c>
      <c r="R39">
        <v>0</v>
      </c>
      <c r="S39" t="s">
        <v>46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</v>
      </c>
      <c r="AA39">
        <v>0</v>
      </c>
      <c r="AB39">
        <v>60.2</v>
      </c>
      <c r="AC39">
        <v>59</v>
      </c>
      <c r="AD39">
        <v>575</v>
      </c>
      <c r="AE39">
        <v>6.3543700407973507</v>
      </c>
      <c r="AF39">
        <f t="shared" si="1"/>
        <v>575.00000000000011</v>
      </c>
      <c r="AG39">
        <v>6.4663681518469414</v>
      </c>
      <c r="AH39">
        <f t="shared" si="2"/>
        <v>643.14368000323611</v>
      </c>
      <c r="AI39">
        <v>-0.11199811104959068</v>
      </c>
      <c r="AJ39">
        <v>575</v>
      </c>
      <c r="AL39">
        <v>1</v>
      </c>
      <c r="AM39">
        <v>0</v>
      </c>
      <c r="AN39">
        <v>4.1100000000000003</v>
      </c>
      <c r="AO39">
        <v>4.13</v>
      </c>
      <c r="AP39">
        <v>2.48</v>
      </c>
    </row>
    <row r="40" spans="1:42" x14ac:dyDescent="0.3">
      <c r="A40">
        <v>1</v>
      </c>
      <c r="B40">
        <v>0.9</v>
      </c>
      <c r="C40">
        <f t="shared" si="0"/>
        <v>0.81</v>
      </c>
      <c r="D40">
        <v>8.2391797372871505</v>
      </c>
      <c r="E40" t="s">
        <v>37</v>
      </c>
      <c r="F40">
        <v>0</v>
      </c>
      <c r="G40">
        <v>1</v>
      </c>
      <c r="H40">
        <v>0</v>
      </c>
      <c r="I40">
        <v>0</v>
      </c>
      <c r="J40">
        <v>0</v>
      </c>
      <c r="K40" t="s">
        <v>50</v>
      </c>
      <c r="L40">
        <v>0</v>
      </c>
      <c r="M40">
        <v>0</v>
      </c>
      <c r="N40">
        <v>0</v>
      </c>
      <c r="O40">
        <v>1</v>
      </c>
      <c r="P40">
        <v>0</v>
      </c>
      <c r="Q40">
        <v>0</v>
      </c>
      <c r="R40">
        <v>0</v>
      </c>
      <c r="S40" t="s">
        <v>39</v>
      </c>
      <c r="T40">
        <v>0</v>
      </c>
      <c r="U40">
        <v>0</v>
      </c>
      <c r="V40">
        <v>1</v>
      </c>
      <c r="W40">
        <v>0</v>
      </c>
      <c r="X40">
        <v>0</v>
      </c>
      <c r="Y40">
        <v>0</v>
      </c>
      <c r="Z40">
        <v>0</v>
      </c>
      <c r="AA40">
        <v>0</v>
      </c>
      <c r="AB40">
        <v>65.2</v>
      </c>
      <c r="AC40">
        <v>58</v>
      </c>
      <c r="AD40">
        <v>3669</v>
      </c>
      <c r="AE40">
        <v>8.2076744243552824</v>
      </c>
      <c r="AF40">
        <f t="shared" si="1"/>
        <v>3669.0000000000014</v>
      </c>
      <c r="AG40">
        <v>8.1926035882220187</v>
      </c>
      <c r="AH40">
        <f t="shared" si="2"/>
        <v>3614.1196870722511</v>
      </c>
      <c r="AI40">
        <v>1.5070836133263654E-2</v>
      </c>
      <c r="AJ40">
        <v>3669</v>
      </c>
      <c r="AL40">
        <v>1</v>
      </c>
      <c r="AM40">
        <v>0</v>
      </c>
      <c r="AN40">
        <v>6</v>
      </c>
      <c r="AO40">
        <v>6.06</v>
      </c>
      <c r="AP40">
        <v>3.93</v>
      </c>
    </row>
    <row r="41" spans="1:42" x14ac:dyDescent="0.3">
      <c r="A41">
        <v>1</v>
      </c>
      <c r="B41">
        <v>0.52</v>
      </c>
      <c r="C41">
        <f t="shared" si="0"/>
        <v>0.27040000000000003</v>
      </c>
      <c r="D41">
        <v>7.302897153254575</v>
      </c>
      <c r="E41" t="s">
        <v>49</v>
      </c>
      <c r="F41">
        <v>0</v>
      </c>
      <c r="G41">
        <v>0</v>
      </c>
      <c r="H41">
        <v>0</v>
      </c>
      <c r="I41">
        <v>1</v>
      </c>
      <c r="J41">
        <v>0</v>
      </c>
      <c r="K41" t="s">
        <v>43</v>
      </c>
      <c r="L41">
        <v>0</v>
      </c>
      <c r="M41">
        <v>1</v>
      </c>
      <c r="N41">
        <v>0</v>
      </c>
      <c r="O41">
        <v>0</v>
      </c>
      <c r="P41">
        <v>0</v>
      </c>
      <c r="Q41">
        <v>0</v>
      </c>
      <c r="R41">
        <v>0</v>
      </c>
      <c r="S41" t="s">
        <v>52</v>
      </c>
      <c r="T41">
        <v>0</v>
      </c>
      <c r="U41">
        <v>0</v>
      </c>
      <c r="V41">
        <v>0</v>
      </c>
      <c r="W41">
        <v>0</v>
      </c>
      <c r="X41">
        <v>0</v>
      </c>
      <c r="Y41">
        <v>1</v>
      </c>
      <c r="Z41">
        <v>0</v>
      </c>
      <c r="AA41">
        <v>0</v>
      </c>
      <c r="AB41">
        <v>60.7</v>
      </c>
      <c r="AC41">
        <v>58</v>
      </c>
      <c r="AD41">
        <v>1689</v>
      </c>
      <c r="AE41">
        <v>7.4318919168077997</v>
      </c>
      <c r="AF41">
        <f t="shared" si="1"/>
        <v>1688.9999999999993</v>
      </c>
      <c r="AG41">
        <v>7.3657066213492861</v>
      </c>
      <c r="AH41">
        <f t="shared" si="2"/>
        <v>1580.8320816430003</v>
      </c>
      <c r="AI41">
        <v>6.6185295458513593E-2</v>
      </c>
      <c r="AJ41">
        <v>1689</v>
      </c>
      <c r="AL41">
        <v>1</v>
      </c>
      <c r="AM41">
        <v>0</v>
      </c>
      <c r="AN41">
        <v>5.17</v>
      </c>
      <c r="AO41">
        <v>5.21</v>
      </c>
      <c r="AP41">
        <v>3.15</v>
      </c>
    </row>
    <row r="42" spans="1:42" x14ac:dyDescent="0.3">
      <c r="A42">
        <v>1</v>
      </c>
      <c r="B42">
        <v>0.3</v>
      </c>
      <c r="C42">
        <f t="shared" si="0"/>
        <v>0.09</v>
      </c>
      <c r="D42">
        <v>6.4709048392564616</v>
      </c>
      <c r="E42" t="s">
        <v>40</v>
      </c>
      <c r="F42">
        <v>0</v>
      </c>
      <c r="G42">
        <v>0</v>
      </c>
      <c r="H42">
        <v>1</v>
      </c>
      <c r="I42">
        <v>0</v>
      </c>
      <c r="J42">
        <v>0</v>
      </c>
      <c r="K42" t="s">
        <v>50</v>
      </c>
      <c r="L42">
        <v>0</v>
      </c>
      <c r="M42">
        <v>0</v>
      </c>
      <c r="N42">
        <v>0</v>
      </c>
      <c r="O42">
        <v>1</v>
      </c>
      <c r="P42">
        <v>0</v>
      </c>
      <c r="Q42">
        <v>0</v>
      </c>
      <c r="R42">
        <v>0</v>
      </c>
      <c r="S42" t="s">
        <v>42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1</v>
      </c>
      <c r="AB42">
        <v>60.9</v>
      </c>
      <c r="AC42">
        <v>57</v>
      </c>
      <c r="AD42">
        <v>684</v>
      </c>
      <c r="AE42">
        <v>6.5279579176225502</v>
      </c>
      <c r="AF42">
        <f t="shared" si="1"/>
        <v>683.99999999999977</v>
      </c>
      <c r="AG42">
        <v>6.5686209632742028</v>
      </c>
      <c r="AH42">
        <f t="shared" si="2"/>
        <v>712.38675793120831</v>
      </c>
      <c r="AI42">
        <v>-4.0663045651652574E-2</v>
      </c>
      <c r="AJ42">
        <v>684</v>
      </c>
      <c r="AL42">
        <v>1</v>
      </c>
      <c r="AM42">
        <v>0</v>
      </c>
      <c r="AN42">
        <v>4.32</v>
      </c>
      <c r="AO42">
        <v>4.3499999999999996</v>
      </c>
      <c r="AP42">
        <v>2.64</v>
      </c>
    </row>
    <row r="43" spans="1:42" x14ac:dyDescent="0.3">
      <c r="A43">
        <v>1</v>
      </c>
      <c r="B43">
        <v>0.54</v>
      </c>
      <c r="C43">
        <f t="shared" si="0"/>
        <v>0.29160000000000003</v>
      </c>
      <c r="D43">
        <v>7.3637568041130663</v>
      </c>
      <c r="E43" t="s">
        <v>49</v>
      </c>
      <c r="F43">
        <v>0</v>
      </c>
      <c r="G43">
        <v>0</v>
      </c>
      <c r="H43">
        <v>0</v>
      </c>
      <c r="I43">
        <v>1</v>
      </c>
      <c r="J43">
        <v>0</v>
      </c>
      <c r="K43" t="s">
        <v>43</v>
      </c>
      <c r="L43">
        <v>0</v>
      </c>
      <c r="M43">
        <v>1</v>
      </c>
      <c r="N43">
        <v>0</v>
      </c>
      <c r="O43">
        <v>0</v>
      </c>
      <c r="P43">
        <v>0</v>
      </c>
      <c r="Q43">
        <v>0</v>
      </c>
      <c r="R43">
        <v>0</v>
      </c>
      <c r="S43" t="s">
        <v>52</v>
      </c>
      <c r="T43">
        <v>0</v>
      </c>
      <c r="U43">
        <v>0</v>
      </c>
      <c r="V43">
        <v>0</v>
      </c>
      <c r="W43">
        <v>0</v>
      </c>
      <c r="X43">
        <v>0</v>
      </c>
      <c r="Y43">
        <v>1</v>
      </c>
      <c r="Z43">
        <v>0</v>
      </c>
      <c r="AA43">
        <v>0</v>
      </c>
      <c r="AB43">
        <v>59.2</v>
      </c>
      <c r="AC43">
        <v>58</v>
      </c>
      <c r="AD43">
        <v>1847</v>
      </c>
      <c r="AE43">
        <v>7.5213179801992398</v>
      </c>
      <c r="AF43">
        <f t="shared" si="1"/>
        <v>1846.9999999999998</v>
      </c>
      <c r="AG43">
        <v>7.5027505832777166</v>
      </c>
      <c r="AH43">
        <f t="shared" si="2"/>
        <v>1813.0224315227222</v>
      </c>
      <c r="AI43">
        <v>1.8567396921523205E-2</v>
      </c>
      <c r="AJ43">
        <v>1847</v>
      </c>
      <c r="AL43">
        <v>1</v>
      </c>
      <c r="AM43">
        <v>0</v>
      </c>
      <c r="AN43">
        <v>5.35</v>
      </c>
      <c r="AO43">
        <v>5.32</v>
      </c>
      <c r="AP43">
        <v>3.16</v>
      </c>
    </row>
    <row r="44" spans="1:42" x14ac:dyDescent="0.3">
      <c r="A44">
        <v>1</v>
      </c>
      <c r="B44">
        <v>0.32</v>
      </c>
      <c r="C44">
        <f t="shared" si="0"/>
        <v>0.1024</v>
      </c>
      <c r="D44">
        <v>6.56339481274318</v>
      </c>
      <c r="E44" t="s">
        <v>40</v>
      </c>
      <c r="F44">
        <v>0</v>
      </c>
      <c r="G44">
        <v>0</v>
      </c>
      <c r="H44">
        <v>1</v>
      </c>
      <c r="I44">
        <v>0</v>
      </c>
      <c r="J44">
        <v>0</v>
      </c>
      <c r="K44" t="s">
        <v>54</v>
      </c>
      <c r="L44">
        <v>1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 t="s">
        <v>52</v>
      </c>
      <c r="T44">
        <v>0</v>
      </c>
      <c r="U44">
        <v>0</v>
      </c>
      <c r="V44">
        <v>0</v>
      </c>
      <c r="W44">
        <v>0</v>
      </c>
      <c r="X44">
        <v>0</v>
      </c>
      <c r="Y44">
        <v>1</v>
      </c>
      <c r="Z44">
        <v>0</v>
      </c>
      <c r="AA44">
        <v>0</v>
      </c>
      <c r="AB44">
        <v>61.9</v>
      </c>
      <c r="AC44">
        <v>55</v>
      </c>
      <c r="AD44">
        <v>758</v>
      </c>
      <c r="AE44">
        <v>6.6306833856423717</v>
      </c>
      <c r="AF44">
        <f t="shared" si="1"/>
        <v>758</v>
      </c>
      <c r="AG44">
        <v>6.6466834819032741</v>
      </c>
      <c r="AH44">
        <f t="shared" si="2"/>
        <v>770.22561768042931</v>
      </c>
      <c r="AI44">
        <v>-1.6000096260902374E-2</v>
      </c>
      <c r="AJ44">
        <v>758</v>
      </c>
      <c r="AL44">
        <v>1</v>
      </c>
      <c r="AM44">
        <v>0</v>
      </c>
      <c r="AN44">
        <v>4.41</v>
      </c>
      <c r="AO44">
        <v>4.4400000000000004</v>
      </c>
      <c r="AP44">
        <v>2.74</v>
      </c>
    </row>
    <row r="45" spans="1:42" x14ac:dyDescent="0.3">
      <c r="A45">
        <v>1</v>
      </c>
      <c r="B45">
        <v>0.52</v>
      </c>
      <c r="C45">
        <f t="shared" si="0"/>
        <v>0.27040000000000003</v>
      </c>
      <c r="D45">
        <v>7.302897153254575</v>
      </c>
      <c r="E45" t="s">
        <v>55</v>
      </c>
      <c r="F45">
        <v>0</v>
      </c>
      <c r="G45">
        <v>0</v>
      </c>
      <c r="H45">
        <v>0</v>
      </c>
      <c r="I45">
        <v>0</v>
      </c>
      <c r="J45">
        <v>1</v>
      </c>
      <c r="K45" t="s">
        <v>47</v>
      </c>
      <c r="L45">
        <v>0</v>
      </c>
      <c r="M45">
        <v>0</v>
      </c>
      <c r="N45">
        <v>0</v>
      </c>
      <c r="O45">
        <v>0</v>
      </c>
      <c r="P45">
        <v>0</v>
      </c>
      <c r="Q45">
        <v>1</v>
      </c>
      <c r="R45">
        <v>0</v>
      </c>
      <c r="S45" t="s">
        <v>39</v>
      </c>
      <c r="T45">
        <v>0</v>
      </c>
      <c r="U45">
        <v>0</v>
      </c>
      <c r="V45">
        <v>1</v>
      </c>
      <c r="W45">
        <v>0</v>
      </c>
      <c r="X45">
        <v>0</v>
      </c>
      <c r="Y45">
        <v>0</v>
      </c>
      <c r="Z45">
        <v>0</v>
      </c>
      <c r="AA45">
        <v>0</v>
      </c>
      <c r="AB45">
        <v>63.3</v>
      </c>
      <c r="AC45">
        <v>55</v>
      </c>
      <c r="AD45">
        <v>1073</v>
      </c>
      <c r="AE45">
        <v>6.9782137426306985</v>
      </c>
      <c r="AF45">
        <f t="shared" si="1"/>
        <v>1073</v>
      </c>
      <c r="AG45">
        <v>6.9149784500853553</v>
      </c>
      <c r="AH45">
        <f t="shared" si="2"/>
        <v>1007.2493211277282</v>
      </c>
      <c r="AI45">
        <v>6.3235292545343214E-2</v>
      </c>
      <c r="AJ45">
        <v>1073</v>
      </c>
      <c r="AL45">
        <v>1</v>
      </c>
      <c r="AM45">
        <v>0</v>
      </c>
      <c r="AN45">
        <v>5.13</v>
      </c>
      <c r="AO45">
        <v>5.0999999999999996</v>
      </c>
      <c r="AP45">
        <v>3.24</v>
      </c>
    </row>
    <row r="46" spans="1:42" x14ac:dyDescent="0.3">
      <c r="A46">
        <v>1</v>
      </c>
      <c r="B46">
        <v>0.33</v>
      </c>
      <c r="C46">
        <f t="shared" si="0"/>
        <v>0.10890000000000001</v>
      </c>
      <c r="D46">
        <v>6.6079578580290095</v>
      </c>
      <c r="E46" t="s">
        <v>40</v>
      </c>
      <c r="F46">
        <v>0</v>
      </c>
      <c r="G46">
        <v>0</v>
      </c>
      <c r="H46">
        <v>1</v>
      </c>
      <c r="I46">
        <v>0</v>
      </c>
      <c r="J46">
        <v>0</v>
      </c>
      <c r="K46" t="s">
        <v>43</v>
      </c>
      <c r="L46">
        <v>0</v>
      </c>
      <c r="M46">
        <v>1</v>
      </c>
      <c r="N46">
        <v>0</v>
      </c>
      <c r="O46">
        <v>0</v>
      </c>
      <c r="P46">
        <v>0</v>
      </c>
      <c r="Q46">
        <v>0</v>
      </c>
      <c r="R46">
        <v>0</v>
      </c>
      <c r="S46" t="s">
        <v>46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1</v>
      </c>
      <c r="AA46">
        <v>0</v>
      </c>
      <c r="AB46">
        <v>60.9</v>
      </c>
      <c r="AC46">
        <v>56</v>
      </c>
      <c r="AD46">
        <v>984</v>
      </c>
      <c r="AE46">
        <v>6.8916258970522533</v>
      </c>
      <c r="AF46">
        <f t="shared" si="1"/>
        <v>983.99999999999989</v>
      </c>
      <c r="AG46">
        <v>6.8941337700210017</v>
      </c>
      <c r="AH46">
        <f t="shared" si="2"/>
        <v>986.47084398765571</v>
      </c>
      <c r="AI46">
        <v>-2.5078729687484369E-3</v>
      </c>
      <c r="AJ46">
        <v>984</v>
      </c>
      <c r="AL46">
        <v>1</v>
      </c>
      <c r="AM46">
        <v>0</v>
      </c>
      <c r="AN46">
        <v>4.46</v>
      </c>
      <c r="AO46">
        <v>4.4800000000000004</v>
      </c>
      <c r="AP46">
        <v>2.72</v>
      </c>
    </row>
    <row r="47" spans="1:42" x14ac:dyDescent="0.3">
      <c r="A47">
        <v>1</v>
      </c>
      <c r="B47">
        <v>0.4</v>
      </c>
      <c r="C47">
        <f t="shared" si="0"/>
        <v>0.16000000000000003</v>
      </c>
      <c r="D47">
        <v>6.8934882765450896</v>
      </c>
      <c r="E47" t="s">
        <v>40</v>
      </c>
      <c r="F47">
        <v>0</v>
      </c>
      <c r="G47">
        <v>0</v>
      </c>
      <c r="H47">
        <v>1</v>
      </c>
      <c r="I47">
        <v>0</v>
      </c>
      <c r="J47">
        <v>0</v>
      </c>
      <c r="K47" t="s">
        <v>41</v>
      </c>
      <c r="L47">
        <v>0</v>
      </c>
      <c r="M47">
        <v>0</v>
      </c>
      <c r="N47">
        <v>0</v>
      </c>
      <c r="O47">
        <v>0</v>
      </c>
      <c r="P47">
        <v>1</v>
      </c>
      <c r="Q47">
        <v>0</v>
      </c>
      <c r="R47">
        <v>0</v>
      </c>
      <c r="S47" t="s">
        <v>42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1</v>
      </c>
      <c r="AB47">
        <v>62.4</v>
      </c>
      <c r="AC47">
        <v>57</v>
      </c>
      <c r="AD47">
        <v>1125</v>
      </c>
      <c r="AE47">
        <v>7.0255383146385206</v>
      </c>
      <c r="AF47">
        <f t="shared" si="1"/>
        <v>1125.0000000000002</v>
      </c>
      <c r="AG47">
        <v>6.9651121061613939</v>
      </c>
      <c r="AH47">
        <f t="shared" si="2"/>
        <v>1059.0336349671566</v>
      </c>
      <c r="AI47">
        <v>6.0426208477126764E-2</v>
      </c>
      <c r="AJ47">
        <v>1125</v>
      </c>
      <c r="AL47">
        <v>1</v>
      </c>
      <c r="AM47">
        <v>0</v>
      </c>
      <c r="AN47">
        <v>4.7300000000000004</v>
      </c>
      <c r="AO47">
        <v>4.6900000000000004</v>
      </c>
      <c r="AP47">
        <v>2.94</v>
      </c>
    </row>
    <row r="48" spans="1:42" x14ac:dyDescent="0.3">
      <c r="A48">
        <v>1</v>
      </c>
      <c r="B48">
        <v>0.97</v>
      </c>
      <c r="C48">
        <f t="shared" si="0"/>
        <v>0.94089999999999996</v>
      </c>
      <c r="D48">
        <v>8.376009352811014</v>
      </c>
      <c r="E48" t="s">
        <v>49</v>
      </c>
      <c r="F48">
        <v>0</v>
      </c>
      <c r="G48">
        <v>0</v>
      </c>
      <c r="H48">
        <v>0</v>
      </c>
      <c r="I48">
        <v>1</v>
      </c>
      <c r="J48">
        <v>0</v>
      </c>
      <c r="K48" t="s">
        <v>54</v>
      </c>
      <c r="L48">
        <v>1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 t="s">
        <v>39</v>
      </c>
      <c r="T48">
        <v>0</v>
      </c>
      <c r="U48">
        <v>0</v>
      </c>
      <c r="V48">
        <v>1</v>
      </c>
      <c r="W48">
        <v>0</v>
      </c>
      <c r="X48">
        <v>0</v>
      </c>
      <c r="Y48">
        <v>0</v>
      </c>
      <c r="Z48">
        <v>0</v>
      </c>
      <c r="AA48">
        <v>0</v>
      </c>
      <c r="AB48">
        <v>62</v>
      </c>
      <c r="AC48">
        <v>60</v>
      </c>
      <c r="AD48">
        <v>4639</v>
      </c>
      <c r="AE48">
        <v>8.4422541047517434</v>
      </c>
      <c r="AF48">
        <f t="shared" si="1"/>
        <v>4638.9999999999991</v>
      </c>
      <c r="AG48">
        <v>8.5636265269093261</v>
      </c>
      <c r="AH48">
        <f t="shared" si="2"/>
        <v>5237.6412189347229</v>
      </c>
      <c r="AI48">
        <v>-0.1213724221575827</v>
      </c>
      <c r="AJ48">
        <v>4639</v>
      </c>
      <c r="AL48">
        <v>1</v>
      </c>
      <c r="AM48">
        <v>0</v>
      </c>
      <c r="AN48">
        <v>6.29</v>
      </c>
      <c r="AO48">
        <v>6.25</v>
      </c>
      <c r="AP48">
        <v>3.89</v>
      </c>
    </row>
    <row r="49" spans="1:42" x14ac:dyDescent="0.3">
      <c r="A49">
        <v>1</v>
      </c>
      <c r="B49">
        <v>0.9</v>
      </c>
      <c r="C49">
        <f t="shared" si="0"/>
        <v>0.81</v>
      </c>
      <c r="D49">
        <v>8.2391797372871505</v>
      </c>
      <c r="E49" t="s">
        <v>49</v>
      </c>
      <c r="F49">
        <v>0</v>
      </c>
      <c r="G49">
        <v>0</v>
      </c>
      <c r="H49">
        <v>0</v>
      </c>
      <c r="I49">
        <v>1</v>
      </c>
      <c r="J49">
        <v>0</v>
      </c>
      <c r="K49" t="s">
        <v>41</v>
      </c>
      <c r="L49">
        <v>0</v>
      </c>
      <c r="M49">
        <v>0</v>
      </c>
      <c r="N49">
        <v>0</v>
      </c>
      <c r="O49">
        <v>0</v>
      </c>
      <c r="P49">
        <v>1</v>
      </c>
      <c r="Q49">
        <v>0</v>
      </c>
      <c r="R49">
        <v>0</v>
      </c>
      <c r="S49" t="s">
        <v>42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1</v>
      </c>
      <c r="AB49">
        <v>62</v>
      </c>
      <c r="AC49">
        <v>58</v>
      </c>
      <c r="AD49">
        <v>4432</v>
      </c>
      <c r="AE49">
        <v>8.3966062284271192</v>
      </c>
      <c r="AF49">
        <f t="shared" si="1"/>
        <v>4431.9999999999982</v>
      </c>
      <c r="AG49">
        <v>8.4745100980171131</v>
      </c>
      <c r="AH49">
        <f t="shared" si="2"/>
        <v>4791.0750330805004</v>
      </c>
      <c r="AI49">
        <v>-7.7903869589993846E-2</v>
      </c>
      <c r="AJ49">
        <v>4432</v>
      </c>
      <c r="AL49">
        <v>1</v>
      </c>
      <c r="AM49">
        <v>0</v>
      </c>
      <c r="AN49">
        <v>6.13</v>
      </c>
      <c r="AO49">
        <v>6.16</v>
      </c>
      <c r="AP49">
        <v>3.81</v>
      </c>
    </row>
    <row r="50" spans="1:42" x14ac:dyDescent="0.3">
      <c r="A50">
        <v>1</v>
      </c>
      <c r="B50">
        <v>0.33</v>
      </c>
      <c r="C50">
        <f t="shared" si="0"/>
        <v>0.10890000000000001</v>
      </c>
      <c r="D50">
        <v>6.6079578580290095</v>
      </c>
      <c r="E50" t="s">
        <v>49</v>
      </c>
      <c r="F50">
        <v>0</v>
      </c>
      <c r="G50">
        <v>0</v>
      </c>
      <c r="H50">
        <v>0</v>
      </c>
      <c r="I50">
        <v>1</v>
      </c>
      <c r="J50">
        <v>0</v>
      </c>
      <c r="K50" t="s">
        <v>43</v>
      </c>
      <c r="L50">
        <v>0</v>
      </c>
      <c r="M50">
        <v>1</v>
      </c>
      <c r="N50">
        <v>0</v>
      </c>
      <c r="O50">
        <v>0</v>
      </c>
      <c r="P50">
        <v>0</v>
      </c>
      <c r="Q50">
        <v>0</v>
      </c>
      <c r="R50">
        <v>0</v>
      </c>
      <c r="S50" t="s">
        <v>48</v>
      </c>
      <c r="T50">
        <v>0</v>
      </c>
      <c r="U50">
        <v>0</v>
      </c>
      <c r="V50">
        <v>0</v>
      </c>
      <c r="W50">
        <v>1</v>
      </c>
      <c r="X50">
        <v>0</v>
      </c>
      <c r="Y50">
        <v>0</v>
      </c>
      <c r="Z50">
        <v>0</v>
      </c>
      <c r="AA50">
        <v>0</v>
      </c>
      <c r="AB50">
        <v>60</v>
      </c>
      <c r="AC50">
        <v>59</v>
      </c>
      <c r="AD50">
        <v>594</v>
      </c>
      <c r="AE50">
        <v>6.3868793193626452</v>
      </c>
      <c r="AF50">
        <f t="shared" si="1"/>
        <v>594.00000000000011</v>
      </c>
      <c r="AG50">
        <v>6.3281068593993375</v>
      </c>
      <c r="AH50">
        <f t="shared" si="2"/>
        <v>560.09525047494446</v>
      </c>
      <c r="AI50">
        <v>5.877245996330771E-2</v>
      </c>
      <c r="AJ50">
        <v>594</v>
      </c>
      <c r="AL50">
        <v>1</v>
      </c>
      <c r="AM50">
        <v>0</v>
      </c>
      <c r="AN50">
        <v>4.49</v>
      </c>
      <c r="AO50">
        <v>4.47</v>
      </c>
      <c r="AP50">
        <v>2.69</v>
      </c>
    </row>
    <row r="51" spans="1:42" x14ac:dyDescent="0.3">
      <c r="A51">
        <v>1</v>
      </c>
      <c r="B51">
        <v>0.51</v>
      </c>
      <c r="C51">
        <f t="shared" si="0"/>
        <v>0.2601</v>
      </c>
      <c r="D51">
        <v>7.2717799946100161</v>
      </c>
      <c r="E51" t="s">
        <v>49</v>
      </c>
      <c r="F51">
        <v>0</v>
      </c>
      <c r="G51">
        <v>0</v>
      </c>
      <c r="H51">
        <v>0</v>
      </c>
      <c r="I51">
        <v>1</v>
      </c>
      <c r="J51">
        <v>0</v>
      </c>
      <c r="K51" t="s">
        <v>43</v>
      </c>
      <c r="L51">
        <v>0</v>
      </c>
      <c r="M51">
        <v>1</v>
      </c>
      <c r="N51">
        <v>0</v>
      </c>
      <c r="O51">
        <v>0</v>
      </c>
      <c r="P51">
        <v>0</v>
      </c>
      <c r="Q51">
        <v>0</v>
      </c>
      <c r="R51">
        <v>0</v>
      </c>
      <c r="S51" t="s">
        <v>52</v>
      </c>
      <c r="T51">
        <v>0</v>
      </c>
      <c r="U51">
        <v>0</v>
      </c>
      <c r="V51">
        <v>0</v>
      </c>
      <c r="W51">
        <v>0</v>
      </c>
      <c r="X51">
        <v>0</v>
      </c>
      <c r="Y51">
        <v>1</v>
      </c>
      <c r="Z51">
        <v>0</v>
      </c>
      <c r="AA51">
        <v>0</v>
      </c>
      <c r="AB51">
        <v>61.5</v>
      </c>
      <c r="AC51">
        <v>60</v>
      </c>
      <c r="AD51">
        <v>1567</v>
      </c>
      <c r="AE51">
        <v>7.3569182423560209</v>
      </c>
      <c r="AF51">
        <f t="shared" si="1"/>
        <v>1567</v>
      </c>
      <c r="AG51">
        <v>7.3455722042284979</v>
      </c>
      <c r="AH51">
        <f t="shared" si="2"/>
        <v>1549.3212398498224</v>
      </c>
      <c r="AI51">
        <v>1.1346038127522995E-2</v>
      </c>
      <c r="AJ51">
        <v>1567</v>
      </c>
      <c r="AL51">
        <v>1</v>
      </c>
      <c r="AM51">
        <v>0</v>
      </c>
      <c r="AN51">
        <v>5.12</v>
      </c>
      <c r="AO51">
        <v>5.09</v>
      </c>
      <c r="AP51">
        <v>3.14</v>
      </c>
    </row>
    <row r="52" spans="1:42" x14ac:dyDescent="0.3">
      <c r="A52">
        <v>1</v>
      </c>
      <c r="B52">
        <v>0.54</v>
      </c>
      <c r="C52">
        <f t="shared" si="0"/>
        <v>0.29160000000000003</v>
      </c>
      <c r="D52">
        <v>7.3637568041130663</v>
      </c>
      <c r="E52" t="s">
        <v>40</v>
      </c>
      <c r="F52">
        <v>0</v>
      </c>
      <c r="G52">
        <v>0</v>
      </c>
      <c r="H52">
        <v>1</v>
      </c>
      <c r="I52">
        <v>0</v>
      </c>
      <c r="J52">
        <v>0</v>
      </c>
      <c r="K52" t="s">
        <v>41</v>
      </c>
      <c r="L52">
        <v>0</v>
      </c>
      <c r="M52">
        <v>0</v>
      </c>
      <c r="N52">
        <v>0</v>
      </c>
      <c r="O52">
        <v>0</v>
      </c>
      <c r="P52">
        <v>1</v>
      </c>
      <c r="Q52">
        <v>0</v>
      </c>
      <c r="R52">
        <v>0</v>
      </c>
      <c r="S52" t="s">
        <v>42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1</v>
      </c>
      <c r="AB52">
        <v>61.8</v>
      </c>
      <c r="AC52">
        <v>56</v>
      </c>
      <c r="AD52">
        <v>1696</v>
      </c>
      <c r="AE52">
        <v>7.4360278163518485</v>
      </c>
      <c r="AF52">
        <f t="shared" si="1"/>
        <v>1696.0000000000002</v>
      </c>
      <c r="AG52">
        <v>7.4978431955426057</v>
      </c>
      <c r="AH52">
        <f t="shared" si="2"/>
        <v>1804.1470228264716</v>
      </c>
      <c r="AI52">
        <v>-6.1815379190757191E-2</v>
      </c>
      <c r="AJ52">
        <v>1696</v>
      </c>
      <c r="AL52">
        <v>1</v>
      </c>
      <c r="AM52">
        <v>0</v>
      </c>
      <c r="AN52">
        <v>5.25</v>
      </c>
      <c r="AO52">
        <v>5.27</v>
      </c>
      <c r="AP52">
        <v>3.25</v>
      </c>
    </row>
    <row r="53" spans="1:42" x14ac:dyDescent="0.3">
      <c r="A53">
        <v>1</v>
      </c>
      <c r="B53">
        <v>0.51</v>
      </c>
      <c r="C53">
        <f t="shared" si="0"/>
        <v>0.2601</v>
      </c>
      <c r="D53">
        <v>7.2717799946100161</v>
      </c>
      <c r="E53" t="s">
        <v>40</v>
      </c>
      <c r="F53">
        <v>0</v>
      </c>
      <c r="G53">
        <v>0</v>
      </c>
      <c r="H53">
        <v>1</v>
      </c>
      <c r="I53">
        <v>0</v>
      </c>
      <c r="J53">
        <v>0</v>
      </c>
      <c r="K53" t="s">
        <v>50</v>
      </c>
      <c r="L53">
        <v>0</v>
      </c>
      <c r="M53">
        <v>0</v>
      </c>
      <c r="N53">
        <v>0</v>
      </c>
      <c r="O53">
        <v>1</v>
      </c>
      <c r="P53">
        <v>0</v>
      </c>
      <c r="Q53">
        <v>0</v>
      </c>
      <c r="R53">
        <v>0</v>
      </c>
      <c r="S53" t="s">
        <v>52</v>
      </c>
      <c r="T53">
        <v>0</v>
      </c>
      <c r="U53">
        <v>0</v>
      </c>
      <c r="V53">
        <v>0</v>
      </c>
      <c r="W53">
        <v>0</v>
      </c>
      <c r="X53">
        <v>0</v>
      </c>
      <c r="Y53">
        <v>1</v>
      </c>
      <c r="Z53">
        <v>0</v>
      </c>
      <c r="AA53">
        <v>0</v>
      </c>
      <c r="AB53">
        <v>62.2</v>
      </c>
      <c r="AC53">
        <v>54</v>
      </c>
      <c r="AD53">
        <v>1443</v>
      </c>
      <c r="AE53">
        <v>7.2744795587738711</v>
      </c>
      <c r="AF53">
        <f t="shared" si="1"/>
        <v>1443.0000000000002</v>
      </c>
      <c r="AG53">
        <v>7.2588548072829795</v>
      </c>
      <c r="AH53">
        <f t="shared" si="2"/>
        <v>1420.6287116379353</v>
      </c>
      <c r="AI53">
        <v>1.5624751490891597E-2</v>
      </c>
      <c r="AJ53">
        <v>1443</v>
      </c>
      <c r="AL53">
        <v>1</v>
      </c>
      <c r="AM53">
        <v>0</v>
      </c>
      <c r="AN53">
        <v>5.1100000000000003</v>
      </c>
      <c r="AO53">
        <v>5.14</v>
      </c>
      <c r="AP53">
        <v>3.19</v>
      </c>
    </row>
    <row r="54" spans="1:42" x14ac:dyDescent="0.3">
      <c r="A54">
        <v>1</v>
      </c>
      <c r="B54">
        <v>0.39</v>
      </c>
      <c r="C54">
        <f t="shared" si="0"/>
        <v>0.15210000000000001</v>
      </c>
      <c r="D54">
        <v>6.8552162031486654</v>
      </c>
      <c r="E54" t="s">
        <v>49</v>
      </c>
      <c r="F54">
        <v>0</v>
      </c>
      <c r="G54">
        <v>0</v>
      </c>
      <c r="H54">
        <v>0</v>
      </c>
      <c r="I54">
        <v>1</v>
      </c>
      <c r="J54">
        <v>0</v>
      </c>
      <c r="K54" t="s">
        <v>51</v>
      </c>
      <c r="L54">
        <v>0</v>
      </c>
      <c r="M54">
        <v>0</v>
      </c>
      <c r="N54">
        <v>1</v>
      </c>
      <c r="O54">
        <v>0</v>
      </c>
      <c r="P54">
        <v>0</v>
      </c>
      <c r="Q54">
        <v>0</v>
      </c>
      <c r="R54">
        <v>0</v>
      </c>
      <c r="S54" t="s">
        <v>52</v>
      </c>
      <c r="T54">
        <v>0</v>
      </c>
      <c r="U54">
        <v>0</v>
      </c>
      <c r="V54">
        <v>0</v>
      </c>
      <c r="W54">
        <v>0</v>
      </c>
      <c r="X54">
        <v>0</v>
      </c>
      <c r="Y54">
        <v>1</v>
      </c>
      <c r="Z54">
        <v>0</v>
      </c>
      <c r="AA54">
        <v>0</v>
      </c>
      <c r="AB54">
        <v>62.4</v>
      </c>
      <c r="AC54">
        <v>58</v>
      </c>
      <c r="AD54">
        <v>1053</v>
      </c>
      <c r="AE54">
        <v>6.9593985121339754</v>
      </c>
      <c r="AF54">
        <f t="shared" si="1"/>
        <v>1053</v>
      </c>
      <c r="AG54">
        <v>6.7974488660560368</v>
      </c>
      <c r="AH54">
        <f t="shared" si="2"/>
        <v>895.55968218796897</v>
      </c>
      <c r="AI54">
        <v>0.1619496460779386</v>
      </c>
      <c r="AJ54">
        <v>1053</v>
      </c>
      <c r="AL54">
        <v>1</v>
      </c>
      <c r="AM54">
        <v>0</v>
      </c>
      <c r="AN54">
        <v>4.6500000000000004</v>
      </c>
      <c r="AO54">
        <v>4.6100000000000003</v>
      </c>
      <c r="AP54">
        <v>2.89</v>
      </c>
    </row>
    <row r="55" spans="1:42" x14ac:dyDescent="0.3">
      <c r="A55">
        <v>1</v>
      </c>
      <c r="B55">
        <v>0.71</v>
      </c>
      <c r="C55">
        <f t="shared" si="0"/>
        <v>0.50409999999999999</v>
      </c>
      <c r="D55">
        <v>7.8205583399289402</v>
      </c>
      <c r="E55" t="s">
        <v>40</v>
      </c>
      <c r="F55">
        <v>0</v>
      </c>
      <c r="G55">
        <v>0</v>
      </c>
      <c r="H55">
        <v>1</v>
      </c>
      <c r="I55">
        <v>0</v>
      </c>
      <c r="J55">
        <v>0</v>
      </c>
      <c r="K55" t="s">
        <v>47</v>
      </c>
      <c r="L55">
        <v>0</v>
      </c>
      <c r="M55">
        <v>0</v>
      </c>
      <c r="N55">
        <v>0</v>
      </c>
      <c r="O55">
        <v>0</v>
      </c>
      <c r="P55">
        <v>0</v>
      </c>
      <c r="Q55">
        <v>1</v>
      </c>
      <c r="R55">
        <v>0</v>
      </c>
      <c r="S55" t="s">
        <v>52</v>
      </c>
      <c r="T55">
        <v>0</v>
      </c>
      <c r="U55">
        <v>0</v>
      </c>
      <c r="V55">
        <v>0</v>
      </c>
      <c r="W55">
        <v>0</v>
      </c>
      <c r="X55">
        <v>0</v>
      </c>
      <c r="Y55">
        <v>1</v>
      </c>
      <c r="Z55">
        <v>0</v>
      </c>
      <c r="AA55">
        <v>0</v>
      </c>
      <c r="AB55">
        <v>62.1</v>
      </c>
      <c r="AC55">
        <v>57</v>
      </c>
      <c r="AD55">
        <v>2270</v>
      </c>
      <c r="AE55">
        <v>7.7275351104754479</v>
      </c>
      <c r="AF55">
        <f t="shared" si="1"/>
        <v>2269.9999999999991</v>
      </c>
      <c r="AG55">
        <v>7.7069041699649183</v>
      </c>
      <c r="AH55">
        <f t="shared" si="2"/>
        <v>2223.6475563873687</v>
      </c>
      <c r="AI55">
        <v>2.0630940510529605E-2</v>
      </c>
      <c r="AJ55">
        <v>2270</v>
      </c>
      <c r="AL55">
        <v>1</v>
      </c>
      <c r="AM55">
        <v>0</v>
      </c>
      <c r="AN55">
        <v>5.72</v>
      </c>
      <c r="AO55">
        <v>5.64</v>
      </c>
      <c r="AP55">
        <v>3.53</v>
      </c>
    </row>
    <row r="56" spans="1:42" x14ac:dyDescent="0.3">
      <c r="A56">
        <v>1</v>
      </c>
      <c r="B56">
        <v>0.37</v>
      </c>
      <c r="C56">
        <f t="shared" si="0"/>
        <v>0.13689999999999999</v>
      </c>
      <c r="D56">
        <v>6.7763153464924137</v>
      </c>
      <c r="E56" t="s">
        <v>40</v>
      </c>
      <c r="F56">
        <v>0</v>
      </c>
      <c r="G56">
        <v>0</v>
      </c>
      <c r="H56">
        <v>1</v>
      </c>
      <c r="I56">
        <v>0</v>
      </c>
      <c r="J56">
        <v>0</v>
      </c>
      <c r="K56" t="s">
        <v>54</v>
      </c>
      <c r="L56">
        <v>1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 t="s">
        <v>52</v>
      </c>
      <c r="T56">
        <v>0</v>
      </c>
      <c r="U56">
        <v>0</v>
      </c>
      <c r="V56">
        <v>0</v>
      </c>
      <c r="W56">
        <v>0</v>
      </c>
      <c r="X56">
        <v>0</v>
      </c>
      <c r="Y56">
        <v>1</v>
      </c>
      <c r="Z56">
        <v>0</v>
      </c>
      <c r="AA56">
        <v>0</v>
      </c>
      <c r="AB56">
        <v>61.4</v>
      </c>
      <c r="AC56">
        <v>55</v>
      </c>
      <c r="AD56">
        <v>1003</v>
      </c>
      <c r="AE56">
        <v>6.9107507879619359</v>
      </c>
      <c r="AF56">
        <f t="shared" si="1"/>
        <v>1003.0000000000003</v>
      </c>
      <c r="AG56">
        <v>6.8743782182105768</v>
      </c>
      <c r="AH56">
        <f t="shared" si="2"/>
        <v>967.17380752440806</v>
      </c>
      <c r="AI56">
        <v>3.6372569751359052E-2</v>
      </c>
      <c r="AJ56">
        <v>1003</v>
      </c>
      <c r="AL56">
        <v>1</v>
      </c>
      <c r="AM56">
        <v>0</v>
      </c>
      <c r="AN56">
        <v>4.6399999999999997</v>
      </c>
      <c r="AO56">
        <v>4.67</v>
      </c>
      <c r="AP56">
        <v>2.86</v>
      </c>
    </row>
    <row r="57" spans="1:42" x14ac:dyDescent="0.3">
      <c r="A57">
        <v>1</v>
      </c>
      <c r="B57">
        <v>0.34</v>
      </c>
      <c r="C57">
        <f t="shared" si="0"/>
        <v>0.11560000000000002</v>
      </c>
      <c r="D57">
        <v>6.6514795948004855</v>
      </c>
      <c r="E57" t="s">
        <v>40</v>
      </c>
      <c r="F57">
        <v>0</v>
      </c>
      <c r="G57">
        <v>0</v>
      </c>
      <c r="H57">
        <v>1</v>
      </c>
      <c r="I57">
        <v>0</v>
      </c>
      <c r="J57">
        <v>0</v>
      </c>
      <c r="K57" t="s">
        <v>50</v>
      </c>
      <c r="L57">
        <v>0</v>
      </c>
      <c r="M57">
        <v>0</v>
      </c>
      <c r="N57">
        <v>0</v>
      </c>
      <c r="O57">
        <v>1</v>
      </c>
      <c r="P57">
        <v>0</v>
      </c>
      <c r="Q57">
        <v>0</v>
      </c>
      <c r="R57">
        <v>0</v>
      </c>
      <c r="S57" t="s">
        <v>42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1</v>
      </c>
      <c r="AB57">
        <v>61.6</v>
      </c>
      <c r="AC57">
        <v>56</v>
      </c>
      <c r="AD57">
        <v>775</v>
      </c>
      <c r="AE57">
        <v>6.6528630293533473</v>
      </c>
      <c r="AF57">
        <f t="shared" si="1"/>
        <v>775.00000000000023</v>
      </c>
      <c r="AG57">
        <v>6.7489045001190675</v>
      </c>
      <c r="AH57">
        <f t="shared" si="2"/>
        <v>853.12365355289944</v>
      </c>
      <c r="AI57">
        <v>-9.6041470765720227E-2</v>
      </c>
      <c r="AJ57">
        <v>775</v>
      </c>
      <c r="AL57">
        <v>1</v>
      </c>
      <c r="AM57">
        <v>0</v>
      </c>
      <c r="AN57">
        <v>4.47</v>
      </c>
      <c r="AO57">
        <v>4.49</v>
      </c>
      <c r="AP57">
        <v>2.76</v>
      </c>
    </row>
    <row r="58" spans="1:42" x14ac:dyDescent="0.3">
      <c r="A58">
        <v>1</v>
      </c>
      <c r="B58">
        <v>0.71</v>
      </c>
      <c r="C58">
        <f t="shared" si="0"/>
        <v>0.50409999999999999</v>
      </c>
      <c r="D58">
        <v>7.8205583399289402</v>
      </c>
      <c r="E58" t="s">
        <v>40</v>
      </c>
      <c r="F58">
        <v>0</v>
      </c>
      <c r="G58">
        <v>0</v>
      </c>
      <c r="H58">
        <v>1</v>
      </c>
      <c r="I58">
        <v>0</v>
      </c>
      <c r="J58">
        <v>0</v>
      </c>
      <c r="K58" t="s">
        <v>50</v>
      </c>
      <c r="L58">
        <v>0</v>
      </c>
      <c r="M58">
        <v>0</v>
      </c>
      <c r="N58">
        <v>0</v>
      </c>
      <c r="O58">
        <v>1</v>
      </c>
      <c r="P58">
        <v>0</v>
      </c>
      <c r="Q58">
        <v>0</v>
      </c>
      <c r="R58">
        <v>0</v>
      </c>
      <c r="S58" t="s">
        <v>44</v>
      </c>
      <c r="T58">
        <v>0</v>
      </c>
      <c r="U58">
        <v>0</v>
      </c>
      <c r="V58">
        <v>0</v>
      </c>
      <c r="W58">
        <v>0</v>
      </c>
      <c r="X58">
        <v>1</v>
      </c>
      <c r="Y58">
        <v>0</v>
      </c>
      <c r="Z58">
        <v>0</v>
      </c>
      <c r="AA58">
        <v>0</v>
      </c>
      <c r="AB58">
        <v>61.8</v>
      </c>
      <c r="AC58">
        <v>57</v>
      </c>
      <c r="AD58">
        <v>3431</v>
      </c>
      <c r="AE58">
        <v>8.1406070428584503</v>
      </c>
      <c r="AF58">
        <f t="shared" si="1"/>
        <v>3431.0000000000018</v>
      </c>
      <c r="AG58">
        <v>7.9480902745213005</v>
      </c>
      <c r="AH58">
        <f t="shared" si="2"/>
        <v>2830.1649481986328</v>
      </c>
      <c r="AI58">
        <v>0.19251676833714981</v>
      </c>
      <c r="AJ58">
        <v>3431</v>
      </c>
      <c r="AL58">
        <v>1</v>
      </c>
      <c r="AM58">
        <v>0</v>
      </c>
      <c r="AN58">
        <v>5.69</v>
      </c>
      <c r="AO58">
        <v>5.73</v>
      </c>
      <c r="AP58">
        <v>3.53</v>
      </c>
    </row>
    <row r="59" spans="1:42" x14ac:dyDescent="0.3">
      <c r="A59">
        <v>1</v>
      </c>
      <c r="B59">
        <v>0.3</v>
      </c>
      <c r="C59">
        <f t="shared" si="0"/>
        <v>0.09</v>
      </c>
      <c r="D59">
        <v>6.4709048392564616</v>
      </c>
      <c r="E59" t="s">
        <v>40</v>
      </c>
      <c r="F59">
        <v>0</v>
      </c>
      <c r="G59">
        <v>0</v>
      </c>
      <c r="H59">
        <v>1</v>
      </c>
      <c r="I59">
        <v>0</v>
      </c>
      <c r="J59">
        <v>0</v>
      </c>
      <c r="K59" t="s">
        <v>51</v>
      </c>
      <c r="L59">
        <v>0</v>
      </c>
      <c r="M59">
        <v>0</v>
      </c>
      <c r="N59">
        <v>1</v>
      </c>
      <c r="O59">
        <v>0</v>
      </c>
      <c r="P59">
        <v>0</v>
      </c>
      <c r="Q59">
        <v>0</v>
      </c>
      <c r="R59">
        <v>0</v>
      </c>
      <c r="S59" t="s">
        <v>52</v>
      </c>
      <c r="T59">
        <v>0</v>
      </c>
      <c r="U59">
        <v>0</v>
      </c>
      <c r="V59">
        <v>0</v>
      </c>
      <c r="W59">
        <v>0</v>
      </c>
      <c r="X59">
        <v>0</v>
      </c>
      <c r="Y59">
        <v>1</v>
      </c>
      <c r="Z59">
        <v>0</v>
      </c>
      <c r="AA59">
        <v>0</v>
      </c>
      <c r="AB59">
        <v>61.3</v>
      </c>
      <c r="AC59">
        <v>55</v>
      </c>
      <c r="AD59">
        <v>605</v>
      </c>
      <c r="AE59">
        <v>6.4052284580308418</v>
      </c>
      <c r="AF59">
        <f t="shared" si="1"/>
        <v>605.00000000000023</v>
      </c>
      <c r="AG59">
        <v>6.4027486891324532</v>
      </c>
      <c r="AH59">
        <f t="shared" si="2"/>
        <v>603.50159842911899</v>
      </c>
      <c r="AI59">
        <v>2.4797688983886346E-3</v>
      </c>
      <c r="AJ59">
        <v>605</v>
      </c>
      <c r="AL59">
        <v>1</v>
      </c>
      <c r="AM59">
        <v>0</v>
      </c>
      <c r="AN59">
        <v>4.3</v>
      </c>
      <c r="AO59">
        <v>4.32</v>
      </c>
      <c r="AP59">
        <v>2.64</v>
      </c>
    </row>
    <row r="60" spans="1:42" x14ac:dyDescent="0.3">
      <c r="A60">
        <v>1</v>
      </c>
      <c r="B60">
        <v>0.5</v>
      </c>
      <c r="C60">
        <f t="shared" si="0"/>
        <v>0.25</v>
      </c>
      <c r="D60">
        <v>7.2401831635362885</v>
      </c>
      <c r="E60" t="s">
        <v>49</v>
      </c>
      <c r="F60">
        <v>0</v>
      </c>
      <c r="G60">
        <v>0</v>
      </c>
      <c r="H60">
        <v>0</v>
      </c>
      <c r="I60">
        <v>1</v>
      </c>
      <c r="J60">
        <v>0</v>
      </c>
      <c r="K60" t="s">
        <v>50</v>
      </c>
      <c r="L60">
        <v>0</v>
      </c>
      <c r="M60">
        <v>0</v>
      </c>
      <c r="N60">
        <v>0</v>
      </c>
      <c r="O60">
        <v>1</v>
      </c>
      <c r="P60">
        <v>0</v>
      </c>
      <c r="Q60">
        <v>0</v>
      </c>
      <c r="R60">
        <v>0</v>
      </c>
      <c r="S60" t="s">
        <v>42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1</v>
      </c>
      <c r="AB60">
        <v>62.2</v>
      </c>
      <c r="AC60">
        <v>61</v>
      </c>
      <c r="AD60">
        <v>1806</v>
      </c>
      <c r="AE60">
        <v>7.4988697339769308</v>
      </c>
      <c r="AF60">
        <f t="shared" si="1"/>
        <v>1806.0000000000002</v>
      </c>
      <c r="AG60">
        <v>7.4153121179999797</v>
      </c>
      <c r="AH60">
        <f t="shared" si="2"/>
        <v>1661.2275865205586</v>
      </c>
      <c r="AI60">
        <v>8.3557615976951105E-2</v>
      </c>
      <c r="AJ60">
        <v>1806</v>
      </c>
      <c r="AL60">
        <v>1</v>
      </c>
      <c r="AM60">
        <v>0</v>
      </c>
      <c r="AN60">
        <v>5.09</v>
      </c>
      <c r="AO60">
        <v>5.07</v>
      </c>
      <c r="AP60">
        <v>3.16</v>
      </c>
    </row>
    <row r="61" spans="1:42" x14ac:dyDescent="0.3">
      <c r="A61">
        <v>1</v>
      </c>
      <c r="B61">
        <v>0.33</v>
      </c>
      <c r="C61">
        <f t="shared" si="0"/>
        <v>0.10890000000000001</v>
      </c>
      <c r="D61">
        <v>6.6079578580290095</v>
      </c>
      <c r="E61" t="s">
        <v>49</v>
      </c>
      <c r="F61">
        <v>0</v>
      </c>
      <c r="G61">
        <v>0</v>
      </c>
      <c r="H61">
        <v>0</v>
      </c>
      <c r="I61">
        <v>1</v>
      </c>
      <c r="J61">
        <v>0</v>
      </c>
      <c r="K61" t="s">
        <v>50</v>
      </c>
      <c r="L61">
        <v>0</v>
      </c>
      <c r="M61">
        <v>0</v>
      </c>
      <c r="N61">
        <v>0</v>
      </c>
      <c r="O61">
        <v>1</v>
      </c>
      <c r="P61">
        <v>0</v>
      </c>
      <c r="Q61">
        <v>0</v>
      </c>
      <c r="R61">
        <v>0</v>
      </c>
      <c r="S61" t="s">
        <v>46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1</v>
      </c>
      <c r="AA61">
        <v>0</v>
      </c>
      <c r="AB61">
        <v>61.5</v>
      </c>
      <c r="AC61">
        <v>59</v>
      </c>
      <c r="AD61">
        <v>810</v>
      </c>
      <c r="AE61">
        <v>6.6970342476664841</v>
      </c>
      <c r="AF61">
        <f t="shared" si="1"/>
        <v>809.99999999999977</v>
      </c>
      <c r="AG61">
        <v>6.7441058008500612</v>
      </c>
      <c r="AH61">
        <f t="shared" si="2"/>
        <v>849.03957666578492</v>
      </c>
      <c r="AI61">
        <v>-4.7071553183577031E-2</v>
      </c>
      <c r="AJ61">
        <v>810</v>
      </c>
      <c r="AL61">
        <v>1</v>
      </c>
      <c r="AM61">
        <v>0</v>
      </c>
      <c r="AN61">
        <v>4.42</v>
      </c>
      <c r="AO61">
        <v>4.46</v>
      </c>
      <c r="AP61">
        <v>2.73</v>
      </c>
    </row>
    <row r="62" spans="1:42" x14ac:dyDescent="0.3">
      <c r="A62">
        <v>1</v>
      </c>
      <c r="B62">
        <v>0.37</v>
      </c>
      <c r="C62">
        <f t="shared" si="0"/>
        <v>0.13689999999999999</v>
      </c>
      <c r="D62">
        <v>6.7763153464924137</v>
      </c>
      <c r="E62" t="s">
        <v>40</v>
      </c>
      <c r="F62">
        <v>0</v>
      </c>
      <c r="G62">
        <v>0</v>
      </c>
      <c r="H62">
        <v>1</v>
      </c>
      <c r="I62">
        <v>0</v>
      </c>
      <c r="J62">
        <v>0</v>
      </c>
      <c r="K62" t="s">
        <v>47</v>
      </c>
      <c r="L62">
        <v>0</v>
      </c>
      <c r="M62">
        <v>0</v>
      </c>
      <c r="N62">
        <v>0</v>
      </c>
      <c r="O62">
        <v>0</v>
      </c>
      <c r="P62">
        <v>0</v>
      </c>
      <c r="Q62">
        <v>1</v>
      </c>
      <c r="R62">
        <v>0</v>
      </c>
      <c r="S62" t="s">
        <v>44</v>
      </c>
      <c r="T62">
        <v>0</v>
      </c>
      <c r="U62">
        <v>0</v>
      </c>
      <c r="V62">
        <v>0</v>
      </c>
      <c r="W62">
        <v>0</v>
      </c>
      <c r="X62">
        <v>1</v>
      </c>
      <c r="Y62">
        <v>0</v>
      </c>
      <c r="Z62">
        <v>0</v>
      </c>
      <c r="AA62">
        <v>0</v>
      </c>
      <c r="AB62">
        <v>60.8</v>
      </c>
      <c r="AC62">
        <v>56</v>
      </c>
      <c r="AD62">
        <v>603</v>
      </c>
      <c r="AE62">
        <v>6.4019171967271857</v>
      </c>
      <c r="AF62">
        <f t="shared" si="1"/>
        <v>603.00000000000023</v>
      </c>
      <c r="AG62">
        <v>6.5794593711627538</v>
      </c>
      <c r="AH62">
        <f t="shared" si="2"/>
        <v>720.14989018987626</v>
      </c>
      <c r="AI62">
        <v>-0.17754217443556808</v>
      </c>
      <c r="AJ62">
        <v>603</v>
      </c>
      <c r="AL62">
        <v>1</v>
      </c>
      <c r="AM62">
        <v>0</v>
      </c>
      <c r="AN62">
        <v>4.67</v>
      </c>
      <c r="AO62">
        <v>4.71</v>
      </c>
      <c r="AP62">
        <v>2.85</v>
      </c>
    </row>
    <row r="63" spans="1:42" x14ac:dyDescent="0.3">
      <c r="A63">
        <v>1</v>
      </c>
      <c r="B63">
        <v>0.41</v>
      </c>
      <c r="C63">
        <f t="shared" si="0"/>
        <v>0.16809999999999997</v>
      </c>
      <c r="D63">
        <v>6.9310210740658889</v>
      </c>
      <c r="E63" t="s">
        <v>49</v>
      </c>
      <c r="F63">
        <v>0</v>
      </c>
      <c r="G63">
        <v>0</v>
      </c>
      <c r="H63">
        <v>0</v>
      </c>
      <c r="I63">
        <v>1</v>
      </c>
      <c r="J63">
        <v>0</v>
      </c>
      <c r="K63" t="s">
        <v>54</v>
      </c>
      <c r="L63">
        <v>1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 t="s">
        <v>39</v>
      </c>
      <c r="T63">
        <v>0</v>
      </c>
      <c r="U63">
        <v>0</v>
      </c>
      <c r="V63">
        <v>1</v>
      </c>
      <c r="W63">
        <v>0</v>
      </c>
      <c r="X63">
        <v>0</v>
      </c>
      <c r="Y63">
        <v>0</v>
      </c>
      <c r="Z63">
        <v>0</v>
      </c>
      <c r="AA63">
        <v>0</v>
      </c>
      <c r="AB63">
        <v>61.4</v>
      </c>
      <c r="AC63">
        <v>58</v>
      </c>
      <c r="AD63">
        <v>791</v>
      </c>
      <c r="AE63">
        <v>6.6732979677676543</v>
      </c>
      <c r="AF63">
        <f t="shared" si="1"/>
        <v>791.00000000000034</v>
      </c>
      <c r="AG63">
        <v>6.8495697781903129</v>
      </c>
      <c r="AH63">
        <f t="shared" si="2"/>
        <v>943.47491585909415</v>
      </c>
      <c r="AI63">
        <v>-0.1762718104226586</v>
      </c>
      <c r="AJ63">
        <v>791</v>
      </c>
      <c r="AL63">
        <v>1</v>
      </c>
      <c r="AM63">
        <v>0</v>
      </c>
      <c r="AN63">
        <v>4.76</v>
      </c>
      <c r="AO63">
        <v>4.78</v>
      </c>
      <c r="AP63">
        <v>2.93</v>
      </c>
    </row>
    <row r="64" spans="1:42" x14ac:dyDescent="0.3">
      <c r="A64">
        <v>1</v>
      </c>
      <c r="B64">
        <v>0.41</v>
      </c>
      <c r="C64">
        <f t="shared" si="0"/>
        <v>0.16809999999999997</v>
      </c>
      <c r="D64">
        <v>6.9310210740658889</v>
      </c>
      <c r="E64" t="s">
        <v>49</v>
      </c>
      <c r="F64">
        <v>0</v>
      </c>
      <c r="G64">
        <v>0</v>
      </c>
      <c r="H64">
        <v>0</v>
      </c>
      <c r="I64">
        <v>1</v>
      </c>
      <c r="J64">
        <v>0</v>
      </c>
      <c r="K64" t="s">
        <v>41</v>
      </c>
      <c r="L64">
        <v>0</v>
      </c>
      <c r="M64">
        <v>0</v>
      </c>
      <c r="N64">
        <v>0</v>
      </c>
      <c r="O64">
        <v>0</v>
      </c>
      <c r="P64">
        <v>1</v>
      </c>
      <c r="Q64">
        <v>0</v>
      </c>
      <c r="R64">
        <v>0</v>
      </c>
      <c r="S64" t="s">
        <v>39</v>
      </c>
      <c r="T64">
        <v>0</v>
      </c>
      <c r="U64">
        <v>0</v>
      </c>
      <c r="V64">
        <v>1</v>
      </c>
      <c r="W64">
        <v>0</v>
      </c>
      <c r="X64">
        <v>0</v>
      </c>
      <c r="Y64">
        <v>0</v>
      </c>
      <c r="Z64">
        <v>0</v>
      </c>
      <c r="AA64">
        <v>0</v>
      </c>
      <c r="AB64">
        <v>61.7</v>
      </c>
      <c r="AC64">
        <v>60</v>
      </c>
      <c r="AD64">
        <v>876</v>
      </c>
      <c r="AE64">
        <v>6.7753660909363917</v>
      </c>
      <c r="AF64">
        <f t="shared" si="1"/>
        <v>876.00000000000023</v>
      </c>
      <c r="AG64">
        <v>6.6188607008121014</v>
      </c>
      <c r="AH64">
        <f t="shared" si="2"/>
        <v>749.09117180234659</v>
      </c>
      <c r="AI64">
        <v>0.15650539012429032</v>
      </c>
      <c r="AJ64">
        <v>876</v>
      </c>
      <c r="AL64">
        <v>1</v>
      </c>
      <c r="AM64">
        <v>0</v>
      </c>
      <c r="AN64">
        <v>4.75</v>
      </c>
      <c r="AO64">
        <v>4.71</v>
      </c>
      <c r="AP64">
        <v>2.92</v>
      </c>
    </row>
    <row r="65" spans="1:42" x14ac:dyDescent="0.3">
      <c r="A65">
        <v>1</v>
      </c>
      <c r="B65">
        <v>0.38</v>
      </c>
      <c r="C65">
        <f t="shared" si="0"/>
        <v>0.1444</v>
      </c>
      <c r="D65">
        <v>6.8161707634672322</v>
      </c>
      <c r="E65" t="s">
        <v>40</v>
      </c>
      <c r="F65">
        <v>0</v>
      </c>
      <c r="G65">
        <v>0</v>
      </c>
      <c r="H65">
        <v>1</v>
      </c>
      <c r="I65">
        <v>0</v>
      </c>
      <c r="J65">
        <v>0</v>
      </c>
      <c r="K65" t="s">
        <v>43</v>
      </c>
      <c r="L65">
        <v>0</v>
      </c>
      <c r="M65">
        <v>1</v>
      </c>
      <c r="N65">
        <v>0</v>
      </c>
      <c r="O65">
        <v>0</v>
      </c>
      <c r="P65">
        <v>0</v>
      </c>
      <c r="Q65">
        <v>0</v>
      </c>
      <c r="R65">
        <v>0</v>
      </c>
      <c r="S65" t="s">
        <v>52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Z65">
        <v>0</v>
      </c>
      <c r="AA65">
        <v>0</v>
      </c>
      <c r="AB65">
        <v>60.1</v>
      </c>
      <c r="AC65">
        <v>56</v>
      </c>
      <c r="AD65">
        <v>1112</v>
      </c>
      <c r="AE65">
        <v>7.0139154748105277</v>
      </c>
      <c r="AF65">
        <f t="shared" si="1"/>
        <v>1112</v>
      </c>
      <c r="AG65">
        <v>6.8856923800378826</v>
      </c>
      <c r="AH65">
        <f t="shared" si="2"/>
        <v>978.17870670825232</v>
      </c>
      <c r="AI65">
        <v>0.12822309477264504</v>
      </c>
      <c r="AJ65">
        <v>1112</v>
      </c>
      <c r="AL65">
        <v>1</v>
      </c>
      <c r="AM65">
        <v>0</v>
      </c>
      <c r="AN65">
        <v>4.72</v>
      </c>
      <c r="AO65">
        <v>4.6900000000000004</v>
      </c>
      <c r="AP65">
        <v>2.83</v>
      </c>
    </row>
    <row r="66" spans="1:42" x14ac:dyDescent="0.3">
      <c r="A66">
        <v>1</v>
      </c>
      <c r="B66">
        <v>0.31</v>
      </c>
      <c r="C66">
        <f t="shared" si="0"/>
        <v>9.6100000000000005E-2</v>
      </c>
      <c r="D66">
        <v>6.5177318019796271</v>
      </c>
      <c r="E66" t="s">
        <v>49</v>
      </c>
      <c r="F66">
        <v>0</v>
      </c>
      <c r="G66">
        <v>0</v>
      </c>
      <c r="H66">
        <v>0</v>
      </c>
      <c r="I66">
        <v>1</v>
      </c>
      <c r="J66">
        <v>0</v>
      </c>
      <c r="K66" t="s">
        <v>51</v>
      </c>
      <c r="L66">
        <v>0</v>
      </c>
      <c r="M66">
        <v>0</v>
      </c>
      <c r="N66">
        <v>1</v>
      </c>
      <c r="O66">
        <v>0</v>
      </c>
      <c r="P66">
        <v>0</v>
      </c>
      <c r="Q66">
        <v>0</v>
      </c>
      <c r="R66">
        <v>0</v>
      </c>
      <c r="S66" t="s">
        <v>52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Z66">
        <v>0</v>
      </c>
      <c r="AA66">
        <v>0</v>
      </c>
      <c r="AB66">
        <v>61.5</v>
      </c>
      <c r="AC66">
        <v>56</v>
      </c>
      <c r="AD66">
        <v>802</v>
      </c>
      <c r="AE66">
        <v>6.6871086078665147</v>
      </c>
      <c r="AF66">
        <f t="shared" si="1"/>
        <v>802.00000000000023</v>
      </c>
      <c r="AG66">
        <v>6.5106356877635321</v>
      </c>
      <c r="AH66">
        <f t="shared" si="2"/>
        <v>672.25362519491125</v>
      </c>
      <c r="AI66">
        <v>0.17647292010298266</v>
      </c>
      <c r="AJ66">
        <v>802</v>
      </c>
      <c r="AL66">
        <v>1</v>
      </c>
      <c r="AM66">
        <v>0</v>
      </c>
      <c r="AN66">
        <v>4.41</v>
      </c>
      <c r="AO66">
        <v>4.34</v>
      </c>
      <c r="AP66">
        <v>2.69</v>
      </c>
    </row>
    <row r="67" spans="1:42" x14ac:dyDescent="0.3">
      <c r="A67">
        <v>1</v>
      </c>
      <c r="B67">
        <v>0.3</v>
      </c>
      <c r="C67">
        <f t="shared" ref="C67:C130" si="3">B67^2</f>
        <v>0.09</v>
      </c>
      <c r="D67">
        <v>6.4709048392564616</v>
      </c>
      <c r="E67" t="s">
        <v>40</v>
      </c>
      <c r="F67">
        <v>0</v>
      </c>
      <c r="G67">
        <v>0</v>
      </c>
      <c r="H67">
        <v>1</v>
      </c>
      <c r="I67">
        <v>0</v>
      </c>
      <c r="J67">
        <v>0</v>
      </c>
      <c r="K67" t="s">
        <v>54</v>
      </c>
      <c r="L67">
        <v>1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 t="s">
        <v>52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Z67">
        <v>0</v>
      </c>
      <c r="AA67">
        <v>0</v>
      </c>
      <c r="AB67">
        <v>61.7</v>
      </c>
      <c r="AC67">
        <v>55</v>
      </c>
      <c r="AD67">
        <v>911</v>
      </c>
      <c r="AE67">
        <v>6.8145428972599582</v>
      </c>
      <c r="AF67">
        <f t="shared" ref="AF67:AF130" si="4">EXP(AE67)</f>
        <v>910.99999999999989</v>
      </c>
      <c r="AG67">
        <v>6.5885975654142879</v>
      </c>
      <c r="AH67">
        <f t="shared" ref="AH67:AH130" si="5">EXP(AG67)</f>
        <v>726.76092020959436</v>
      </c>
      <c r="AI67">
        <v>0.22594533184567034</v>
      </c>
      <c r="AJ67">
        <v>911</v>
      </c>
      <c r="AL67">
        <v>1</v>
      </c>
      <c r="AM67">
        <v>0</v>
      </c>
      <c r="AN67">
        <v>4.3600000000000003</v>
      </c>
      <c r="AO67">
        <v>4.33</v>
      </c>
      <c r="AP67">
        <v>2.68</v>
      </c>
    </row>
    <row r="68" spans="1:42" x14ac:dyDescent="0.3">
      <c r="A68">
        <v>1</v>
      </c>
      <c r="B68">
        <v>0.73</v>
      </c>
      <c r="C68">
        <f t="shared" si="3"/>
        <v>0.53289999999999993</v>
      </c>
      <c r="D68">
        <v>7.8684782047942292</v>
      </c>
      <c r="E68" t="s">
        <v>55</v>
      </c>
      <c r="F68">
        <v>0</v>
      </c>
      <c r="G68">
        <v>0</v>
      </c>
      <c r="H68">
        <v>0</v>
      </c>
      <c r="I68">
        <v>0</v>
      </c>
      <c r="J68">
        <v>1</v>
      </c>
      <c r="K68" t="s">
        <v>41</v>
      </c>
      <c r="L68">
        <v>0</v>
      </c>
      <c r="M68">
        <v>0</v>
      </c>
      <c r="N68">
        <v>0</v>
      </c>
      <c r="O68">
        <v>0</v>
      </c>
      <c r="P68">
        <v>1</v>
      </c>
      <c r="Q68">
        <v>0</v>
      </c>
      <c r="R68">
        <v>0</v>
      </c>
      <c r="S68" t="s">
        <v>44</v>
      </c>
      <c r="T68">
        <v>0</v>
      </c>
      <c r="U68">
        <v>0</v>
      </c>
      <c r="V68">
        <v>0</v>
      </c>
      <c r="W68">
        <v>0</v>
      </c>
      <c r="X68">
        <v>1</v>
      </c>
      <c r="Y68">
        <v>0</v>
      </c>
      <c r="Z68">
        <v>0</v>
      </c>
      <c r="AA68">
        <v>0</v>
      </c>
      <c r="AB68">
        <v>61.4</v>
      </c>
      <c r="AC68">
        <v>58</v>
      </c>
      <c r="AD68">
        <v>2557</v>
      </c>
      <c r="AE68">
        <v>7.8465899752911863</v>
      </c>
      <c r="AF68">
        <f t="shared" si="4"/>
        <v>2556.9999999999991</v>
      </c>
      <c r="AG68">
        <v>7.8627758416813851</v>
      </c>
      <c r="AH68">
        <f t="shared" si="5"/>
        <v>2598.7240191505575</v>
      </c>
      <c r="AI68">
        <v>-1.6185866390198811E-2</v>
      </c>
      <c r="AJ68">
        <v>2557</v>
      </c>
      <c r="AL68">
        <v>1</v>
      </c>
      <c r="AM68">
        <v>0</v>
      </c>
      <c r="AN68">
        <v>5.75</v>
      </c>
      <c r="AO68">
        <v>5.85</v>
      </c>
      <c r="AP68">
        <v>3.56</v>
      </c>
    </row>
    <row r="69" spans="1:42" x14ac:dyDescent="0.3">
      <c r="A69">
        <v>1</v>
      </c>
      <c r="B69">
        <v>0.7</v>
      </c>
      <c r="C69">
        <f t="shared" si="3"/>
        <v>0.48999999999999994</v>
      </c>
      <c r="D69">
        <v>7.7962024499072404</v>
      </c>
      <c r="E69" t="s">
        <v>55</v>
      </c>
      <c r="F69">
        <v>0</v>
      </c>
      <c r="G69">
        <v>0</v>
      </c>
      <c r="H69">
        <v>0</v>
      </c>
      <c r="I69">
        <v>0</v>
      </c>
      <c r="J69">
        <v>1</v>
      </c>
      <c r="K69" t="s">
        <v>51</v>
      </c>
      <c r="L69">
        <v>0</v>
      </c>
      <c r="M69">
        <v>0</v>
      </c>
      <c r="N69">
        <v>1</v>
      </c>
      <c r="O69">
        <v>0</v>
      </c>
      <c r="P69">
        <v>0</v>
      </c>
      <c r="Q69">
        <v>0</v>
      </c>
      <c r="R69">
        <v>0</v>
      </c>
      <c r="S69" t="s">
        <v>42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1</v>
      </c>
      <c r="AB69">
        <v>61.3</v>
      </c>
      <c r="AC69">
        <v>59</v>
      </c>
      <c r="AD69">
        <v>3974</v>
      </c>
      <c r="AE69">
        <v>8.2875284231117625</v>
      </c>
      <c r="AF69">
        <f t="shared" si="4"/>
        <v>3974.0000000000014</v>
      </c>
      <c r="AG69">
        <v>8.0429554676820789</v>
      </c>
      <c r="AH69">
        <f t="shared" si="5"/>
        <v>3111.7964270370767</v>
      </c>
      <c r="AI69">
        <v>0.2445729554296836</v>
      </c>
      <c r="AJ69">
        <v>3974</v>
      </c>
      <c r="AL69">
        <v>1</v>
      </c>
      <c r="AM69">
        <v>0</v>
      </c>
      <c r="AN69">
        <v>5.69</v>
      </c>
      <c r="AO69">
        <v>5.73</v>
      </c>
      <c r="AP69">
        <v>3.5</v>
      </c>
    </row>
    <row r="70" spans="1:42" x14ac:dyDescent="0.3">
      <c r="A70">
        <v>1</v>
      </c>
      <c r="B70">
        <v>0.35</v>
      </c>
      <c r="C70">
        <f t="shared" si="3"/>
        <v>0.12249999999999998</v>
      </c>
      <c r="D70">
        <v>6.694013936569946</v>
      </c>
      <c r="E70" t="s">
        <v>40</v>
      </c>
      <c r="F70">
        <v>0</v>
      </c>
      <c r="G70">
        <v>0</v>
      </c>
      <c r="H70">
        <v>1</v>
      </c>
      <c r="I70">
        <v>0</v>
      </c>
      <c r="J70">
        <v>0</v>
      </c>
      <c r="K70" t="s">
        <v>54</v>
      </c>
      <c r="L70">
        <v>1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 t="s">
        <v>52</v>
      </c>
      <c r="T70">
        <v>0</v>
      </c>
      <c r="U70">
        <v>0</v>
      </c>
      <c r="V70">
        <v>0</v>
      </c>
      <c r="W70">
        <v>0</v>
      </c>
      <c r="X70">
        <v>0</v>
      </c>
      <c r="Y70">
        <v>1</v>
      </c>
      <c r="Z70">
        <v>0</v>
      </c>
      <c r="AA70">
        <v>0</v>
      </c>
      <c r="AB70">
        <v>61.8</v>
      </c>
      <c r="AC70">
        <v>55</v>
      </c>
      <c r="AD70">
        <v>1063</v>
      </c>
      <c r="AE70">
        <v>6.9688503783419478</v>
      </c>
      <c r="AF70">
        <f t="shared" si="4"/>
        <v>1062.9999999999998</v>
      </c>
      <c r="AG70">
        <v>6.8051754438148784</v>
      </c>
      <c r="AH70">
        <f t="shared" si="5"/>
        <v>902.50609515165991</v>
      </c>
      <c r="AI70">
        <v>0.16367493452706938</v>
      </c>
      <c r="AJ70">
        <v>1063</v>
      </c>
      <c r="AL70">
        <v>1</v>
      </c>
      <c r="AM70">
        <v>0</v>
      </c>
      <c r="AN70">
        <v>4.5599999999999996</v>
      </c>
      <c r="AO70">
        <v>4.53</v>
      </c>
      <c r="AP70">
        <v>2.81</v>
      </c>
    </row>
    <row r="71" spans="1:42" x14ac:dyDescent="0.3">
      <c r="A71">
        <v>1</v>
      </c>
      <c r="B71">
        <v>0.36</v>
      </c>
      <c r="C71">
        <f t="shared" si="3"/>
        <v>0.12959999999999999</v>
      </c>
      <c r="D71">
        <v>6.7356105602666911</v>
      </c>
      <c r="E71" t="s">
        <v>40</v>
      </c>
      <c r="F71">
        <v>0</v>
      </c>
      <c r="G71">
        <v>0</v>
      </c>
      <c r="H71">
        <v>1</v>
      </c>
      <c r="I71">
        <v>0</v>
      </c>
      <c r="J71">
        <v>0</v>
      </c>
      <c r="K71" t="s">
        <v>47</v>
      </c>
      <c r="L71">
        <v>0</v>
      </c>
      <c r="M71">
        <v>0</v>
      </c>
      <c r="N71">
        <v>0</v>
      </c>
      <c r="O71">
        <v>0</v>
      </c>
      <c r="P71">
        <v>0</v>
      </c>
      <c r="Q71">
        <v>1</v>
      </c>
      <c r="R71">
        <v>0</v>
      </c>
      <c r="S71" t="s">
        <v>52</v>
      </c>
      <c r="T71">
        <v>0</v>
      </c>
      <c r="U71">
        <v>0</v>
      </c>
      <c r="V71">
        <v>0</v>
      </c>
      <c r="W71">
        <v>0</v>
      </c>
      <c r="X71">
        <v>0</v>
      </c>
      <c r="Y71">
        <v>1</v>
      </c>
      <c r="Z71">
        <v>0</v>
      </c>
      <c r="AA71">
        <v>0</v>
      </c>
      <c r="AB71">
        <v>61.8</v>
      </c>
      <c r="AC71">
        <v>55</v>
      </c>
      <c r="AD71">
        <v>523</v>
      </c>
      <c r="AE71">
        <v>6.2595814640649232</v>
      </c>
      <c r="AF71">
        <f t="shared" si="4"/>
        <v>523.00000000000011</v>
      </c>
      <c r="AG71">
        <v>6.4700563257781383</v>
      </c>
      <c r="AH71">
        <f t="shared" si="5"/>
        <v>645.5200853622066</v>
      </c>
      <c r="AI71">
        <v>-0.21047486171321506</v>
      </c>
      <c r="AJ71">
        <v>523</v>
      </c>
      <c r="AL71">
        <v>1</v>
      </c>
      <c r="AM71">
        <v>0</v>
      </c>
      <c r="AN71">
        <v>4.5999999999999996</v>
      </c>
      <c r="AO71">
        <v>4.63</v>
      </c>
      <c r="AP71">
        <v>2.85</v>
      </c>
    </row>
    <row r="72" spans="1:42" x14ac:dyDescent="0.3">
      <c r="A72">
        <v>1</v>
      </c>
      <c r="B72">
        <v>0.39</v>
      </c>
      <c r="C72">
        <f t="shared" si="3"/>
        <v>0.15210000000000001</v>
      </c>
      <c r="D72">
        <v>6.8552162031486654</v>
      </c>
      <c r="E72" t="s">
        <v>40</v>
      </c>
      <c r="F72">
        <v>0</v>
      </c>
      <c r="G72">
        <v>0</v>
      </c>
      <c r="H72">
        <v>1</v>
      </c>
      <c r="I72">
        <v>0</v>
      </c>
      <c r="J72">
        <v>0</v>
      </c>
      <c r="K72" t="s">
        <v>51</v>
      </c>
      <c r="L72">
        <v>0</v>
      </c>
      <c r="M72">
        <v>0</v>
      </c>
      <c r="N72">
        <v>1</v>
      </c>
      <c r="O72">
        <v>0</v>
      </c>
      <c r="P72">
        <v>0</v>
      </c>
      <c r="Q72">
        <v>0</v>
      </c>
      <c r="R72">
        <v>0</v>
      </c>
      <c r="S72" t="s">
        <v>39</v>
      </c>
      <c r="T72">
        <v>0</v>
      </c>
      <c r="U72">
        <v>0</v>
      </c>
      <c r="V72">
        <v>1</v>
      </c>
      <c r="W72">
        <v>0</v>
      </c>
      <c r="X72">
        <v>0</v>
      </c>
      <c r="Y72">
        <v>0</v>
      </c>
      <c r="Z72">
        <v>0</v>
      </c>
      <c r="AA72">
        <v>0</v>
      </c>
      <c r="AB72">
        <v>62.5</v>
      </c>
      <c r="AC72">
        <v>55</v>
      </c>
      <c r="AD72">
        <v>718</v>
      </c>
      <c r="AE72">
        <v>6.576469569048224</v>
      </c>
      <c r="AF72">
        <f t="shared" si="4"/>
        <v>717.99999999999989</v>
      </c>
      <c r="AG72">
        <v>6.6495882319614132</v>
      </c>
      <c r="AH72">
        <f t="shared" si="5"/>
        <v>772.4661831541008</v>
      </c>
      <c r="AI72">
        <v>-7.3118662913189247E-2</v>
      </c>
      <c r="AJ72">
        <v>718</v>
      </c>
      <c r="AL72">
        <v>1</v>
      </c>
      <c r="AM72">
        <v>0</v>
      </c>
      <c r="AN72">
        <v>4.63</v>
      </c>
      <c r="AO72">
        <v>4.68</v>
      </c>
      <c r="AP72">
        <v>2.91</v>
      </c>
    </row>
    <row r="73" spans="1:42" x14ac:dyDescent="0.3">
      <c r="A73">
        <v>1</v>
      </c>
      <c r="B73">
        <v>0.32</v>
      </c>
      <c r="C73">
        <f t="shared" si="3"/>
        <v>0.1024</v>
      </c>
      <c r="D73">
        <v>6.56339481274318</v>
      </c>
      <c r="E73" t="s">
        <v>40</v>
      </c>
      <c r="F73">
        <v>0</v>
      </c>
      <c r="G73">
        <v>0</v>
      </c>
      <c r="H73">
        <v>1</v>
      </c>
      <c r="I73">
        <v>0</v>
      </c>
      <c r="J73">
        <v>0</v>
      </c>
      <c r="K73" t="s">
        <v>43</v>
      </c>
      <c r="L73">
        <v>0</v>
      </c>
      <c r="M73">
        <v>1</v>
      </c>
      <c r="N73">
        <v>0</v>
      </c>
      <c r="O73">
        <v>0</v>
      </c>
      <c r="P73">
        <v>0</v>
      </c>
      <c r="Q73">
        <v>0</v>
      </c>
      <c r="R73">
        <v>0</v>
      </c>
      <c r="S73" t="s">
        <v>48</v>
      </c>
      <c r="T73">
        <v>0</v>
      </c>
      <c r="U73">
        <v>0</v>
      </c>
      <c r="V73">
        <v>0</v>
      </c>
      <c r="W73">
        <v>1</v>
      </c>
      <c r="X73">
        <v>0</v>
      </c>
      <c r="Y73">
        <v>0</v>
      </c>
      <c r="Z73">
        <v>0</v>
      </c>
      <c r="AA73">
        <v>0</v>
      </c>
      <c r="AB73">
        <v>62.7</v>
      </c>
      <c r="AC73">
        <v>55</v>
      </c>
      <c r="AD73">
        <v>576</v>
      </c>
      <c r="AE73">
        <v>6.3561076606958915</v>
      </c>
      <c r="AF73">
        <f t="shared" si="4"/>
        <v>576.00000000000011</v>
      </c>
      <c r="AG73">
        <v>6.3465390473421568</v>
      </c>
      <c r="AH73">
        <f t="shared" si="5"/>
        <v>570.51476361286097</v>
      </c>
      <c r="AI73">
        <v>9.5686133537347118E-3</v>
      </c>
      <c r="AJ73">
        <v>576</v>
      </c>
      <c r="AL73">
        <v>1</v>
      </c>
      <c r="AM73">
        <v>0</v>
      </c>
      <c r="AN73">
        <v>4.42</v>
      </c>
      <c r="AO73">
        <v>4.3899999999999997</v>
      </c>
      <c r="AP73">
        <v>2.76</v>
      </c>
    </row>
    <row r="74" spans="1:42" x14ac:dyDescent="0.3">
      <c r="A74">
        <v>1</v>
      </c>
      <c r="B74">
        <v>0.41</v>
      </c>
      <c r="C74">
        <f t="shared" si="3"/>
        <v>0.16809999999999997</v>
      </c>
      <c r="D74">
        <v>6.9310210740658889</v>
      </c>
      <c r="E74" t="s">
        <v>40</v>
      </c>
      <c r="F74">
        <v>0</v>
      </c>
      <c r="G74">
        <v>0</v>
      </c>
      <c r="H74">
        <v>1</v>
      </c>
      <c r="I74">
        <v>0</v>
      </c>
      <c r="J74">
        <v>0</v>
      </c>
      <c r="K74" t="s">
        <v>54</v>
      </c>
      <c r="L74">
        <v>1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 t="s">
        <v>44</v>
      </c>
      <c r="T74">
        <v>0</v>
      </c>
      <c r="U74">
        <v>0</v>
      </c>
      <c r="V74">
        <v>0</v>
      </c>
      <c r="W74">
        <v>0</v>
      </c>
      <c r="X74">
        <v>1</v>
      </c>
      <c r="Y74">
        <v>0</v>
      </c>
      <c r="Z74">
        <v>0</v>
      </c>
      <c r="AA74">
        <v>0</v>
      </c>
      <c r="AB74">
        <v>61.3</v>
      </c>
      <c r="AC74">
        <v>54</v>
      </c>
      <c r="AD74">
        <v>1151</v>
      </c>
      <c r="AE74">
        <v>7.0483864087218828</v>
      </c>
      <c r="AF74">
        <f t="shared" si="4"/>
        <v>1151.0000000000002</v>
      </c>
      <c r="AG74">
        <v>7.1065729059975933</v>
      </c>
      <c r="AH74">
        <f t="shared" si="5"/>
        <v>1219.9594579633997</v>
      </c>
      <c r="AI74">
        <v>-5.8186497275710458E-2</v>
      </c>
      <c r="AJ74">
        <v>1151</v>
      </c>
      <c r="AL74">
        <v>1</v>
      </c>
      <c r="AM74">
        <v>0</v>
      </c>
      <c r="AN74">
        <v>4.8</v>
      </c>
      <c r="AO74">
        <v>4.83</v>
      </c>
      <c r="AP74">
        <v>2.95</v>
      </c>
    </row>
    <row r="75" spans="1:42" x14ac:dyDescent="0.3">
      <c r="A75">
        <v>1</v>
      </c>
      <c r="B75">
        <v>0.93</v>
      </c>
      <c r="C75">
        <f t="shared" si="3"/>
        <v>0.86490000000000011</v>
      </c>
      <c r="D75">
        <v>8.2988028923190118</v>
      </c>
      <c r="E75" t="s">
        <v>49</v>
      </c>
      <c r="F75">
        <v>0</v>
      </c>
      <c r="G75">
        <v>0</v>
      </c>
      <c r="H75">
        <v>0</v>
      </c>
      <c r="I75">
        <v>1</v>
      </c>
      <c r="J75">
        <v>0</v>
      </c>
      <c r="K75" t="s">
        <v>54</v>
      </c>
      <c r="L75">
        <v>1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 t="s">
        <v>48</v>
      </c>
      <c r="T75">
        <v>0</v>
      </c>
      <c r="U75">
        <v>0</v>
      </c>
      <c r="V75">
        <v>0</v>
      </c>
      <c r="W75">
        <v>1</v>
      </c>
      <c r="X75">
        <v>0</v>
      </c>
      <c r="Y75">
        <v>0</v>
      </c>
      <c r="Z75">
        <v>0</v>
      </c>
      <c r="AA75">
        <v>0</v>
      </c>
      <c r="AB75">
        <v>62</v>
      </c>
      <c r="AC75">
        <v>56</v>
      </c>
      <c r="AD75">
        <v>4692</v>
      </c>
      <c r="AE75">
        <v>8.4536142097733666</v>
      </c>
      <c r="AF75">
        <f t="shared" si="4"/>
        <v>4692.0000000000027</v>
      </c>
      <c r="AG75">
        <v>8.3692170518675564</v>
      </c>
      <c r="AH75">
        <f t="shared" si="5"/>
        <v>4312.2584659159074</v>
      </c>
      <c r="AI75">
        <v>8.4397157905810261E-2</v>
      </c>
      <c r="AJ75">
        <v>4692</v>
      </c>
      <c r="AL75">
        <v>1</v>
      </c>
      <c r="AM75">
        <v>0</v>
      </c>
      <c r="AN75">
        <v>6.27</v>
      </c>
      <c r="AO75">
        <v>6.22</v>
      </c>
      <c r="AP75">
        <v>3.87</v>
      </c>
    </row>
    <row r="76" spans="1:42" x14ac:dyDescent="0.3">
      <c r="A76">
        <v>1</v>
      </c>
      <c r="B76">
        <v>0.51</v>
      </c>
      <c r="C76">
        <f t="shared" si="3"/>
        <v>0.2601</v>
      </c>
      <c r="D76">
        <v>7.2717799946100161</v>
      </c>
      <c r="E76" t="s">
        <v>40</v>
      </c>
      <c r="F76">
        <v>0</v>
      </c>
      <c r="G76">
        <v>0</v>
      </c>
      <c r="H76">
        <v>1</v>
      </c>
      <c r="I76">
        <v>0</v>
      </c>
      <c r="J76">
        <v>0</v>
      </c>
      <c r="K76" t="s">
        <v>54</v>
      </c>
      <c r="L76">
        <v>1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 t="s">
        <v>44</v>
      </c>
      <c r="T76">
        <v>0</v>
      </c>
      <c r="U76">
        <v>0</v>
      </c>
      <c r="V76">
        <v>0</v>
      </c>
      <c r="W76">
        <v>0</v>
      </c>
      <c r="X76">
        <v>1</v>
      </c>
      <c r="Y76">
        <v>0</v>
      </c>
      <c r="Z76">
        <v>0</v>
      </c>
      <c r="AA76">
        <v>0</v>
      </c>
      <c r="AB76">
        <v>61.7</v>
      </c>
      <c r="AC76">
        <v>54</v>
      </c>
      <c r="AD76">
        <v>1752</v>
      </c>
      <c r="AE76">
        <v>7.4685132714963371</v>
      </c>
      <c r="AF76">
        <f t="shared" si="4"/>
        <v>1752.0000000000007</v>
      </c>
      <c r="AG76">
        <v>7.4678019573941903</v>
      </c>
      <c r="AH76">
        <f t="shared" si="5"/>
        <v>1750.7542208157174</v>
      </c>
      <c r="AI76">
        <v>7.1131410214686497E-4</v>
      </c>
      <c r="AJ76">
        <v>1752</v>
      </c>
      <c r="AL76">
        <v>1</v>
      </c>
      <c r="AM76">
        <v>0</v>
      </c>
      <c r="AN76">
        <v>5.12</v>
      </c>
      <c r="AO76">
        <v>5.15</v>
      </c>
      <c r="AP76">
        <v>3.17</v>
      </c>
    </row>
    <row r="77" spans="1:42" x14ac:dyDescent="0.3">
      <c r="A77">
        <v>1</v>
      </c>
      <c r="B77">
        <v>0.3</v>
      </c>
      <c r="C77">
        <f t="shared" si="3"/>
        <v>0.09</v>
      </c>
      <c r="D77">
        <v>6.4709048392564616</v>
      </c>
      <c r="E77" t="s">
        <v>40</v>
      </c>
      <c r="F77">
        <v>0</v>
      </c>
      <c r="G77">
        <v>0</v>
      </c>
      <c r="H77">
        <v>1</v>
      </c>
      <c r="I77">
        <v>0</v>
      </c>
      <c r="J77">
        <v>0</v>
      </c>
      <c r="K77" t="s">
        <v>41</v>
      </c>
      <c r="L77">
        <v>0</v>
      </c>
      <c r="M77">
        <v>0</v>
      </c>
      <c r="N77">
        <v>0</v>
      </c>
      <c r="O77">
        <v>0</v>
      </c>
      <c r="P77">
        <v>1</v>
      </c>
      <c r="Q77">
        <v>0</v>
      </c>
      <c r="R77">
        <v>0</v>
      </c>
      <c r="S77" t="s">
        <v>42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1</v>
      </c>
      <c r="AB77">
        <v>61.1</v>
      </c>
      <c r="AC77">
        <v>55</v>
      </c>
      <c r="AD77">
        <v>605</v>
      </c>
      <c r="AE77">
        <v>6.4052284580308418</v>
      </c>
      <c r="AF77">
        <f t="shared" si="4"/>
        <v>605.00000000000023</v>
      </c>
      <c r="AG77">
        <v>6.4855632886513739</v>
      </c>
      <c r="AH77">
        <f t="shared" si="5"/>
        <v>655.60815688282503</v>
      </c>
      <c r="AI77">
        <v>-8.0334830620532038E-2</v>
      </c>
      <c r="AJ77">
        <v>605</v>
      </c>
      <c r="AL77">
        <v>1</v>
      </c>
      <c r="AM77">
        <v>0</v>
      </c>
      <c r="AN77">
        <v>4.32</v>
      </c>
      <c r="AO77">
        <v>4.3600000000000003</v>
      </c>
      <c r="AP77">
        <v>2.65</v>
      </c>
    </row>
    <row r="78" spans="1:42" x14ac:dyDescent="0.3">
      <c r="A78">
        <v>1</v>
      </c>
      <c r="B78">
        <v>0.56000000000000005</v>
      </c>
      <c r="C78">
        <f t="shared" si="3"/>
        <v>0.31360000000000005</v>
      </c>
      <c r="D78">
        <v>7.4228826779788557</v>
      </c>
      <c r="E78" t="s">
        <v>55</v>
      </c>
      <c r="F78">
        <v>0</v>
      </c>
      <c r="G78">
        <v>0</v>
      </c>
      <c r="H78">
        <v>0</v>
      </c>
      <c r="I78">
        <v>0</v>
      </c>
      <c r="J78">
        <v>1</v>
      </c>
      <c r="K78" t="s">
        <v>43</v>
      </c>
      <c r="L78">
        <v>0</v>
      </c>
      <c r="M78">
        <v>1</v>
      </c>
      <c r="N78">
        <v>0</v>
      </c>
      <c r="O78">
        <v>0</v>
      </c>
      <c r="P78">
        <v>0</v>
      </c>
      <c r="Q78">
        <v>0</v>
      </c>
      <c r="R78">
        <v>0</v>
      </c>
      <c r="S78" t="s">
        <v>53</v>
      </c>
      <c r="T78">
        <v>0</v>
      </c>
      <c r="U78">
        <v>1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61</v>
      </c>
      <c r="AC78">
        <v>59</v>
      </c>
      <c r="AD78">
        <v>2833</v>
      </c>
      <c r="AE78">
        <v>7.9490914998305167</v>
      </c>
      <c r="AF78">
        <f t="shared" si="4"/>
        <v>2833.0000000000005</v>
      </c>
      <c r="AG78">
        <v>7.7874989228913147</v>
      </c>
      <c r="AH78">
        <f t="shared" si="5"/>
        <v>2410.2817368066294</v>
      </c>
      <c r="AI78">
        <v>0.16159257693920193</v>
      </c>
      <c r="AJ78">
        <v>2833</v>
      </c>
      <c r="AL78">
        <v>1</v>
      </c>
      <c r="AM78">
        <v>0</v>
      </c>
      <c r="AN78">
        <v>5.28</v>
      </c>
      <c r="AO78">
        <v>5.34</v>
      </c>
      <c r="AP78">
        <v>3.24</v>
      </c>
    </row>
    <row r="79" spans="1:42" x14ac:dyDescent="0.3">
      <c r="A79">
        <v>1</v>
      </c>
      <c r="B79">
        <v>0.54</v>
      </c>
      <c r="C79">
        <f t="shared" si="3"/>
        <v>0.29160000000000003</v>
      </c>
      <c r="D79">
        <v>7.3637568041130663</v>
      </c>
      <c r="E79" t="s">
        <v>37</v>
      </c>
      <c r="F79">
        <v>0</v>
      </c>
      <c r="G79">
        <v>1</v>
      </c>
      <c r="H79">
        <v>0</v>
      </c>
      <c r="I79">
        <v>0</v>
      </c>
      <c r="J79">
        <v>0</v>
      </c>
      <c r="K79" t="s">
        <v>43</v>
      </c>
      <c r="L79">
        <v>0</v>
      </c>
      <c r="M79">
        <v>1</v>
      </c>
      <c r="N79">
        <v>0</v>
      </c>
      <c r="O79">
        <v>0</v>
      </c>
      <c r="P79">
        <v>0</v>
      </c>
      <c r="Q79">
        <v>0</v>
      </c>
      <c r="R79">
        <v>0</v>
      </c>
      <c r="S79" t="s">
        <v>42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1</v>
      </c>
      <c r="AB79">
        <v>57.5</v>
      </c>
      <c r="AC79">
        <v>61</v>
      </c>
      <c r="AD79">
        <v>2391</v>
      </c>
      <c r="AE79">
        <v>7.7794669674583243</v>
      </c>
      <c r="AF79">
        <f t="shared" si="4"/>
        <v>2390.9999999999991</v>
      </c>
      <c r="AG79">
        <v>7.7256574249882668</v>
      </c>
      <c r="AH79">
        <f t="shared" si="5"/>
        <v>2265.7416531133108</v>
      </c>
      <c r="AI79">
        <v>5.3809542470057536E-2</v>
      </c>
      <c r="AJ79">
        <v>2391</v>
      </c>
      <c r="AL79">
        <v>1</v>
      </c>
      <c r="AM79">
        <v>0</v>
      </c>
      <c r="AN79">
        <v>5.47</v>
      </c>
      <c r="AO79">
        <v>5.39</v>
      </c>
      <c r="AP79">
        <v>3.12</v>
      </c>
    </row>
    <row r="80" spans="1:42" x14ac:dyDescent="0.3">
      <c r="A80">
        <v>1</v>
      </c>
      <c r="B80">
        <v>0.9</v>
      </c>
      <c r="C80">
        <f t="shared" si="3"/>
        <v>0.81</v>
      </c>
      <c r="D80">
        <v>8.2391797372871505</v>
      </c>
      <c r="E80" t="s">
        <v>37</v>
      </c>
      <c r="F80">
        <v>0</v>
      </c>
      <c r="G80">
        <v>1</v>
      </c>
      <c r="H80">
        <v>0</v>
      </c>
      <c r="I80">
        <v>0</v>
      </c>
      <c r="J80">
        <v>0</v>
      </c>
      <c r="K80" t="s">
        <v>51</v>
      </c>
      <c r="L80">
        <v>0</v>
      </c>
      <c r="M80">
        <v>0</v>
      </c>
      <c r="N80">
        <v>1</v>
      </c>
      <c r="O80">
        <v>0</v>
      </c>
      <c r="P80">
        <v>0</v>
      </c>
      <c r="Q80">
        <v>0</v>
      </c>
      <c r="R80">
        <v>0</v>
      </c>
      <c r="S80" t="s">
        <v>48</v>
      </c>
      <c r="T80">
        <v>0</v>
      </c>
      <c r="U80">
        <v>0</v>
      </c>
      <c r="V80">
        <v>0</v>
      </c>
      <c r="W80">
        <v>1</v>
      </c>
      <c r="X80">
        <v>0</v>
      </c>
      <c r="Y80">
        <v>0</v>
      </c>
      <c r="Z80">
        <v>0</v>
      </c>
      <c r="AA80">
        <v>0</v>
      </c>
      <c r="AB80">
        <v>61.3</v>
      </c>
      <c r="AC80">
        <v>59</v>
      </c>
      <c r="AD80">
        <v>3621</v>
      </c>
      <c r="AE80">
        <v>8.1945055097656407</v>
      </c>
      <c r="AF80">
        <f t="shared" si="4"/>
        <v>3620.9999999999982</v>
      </c>
      <c r="AG80">
        <v>8.0400156073138866</v>
      </c>
      <c r="AH80">
        <f t="shared" si="5"/>
        <v>3102.6616141636969</v>
      </c>
      <c r="AI80">
        <v>0.15448990245175409</v>
      </c>
      <c r="AJ80">
        <v>3621</v>
      </c>
      <c r="AL80">
        <v>1</v>
      </c>
      <c r="AM80">
        <v>0</v>
      </c>
      <c r="AN80">
        <v>6.12</v>
      </c>
      <c r="AO80">
        <v>6.15</v>
      </c>
      <c r="AP80">
        <v>3.76</v>
      </c>
    </row>
    <row r="81" spans="1:42" x14ac:dyDescent="0.3">
      <c r="A81">
        <v>1</v>
      </c>
      <c r="B81">
        <v>0.71</v>
      </c>
      <c r="C81">
        <f t="shared" si="3"/>
        <v>0.50409999999999999</v>
      </c>
      <c r="D81">
        <v>7.8205583399289402</v>
      </c>
      <c r="E81" t="s">
        <v>40</v>
      </c>
      <c r="F81">
        <v>0</v>
      </c>
      <c r="G81">
        <v>0</v>
      </c>
      <c r="H81">
        <v>1</v>
      </c>
      <c r="I81">
        <v>0</v>
      </c>
      <c r="J81">
        <v>0</v>
      </c>
      <c r="K81" t="s">
        <v>38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1</v>
      </c>
      <c r="S81" t="s">
        <v>44</v>
      </c>
      <c r="T81">
        <v>0</v>
      </c>
      <c r="U81">
        <v>0</v>
      </c>
      <c r="V81">
        <v>0</v>
      </c>
      <c r="W81">
        <v>0</v>
      </c>
      <c r="X81">
        <v>1</v>
      </c>
      <c r="Y81">
        <v>0</v>
      </c>
      <c r="Z81">
        <v>0</v>
      </c>
      <c r="AA81">
        <v>0</v>
      </c>
      <c r="AB81">
        <v>62.3</v>
      </c>
      <c r="AC81">
        <v>55</v>
      </c>
      <c r="AD81">
        <v>2085</v>
      </c>
      <c r="AE81">
        <v>7.642524134232902</v>
      </c>
      <c r="AF81">
        <f t="shared" si="4"/>
        <v>2085.0000000000005</v>
      </c>
      <c r="AG81">
        <v>7.6516227705942956</v>
      </c>
      <c r="AH81">
        <f t="shared" si="5"/>
        <v>2104.0572227121388</v>
      </c>
      <c r="AI81">
        <v>-9.0986363613936305E-3</v>
      </c>
      <c r="AJ81">
        <v>2085</v>
      </c>
      <c r="AL81">
        <v>1</v>
      </c>
      <c r="AM81">
        <v>0</v>
      </c>
      <c r="AN81">
        <v>5.7</v>
      </c>
      <c r="AO81">
        <v>5.73</v>
      </c>
      <c r="AP81">
        <v>3.56</v>
      </c>
    </row>
    <row r="82" spans="1:42" x14ac:dyDescent="0.3">
      <c r="A82">
        <v>1</v>
      </c>
      <c r="B82">
        <v>0.52</v>
      </c>
      <c r="C82">
        <f t="shared" si="3"/>
        <v>0.27040000000000003</v>
      </c>
      <c r="D82">
        <v>7.302897153254575</v>
      </c>
      <c r="E82" t="s">
        <v>40</v>
      </c>
      <c r="F82">
        <v>0</v>
      </c>
      <c r="G82">
        <v>0</v>
      </c>
      <c r="H82">
        <v>1</v>
      </c>
      <c r="I82">
        <v>0</v>
      </c>
      <c r="J82">
        <v>0</v>
      </c>
      <c r="K82" t="s">
        <v>54</v>
      </c>
      <c r="L82">
        <v>1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 t="s">
        <v>52</v>
      </c>
      <c r="T82">
        <v>0</v>
      </c>
      <c r="U82">
        <v>0</v>
      </c>
      <c r="V82">
        <v>0</v>
      </c>
      <c r="W82">
        <v>0</v>
      </c>
      <c r="X82">
        <v>0</v>
      </c>
      <c r="Y82">
        <v>1</v>
      </c>
      <c r="Z82">
        <v>0</v>
      </c>
      <c r="AA82">
        <v>0</v>
      </c>
      <c r="AB82">
        <v>62.2</v>
      </c>
      <c r="AC82">
        <v>56</v>
      </c>
      <c r="AD82">
        <v>1822</v>
      </c>
      <c r="AE82">
        <v>7.5076900778199036</v>
      </c>
      <c r="AF82">
        <f t="shared" si="4"/>
        <v>1822</v>
      </c>
      <c r="AG82">
        <v>7.4283837648050479</v>
      </c>
      <c r="AH82">
        <f t="shared" si="5"/>
        <v>1683.0851124958465</v>
      </c>
      <c r="AI82">
        <v>7.9306313014855689E-2</v>
      </c>
      <c r="AJ82">
        <v>1822</v>
      </c>
      <c r="AL82">
        <v>1</v>
      </c>
      <c r="AM82">
        <v>0</v>
      </c>
      <c r="AN82">
        <v>5.13</v>
      </c>
      <c r="AO82">
        <v>5.16</v>
      </c>
      <c r="AP82">
        <v>3.2</v>
      </c>
    </row>
    <row r="83" spans="1:42" x14ac:dyDescent="0.3">
      <c r="A83">
        <v>1</v>
      </c>
      <c r="B83">
        <v>0.9</v>
      </c>
      <c r="C83">
        <f t="shared" si="3"/>
        <v>0.81</v>
      </c>
      <c r="D83">
        <v>8.2391797372871505</v>
      </c>
      <c r="E83" t="s">
        <v>37</v>
      </c>
      <c r="F83">
        <v>0</v>
      </c>
      <c r="G83">
        <v>1</v>
      </c>
      <c r="H83">
        <v>0</v>
      </c>
      <c r="I83">
        <v>0</v>
      </c>
      <c r="J83">
        <v>0</v>
      </c>
      <c r="K83" t="s">
        <v>43</v>
      </c>
      <c r="L83">
        <v>0</v>
      </c>
      <c r="M83">
        <v>1</v>
      </c>
      <c r="N83">
        <v>0</v>
      </c>
      <c r="O83">
        <v>0</v>
      </c>
      <c r="P83">
        <v>0</v>
      </c>
      <c r="Q83">
        <v>0</v>
      </c>
      <c r="R83">
        <v>0</v>
      </c>
      <c r="S83" t="s">
        <v>48</v>
      </c>
      <c r="T83">
        <v>0</v>
      </c>
      <c r="U83">
        <v>0</v>
      </c>
      <c r="V83">
        <v>0</v>
      </c>
      <c r="W83">
        <v>1</v>
      </c>
      <c r="X83">
        <v>0</v>
      </c>
      <c r="Y83">
        <v>0</v>
      </c>
      <c r="Z83">
        <v>0</v>
      </c>
      <c r="AA83">
        <v>0</v>
      </c>
      <c r="AB83">
        <v>63.4</v>
      </c>
      <c r="AC83">
        <v>60</v>
      </c>
      <c r="AD83">
        <v>3401</v>
      </c>
      <c r="AE83">
        <v>8.1318247850071952</v>
      </c>
      <c r="AF83">
        <f t="shared" si="4"/>
        <v>3400.9999999999991</v>
      </c>
      <c r="AG83">
        <v>8.0969992218752793</v>
      </c>
      <c r="AH83">
        <f t="shared" si="5"/>
        <v>3284.5969255232749</v>
      </c>
      <c r="AI83">
        <v>3.4825563131915871E-2</v>
      </c>
      <c r="AJ83">
        <v>3401</v>
      </c>
      <c r="AL83">
        <v>1</v>
      </c>
      <c r="AM83">
        <v>0</v>
      </c>
      <c r="AN83">
        <v>6.02</v>
      </c>
      <c r="AO83">
        <v>6.07</v>
      </c>
      <c r="AP83">
        <v>3.83</v>
      </c>
    </row>
    <row r="84" spans="1:42" x14ac:dyDescent="0.3">
      <c r="A84">
        <v>1</v>
      </c>
      <c r="B84">
        <v>0.5</v>
      </c>
      <c r="C84">
        <f t="shared" si="3"/>
        <v>0.25</v>
      </c>
      <c r="D84">
        <v>7.2401831635362885</v>
      </c>
      <c r="E84" t="s">
        <v>49</v>
      </c>
      <c r="F84">
        <v>0</v>
      </c>
      <c r="G84">
        <v>0</v>
      </c>
      <c r="H84">
        <v>0</v>
      </c>
      <c r="I84">
        <v>1</v>
      </c>
      <c r="J84">
        <v>0</v>
      </c>
      <c r="K84" t="s">
        <v>43</v>
      </c>
      <c r="L84">
        <v>0</v>
      </c>
      <c r="M84">
        <v>1</v>
      </c>
      <c r="N84">
        <v>0</v>
      </c>
      <c r="O84">
        <v>0</v>
      </c>
      <c r="P84">
        <v>0</v>
      </c>
      <c r="Q84">
        <v>0</v>
      </c>
      <c r="R84">
        <v>0</v>
      </c>
      <c r="S84" t="s">
        <v>44</v>
      </c>
      <c r="T84">
        <v>0</v>
      </c>
      <c r="U84">
        <v>0</v>
      </c>
      <c r="V84">
        <v>0</v>
      </c>
      <c r="W84">
        <v>0</v>
      </c>
      <c r="X84">
        <v>1</v>
      </c>
      <c r="Y84">
        <v>0</v>
      </c>
      <c r="Z84">
        <v>0</v>
      </c>
      <c r="AA84">
        <v>0</v>
      </c>
      <c r="AB84">
        <v>58.8</v>
      </c>
      <c r="AC84">
        <v>62</v>
      </c>
      <c r="AD84">
        <v>1698</v>
      </c>
      <c r="AE84">
        <v>7.4372063668712922</v>
      </c>
      <c r="AF84">
        <f t="shared" si="4"/>
        <v>1697.9999999999993</v>
      </c>
      <c r="AG84">
        <v>7.369170536743038</v>
      </c>
      <c r="AH84">
        <f t="shared" si="5"/>
        <v>1586.3174451583282</v>
      </c>
      <c r="AI84">
        <v>6.8035830128254204E-2</v>
      </c>
      <c r="AJ84">
        <v>1698</v>
      </c>
      <c r="AL84">
        <v>1</v>
      </c>
      <c r="AM84">
        <v>0</v>
      </c>
      <c r="AN84">
        <v>5.17</v>
      </c>
      <c r="AO84">
        <v>5.14</v>
      </c>
      <c r="AP84">
        <v>3.03</v>
      </c>
    </row>
    <row r="85" spans="1:42" x14ac:dyDescent="0.3">
      <c r="A85">
        <v>1</v>
      </c>
      <c r="B85">
        <v>0.41</v>
      </c>
      <c r="C85">
        <f t="shared" si="3"/>
        <v>0.16809999999999997</v>
      </c>
      <c r="D85">
        <v>6.9310210740658889</v>
      </c>
      <c r="E85" t="s">
        <v>37</v>
      </c>
      <c r="F85">
        <v>0</v>
      </c>
      <c r="G85">
        <v>1</v>
      </c>
      <c r="H85">
        <v>0</v>
      </c>
      <c r="I85">
        <v>0</v>
      </c>
      <c r="J85">
        <v>0</v>
      </c>
      <c r="K85" t="s">
        <v>43</v>
      </c>
      <c r="L85">
        <v>0</v>
      </c>
      <c r="M85">
        <v>1</v>
      </c>
      <c r="N85">
        <v>0</v>
      </c>
      <c r="O85">
        <v>0</v>
      </c>
      <c r="P85">
        <v>0</v>
      </c>
      <c r="Q85">
        <v>0</v>
      </c>
      <c r="R85">
        <v>0</v>
      </c>
      <c r="S85" t="s">
        <v>39</v>
      </c>
      <c r="T85">
        <v>0</v>
      </c>
      <c r="U85">
        <v>0</v>
      </c>
      <c r="V85">
        <v>1</v>
      </c>
      <c r="W85">
        <v>0</v>
      </c>
      <c r="X85">
        <v>0</v>
      </c>
      <c r="Y85">
        <v>0</v>
      </c>
      <c r="Z85">
        <v>0</v>
      </c>
      <c r="AA85">
        <v>0</v>
      </c>
      <c r="AB85">
        <v>63.6</v>
      </c>
      <c r="AC85">
        <v>58</v>
      </c>
      <c r="AD85">
        <v>705</v>
      </c>
      <c r="AE85">
        <v>6.5581978028122689</v>
      </c>
      <c r="AF85">
        <f t="shared" si="4"/>
        <v>705.00000000000023</v>
      </c>
      <c r="AG85">
        <v>6.8132467474157146</v>
      </c>
      <c r="AH85">
        <f t="shared" si="5"/>
        <v>909.81997240339103</v>
      </c>
      <c r="AI85">
        <v>-0.25504894460344563</v>
      </c>
      <c r="AJ85">
        <v>705</v>
      </c>
      <c r="AL85">
        <v>1</v>
      </c>
      <c r="AM85">
        <v>0</v>
      </c>
      <c r="AN85">
        <v>4.72</v>
      </c>
      <c r="AO85">
        <v>4.74</v>
      </c>
      <c r="AP85">
        <v>3.01</v>
      </c>
    </row>
    <row r="86" spans="1:42" x14ac:dyDescent="0.3">
      <c r="A86">
        <v>1</v>
      </c>
      <c r="B86">
        <v>0.81</v>
      </c>
      <c r="C86">
        <f t="shared" si="3"/>
        <v>0.65610000000000013</v>
      </c>
      <c r="D86">
        <v>8.0504824002138395</v>
      </c>
      <c r="E86" t="s">
        <v>49</v>
      </c>
      <c r="F86">
        <v>0</v>
      </c>
      <c r="G86">
        <v>0</v>
      </c>
      <c r="H86">
        <v>0</v>
      </c>
      <c r="I86">
        <v>1</v>
      </c>
      <c r="J86">
        <v>0</v>
      </c>
      <c r="K86" t="s">
        <v>50</v>
      </c>
      <c r="L86">
        <v>0</v>
      </c>
      <c r="M86">
        <v>0</v>
      </c>
      <c r="N86">
        <v>0</v>
      </c>
      <c r="O86">
        <v>1</v>
      </c>
      <c r="P86">
        <v>0</v>
      </c>
      <c r="Q86">
        <v>0</v>
      </c>
      <c r="R86">
        <v>0</v>
      </c>
      <c r="S86" t="s">
        <v>52</v>
      </c>
      <c r="T86">
        <v>0</v>
      </c>
      <c r="U86">
        <v>0</v>
      </c>
      <c r="V86">
        <v>0</v>
      </c>
      <c r="W86">
        <v>0</v>
      </c>
      <c r="X86">
        <v>0</v>
      </c>
      <c r="Y86">
        <v>1</v>
      </c>
      <c r="Z86">
        <v>0</v>
      </c>
      <c r="AA86">
        <v>0</v>
      </c>
      <c r="AB86">
        <v>61.4</v>
      </c>
      <c r="AC86">
        <v>60</v>
      </c>
      <c r="AD86">
        <v>3193</v>
      </c>
      <c r="AE86">
        <v>8.0687161927147812</v>
      </c>
      <c r="AF86">
        <f t="shared" si="4"/>
        <v>3192.9999999999977</v>
      </c>
      <c r="AG86">
        <v>8.2124993072641352</v>
      </c>
      <c r="AH86">
        <f t="shared" si="5"/>
        <v>3686.745270393435</v>
      </c>
      <c r="AI86">
        <v>-0.143783114549354</v>
      </c>
      <c r="AJ86">
        <v>3193</v>
      </c>
      <c r="AL86">
        <v>1</v>
      </c>
      <c r="AM86">
        <v>0</v>
      </c>
      <c r="AN86">
        <v>6.02</v>
      </c>
      <c r="AO86">
        <v>5.99</v>
      </c>
      <c r="AP86">
        <v>3.69</v>
      </c>
    </row>
    <row r="87" spans="1:42" x14ac:dyDescent="0.3">
      <c r="A87">
        <v>1</v>
      </c>
      <c r="B87">
        <v>0.35</v>
      </c>
      <c r="C87">
        <f t="shared" si="3"/>
        <v>0.12249999999999998</v>
      </c>
      <c r="D87">
        <v>6.694013936569946</v>
      </c>
      <c r="E87" t="s">
        <v>40</v>
      </c>
      <c r="F87">
        <v>0</v>
      </c>
      <c r="G87">
        <v>0</v>
      </c>
      <c r="H87">
        <v>1</v>
      </c>
      <c r="I87">
        <v>0</v>
      </c>
      <c r="J87">
        <v>0</v>
      </c>
      <c r="K87" t="s">
        <v>51</v>
      </c>
      <c r="L87">
        <v>0</v>
      </c>
      <c r="M87">
        <v>0</v>
      </c>
      <c r="N87">
        <v>1</v>
      </c>
      <c r="O87">
        <v>0</v>
      </c>
      <c r="P87">
        <v>0</v>
      </c>
      <c r="Q87">
        <v>0</v>
      </c>
      <c r="R87">
        <v>0</v>
      </c>
      <c r="S87" t="s">
        <v>46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1</v>
      </c>
      <c r="AA87">
        <v>0</v>
      </c>
      <c r="AB87">
        <v>61.3</v>
      </c>
      <c r="AC87">
        <v>55</v>
      </c>
      <c r="AD87">
        <v>1096</v>
      </c>
      <c r="AE87">
        <v>6.9994224675079613</v>
      </c>
      <c r="AF87">
        <f t="shared" si="4"/>
        <v>1096.0000000000005</v>
      </c>
      <c r="AG87">
        <v>6.925478156888671</v>
      </c>
      <c r="AH87">
        <f t="shared" si="5"/>
        <v>1017.880860026431</v>
      </c>
      <c r="AI87">
        <v>7.3944310619290299E-2</v>
      </c>
      <c r="AJ87">
        <v>1096</v>
      </c>
      <c r="AL87">
        <v>1</v>
      </c>
      <c r="AM87">
        <v>0</v>
      </c>
      <c r="AN87">
        <v>4.55</v>
      </c>
      <c r="AO87">
        <v>4.58</v>
      </c>
      <c r="AP87">
        <v>2.8</v>
      </c>
    </row>
    <row r="88" spans="1:42" x14ac:dyDescent="0.3">
      <c r="A88">
        <v>1</v>
      </c>
      <c r="B88">
        <v>0.61</v>
      </c>
      <c r="C88">
        <f t="shared" si="3"/>
        <v>0.37209999999999999</v>
      </c>
      <c r="D88">
        <v>7.5638007513614847</v>
      </c>
      <c r="E88" t="s">
        <v>45</v>
      </c>
      <c r="F88">
        <v>1</v>
      </c>
      <c r="G88">
        <v>0</v>
      </c>
      <c r="H88">
        <v>0</v>
      </c>
      <c r="I88">
        <v>0</v>
      </c>
      <c r="J88">
        <v>0</v>
      </c>
      <c r="K88" t="s">
        <v>38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1</v>
      </c>
      <c r="S88" t="s">
        <v>52</v>
      </c>
      <c r="T88">
        <v>0</v>
      </c>
      <c r="U88">
        <v>0</v>
      </c>
      <c r="V88">
        <v>0</v>
      </c>
      <c r="W88">
        <v>0</v>
      </c>
      <c r="X88">
        <v>0</v>
      </c>
      <c r="Y88">
        <v>1</v>
      </c>
      <c r="Z88">
        <v>0</v>
      </c>
      <c r="AA88">
        <v>0</v>
      </c>
      <c r="AB88">
        <v>58.2</v>
      </c>
      <c r="AC88">
        <v>56</v>
      </c>
      <c r="AD88">
        <v>1174</v>
      </c>
      <c r="AE88">
        <v>7.0681720003880422</v>
      </c>
      <c r="AF88">
        <f t="shared" si="4"/>
        <v>1174.0000000000005</v>
      </c>
      <c r="AG88">
        <v>7.2749295689632092</v>
      </c>
      <c r="AH88">
        <f t="shared" si="5"/>
        <v>1443.6495108355011</v>
      </c>
      <c r="AI88">
        <v>-0.20675756857516703</v>
      </c>
      <c r="AJ88">
        <v>1174</v>
      </c>
      <c r="AL88">
        <v>1</v>
      </c>
      <c r="AM88">
        <v>0</v>
      </c>
      <c r="AN88">
        <v>5.74</v>
      </c>
      <c r="AO88">
        <v>5.49</v>
      </c>
      <c r="AP88">
        <v>3.27</v>
      </c>
    </row>
    <row r="89" spans="1:42" x14ac:dyDescent="0.3">
      <c r="A89">
        <v>1</v>
      </c>
      <c r="B89">
        <v>0.41</v>
      </c>
      <c r="C89">
        <f t="shared" si="3"/>
        <v>0.16809999999999997</v>
      </c>
      <c r="D89">
        <v>6.9310210740658889</v>
      </c>
      <c r="E89" t="s">
        <v>49</v>
      </c>
      <c r="F89">
        <v>0</v>
      </c>
      <c r="G89">
        <v>0</v>
      </c>
      <c r="H89">
        <v>0</v>
      </c>
      <c r="I89">
        <v>1</v>
      </c>
      <c r="J89">
        <v>0</v>
      </c>
      <c r="K89" t="s">
        <v>54</v>
      </c>
      <c r="L89">
        <v>1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 t="s">
        <v>52</v>
      </c>
      <c r="T89">
        <v>0</v>
      </c>
      <c r="U89">
        <v>0</v>
      </c>
      <c r="V89">
        <v>0</v>
      </c>
      <c r="W89">
        <v>0</v>
      </c>
      <c r="X89">
        <v>0</v>
      </c>
      <c r="Y89">
        <v>1</v>
      </c>
      <c r="Z89">
        <v>0</v>
      </c>
      <c r="AA89">
        <v>0</v>
      </c>
      <c r="AB89">
        <v>62.4</v>
      </c>
      <c r="AC89">
        <v>60</v>
      </c>
      <c r="AD89">
        <v>1076</v>
      </c>
      <c r="AE89">
        <v>6.9810057407217299</v>
      </c>
      <c r="AF89">
        <f t="shared" si="4"/>
        <v>1076.0000000000002</v>
      </c>
      <c r="AG89">
        <v>7.0128882221224256</v>
      </c>
      <c r="AH89">
        <f t="shared" si="5"/>
        <v>1110.8582815279149</v>
      </c>
      <c r="AI89">
        <v>-3.1882481400695717E-2</v>
      </c>
      <c r="AJ89">
        <v>1076</v>
      </c>
      <c r="AL89">
        <v>1</v>
      </c>
      <c r="AM89">
        <v>0</v>
      </c>
      <c r="AN89">
        <v>4.75</v>
      </c>
      <c r="AO89">
        <v>4.71</v>
      </c>
      <c r="AP89">
        <v>2.95</v>
      </c>
    </row>
    <row r="90" spans="1:42" x14ac:dyDescent="0.3">
      <c r="A90">
        <v>1</v>
      </c>
      <c r="B90">
        <v>0.5</v>
      </c>
      <c r="C90">
        <f t="shared" si="3"/>
        <v>0.25</v>
      </c>
      <c r="D90">
        <v>7.2401831635362885</v>
      </c>
      <c r="E90" t="s">
        <v>55</v>
      </c>
      <c r="F90">
        <v>0</v>
      </c>
      <c r="G90">
        <v>0</v>
      </c>
      <c r="H90">
        <v>0</v>
      </c>
      <c r="I90">
        <v>0</v>
      </c>
      <c r="J90">
        <v>1</v>
      </c>
      <c r="K90" t="s">
        <v>43</v>
      </c>
      <c r="L90">
        <v>0</v>
      </c>
      <c r="M90">
        <v>1</v>
      </c>
      <c r="N90">
        <v>0</v>
      </c>
      <c r="O90">
        <v>0</v>
      </c>
      <c r="P90">
        <v>0</v>
      </c>
      <c r="Q90">
        <v>0</v>
      </c>
      <c r="R90">
        <v>0</v>
      </c>
      <c r="S90" t="s">
        <v>52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Z90">
        <v>0</v>
      </c>
      <c r="AA90">
        <v>0</v>
      </c>
      <c r="AB90">
        <v>62.9</v>
      </c>
      <c r="AC90">
        <v>59</v>
      </c>
      <c r="AD90">
        <v>1624</v>
      </c>
      <c r="AE90">
        <v>7.3926475207216233</v>
      </c>
      <c r="AF90">
        <f t="shared" si="4"/>
        <v>1624.0000000000002</v>
      </c>
      <c r="AG90">
        <v>7.2947996768479975</v>
      </c>
      <c r="AH90">
        <f t="shared" si="5"/>
        <v>1472.6218710900582</v>
      </c>
      <c r="AI90">
        <v>9.7847843873625884E-2</v>
      </c>
      <c r="AJ90">
        <v>1624</v>
      </c>
      <c r="AL90">
        <v>1</v>
      </c>
      <c r="AM90">
        <v>0</v>
      </c>
      <c r="AN90">
        <v>5.0599999999999996</v>
      </c>
      <c r="AO90">
        <v>5.09</v>
      </c>
      <c r="AP90">
        <v>3.19</v>
      </c>
    </row>
    <row r="91" spans="1:42" x14ac:dyDescent="0.3">
      <c r="A91">
        <v>1</v>
      </c>
      <c r="B91">
        <v>0.26</v>
      </c>
      <c r="C91">
        <f t="shared" si="3"/>
        <v>6.7600000000000007E-2</v>
      </c>
      <c r="D91">
        <v>6.2704497010342202</v>
      </c>
      <c r="E91" t="s">
        <v>55</v>
      </c>
      <c r="F91">
        <v>0</v>
      </c>
      <c r="G91">
        <v>0</v>
      </c>
      <c r="H91">
        <v>0</v>
      </c>
      <c r="I91">
        <v>0</v>
      </c>
      <c r="J91">
        <v>1</v>
      </c>
      <c r="K91" t="s">
        <v>51</v>
      </c>
      <c r="L91">
        <v>0</v>
      </c>
      <c r="M91">
        <v>0</v>
      </c>
      <c r="N91">
        <v>1</v>
      </c>
      <c r="O91">
        <v>0</v>
      </c>
      <c r="P91">
        <v>0</v>
      </c>
      <c r="Q91">
        <v>0</v>
      </c>
      <c r="R91">
        <v>0</v>
      </c>
      <c r="S91" t="s">
        <v>52</v>
      </c>
      <c r="T91">
        <v>0</v>
      </c>
      <c r="U91">
        <v>0</v>
      </c>
      <c r="V91">
        <v>0</v>
      </c>
      <c r="W91">
        <v>0</v>
      </c>
      <c r="X91">
        <v>0</v>
      </c>
      <c r="Y91">
        <v>1</v>
      </c>
      <c r="Z91">
        <v>0</v>
      </c>
      <c r="AA91">
        <v>0</v>
      </c>
      <c r="AB91">
        <v>58.7</v>
      </c>
      <c r="AC91">
        <v>59</v>
      </c>
      <c r="AD91">
        <v>453</v>
      </c>
      <c r="AE91">
        <v>6.1158921254830343</v>
      </c>
      <c r="AF91">
        <f t="shared" si="4"/>
        <v>453.00000000000011</v>
      </c>
      <c r="AG91">
        <v>6.1145142730996476</v>
      </c>
      <c r="AH91">
        <f t="shared" si="5"/>
        <v>452.37626267798305</v>
      </c>
      <c r="AI91">
        <v>1.377852383386724E-3</v>
      </c>
      <c r="AJ91">
        <v>453</v>
      </c>
      <c r="AL91">
        <v>1</v>
      </c>
      <c r="AM91">
        <v>0</v>
      </c>
      <c r="AN91">
        <v>4.1399999999999997</v>
      </c>
      <c r="AO91">
        <v>4.2699999999999996</v>
      </c>
      <c r="AP91">
        <v>2.4700000000000002</v>
      </c>
    </row>
    <row r="92" spans="1:42" x14ac:dyDescent="0.3">
      <c r="A92">
        <v>1</v>
      </c>
      <c r="B92">
        <v>0.32</v>
      </c>
      <c r="C92">
        <f t="shared" si="3"/>
        <v>0.1024</v>
      </c>
      <c r="D92">
        <v>6.56339481274318</v>
      </c>
      <c r="E92" t="s">
        <v>55</v>
      </c>
      <c r="F92">
        <v>0</v>
      </c>
      <c r="G92">
        <v>0</v>
      </c>
      <c r="H92">
        <v>0</v>
      </c>
      <c r="I92">
        <v>0</v>
      </c>
      <c r="J92">
        <v>1</v>
      </c>
      <c r="K92" t="s">
        <v>51</v>
      </c>
      <c r="L92">
        <v>0</v>
      </c>
      <c r="M92">
        <v>0</v>
      </c>
      <c r="N92">
        <v>1</v>
      </c>
      <c r="O92">
        <v>0</v>
      </c>
      <c r="P92">
        <v>0</v>
      </c>
      <c r="Q92">
        <v>0</v>
      </c>
      <c r="R92">
        <v>0</v>
      </c>
      <c r="S92" t="s">
        <v>46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1</v>
      </c>
      <c r="AA92">
        <v>0</v>
      </c>
      <c r="AB92">
        <v>59.4</v>
      </c>
      <c r="AC92">
        <v>59</v>
      </c>
      <c r="AD92">
        <v>886</v>
      </c>
      <c r="AE92">
        <v>6.7867169506050811</v>
      </c>
      <c r="AF92">
        <f t="shared" si="4"/>
        <v>886.00000000000011</v>
      </c>
      <c r="AG92">
        <v>6.7207132215202012</v>
      </c>
      <c r="AH92">
        <f t="shared" si="5"/>
        <v>829.40885282059526</v>
      </c>
      <c r="AI92">
        <v>6.6003729084879836E-2</v>
      </c>
      <c r="AJ92">
        <v>886</v>
      </c>
      <c r="AL92">
        <v>1</v>
      </c>
      <c r="AM92">
        <v>0</v>
      </c>
      <c r="AN92">
        <v>4.45</v>
      </c>
      <c r="AO92">
        <v>4.47</v>
      </c>
      <c r="AP92">
        <v>2.65</v>
      </c>
    </row>
    <row r="93" spans="1:42" x14ac:dyDescent="0.3">
      <c r="A93">
        <v>1</v>
      </c>
      <c r="B93">
        <v>0.4</v>
      </c>
      <c r="C93">
        <f t="shared" si="3"/>
        <v>0.16000000000000003</v>
      </c>
      <c r="D93">
        <v>6.8934882765450896</v>
      </c>
      <c r="E93" t="s">
        <v>55</v>
      </c>
      <c r="F93">
        <v>0</v>
      </c>
      <c r="G93">
        <v>0</v>
      </c>
      <c r="H93">
        <v>0</v>
      </c>
      <c r="I93">
        <v>0</v>
      </c>
      <c r="J93">
        <v>1</v>
      </c>
      <c r="K93" t="s">
        <v>47</v>
      </c>
      <c r="L93">
        <v>0</v>
      </c>
      <c r="M93">
        <v>0</v>
      </c>
      <c r="N93">
        <v>0</v>
      </c>
      <c r="O93">
        <v>0</v>
      </c>
      <c r="P93">
        <v>0</v>
      </c>
      <c r="Q93">
        <v>1</v>
      </c>
      <c r="R93">
        <v>0</v>
      </c>
      <c r="S93" t="s">
        <v>44</v>
      </c>
      <c r="T93">
        <v>0</v>
      </c>
      <c r="U93">
        <v>0</v>
      </c>
      <c r="V93">
        <v>0</v>
      </c>
      <c r="W93">
        <v>0</v>
      </c>
      <c r="X93">
        <v>1</v>
      </c>
      <c r="Y93">
        <v>0</v>
      </c>
      <c r="Z93">
        <v>0</v>
      </c>
      <c r="AA93">
        <v>0</v>
      </c>
      <c r="AB93">
        <v>61.7</v>
      </c>
      <c r="AC93">
        <v>57</v>
      </c>
      <c r="AD93">
        <v>741</v>
      </c>
      <c r="AE93">
        <v>6.6080006252960866</v>
      </c>
      <c r="AF93">
        <f t="shared" si="4"/>
        <v>740.99999999999977</v>
      </c>
      <c r="AG93">
        <v>6.6133323603976564</v>
      </c>
      <c r="AH93">
        <f t="shared" si="5"/>
        <v>744.96136680521056</v>
      </c>
      <c r="AI93">
        <v>-5.3317351015698122E-3</v>
      </c>
      <c r="AJ93">
        <v>741</v>
      </c>
      <c r="AL93">
        <v>1</v>
      </c>
      <c r="AM93">
        <v>0</v>
      </c>
      <c r="AN93">
        <v>4.71</v>
      </c>
      <c r="AO93">
        <v>4.7300000000000004</v>
      </c>
      <c r="AP93">
        <v>2.91</v>
      </c>
    </row>
    <row r="94" spans="1:42" x14ac:dyDescent="0.3">
      <c r="A94">
        <v>1</v>
      </c>
      <c r="B94">
        <v>0.4</v>
      </c>
      <c r="C94">
        <f t="shared" si="3"/>
        <v>0.16000000000000003</v>
      </c>
      <c r="D94">
        <v>6.8934882765450896</v>
      </c>
      <c r="E94" t="s">
        <v>40</v>
      </c>
      <c r="F94">
        <v>0</v>
      </c>
      <c r="G94">
        <v>0</v>
      </c>
      <c r="H94">
        <v>1</v>
      </c>
      <c r="I94">
        <v>0</v>
      </c>
      <c r="J94">
        <v>0</v>
      </c>
      <c r="K94" t="s">
        <v>47</v>
      </c>
      <c r="L94">
        <v>0</v>
      </c>
      <c r="M94">
        <v>0</v>
      </c>
      <c r="N94">
        <v>0</v>
      </c>
      <c r="O94">
        <v>0</v>
      </c>
      <c r="P94">
        <v>0</v>
      </c>
      <c r="Q94">
        <v>1</v>
      </c>
      <c r="R94">
        <v>0</v>
      </c>
      <c r="S94" t="s">
        <v>52</v>
      </c>
      <c r="T94">
        <v>0</v>
      </c>
      <c r="U94">
        <v>0</v>
      </c>
      <c r="V94">
        <v>0</v>
      </c>
      <c r="W94">
        <v>0</v>
      </c>
      <c r="X94">
        <v>0</v>
      </c>
      <c r="Y94">
        <v>1</v>
      </c>
      <c r="Z94">
        <v>0</v>
      </c>
      <c r="AA94">
        <v>0</v>
      </c>
      <c r="AB94">
        <v>62.5</v>
      </c>
      <c r="AC94">
        <v>57</v>
      </c>
      <c r="AD94">
        <v>727</v>
      </c>
      <c r="AE94">
        <v>6.5889264775335192</v>
      </c>
      <c r="AF94">
        <f t="shared" si="4"/>
        <v>726.99999999999989</v>
      </c>
      <c r="AG94">
        <v>6.5730265157401035</v>
      </c>
      <c r="AH94">
        <f t="shared" si="5"/>
        <v>715.53213865182067</v>
      </c>
      <c r="AI94">
        <v>1.5899961793415684E-2</v>
      </c>
      <c r="AJ94">
        <v>727</v>
      </c>
      <c r="AL94">
        <v>1</v>
      </c>
      <c r="AM94">
        <v>0</v>
      </c>
      <c r="AN94">
        <v>4.67</v>
      </c>
      <c r="AO94">
        <v>4.71</v>
      </c>
      <c r="AP94">
        <v>2.93</v>
      </c>
    </row>
    <row r="95" spans="1:42" x14ac:dyDescent="0.3">
      <c r="A95">
        <v>1</v>
      </c>
      <c r="B95">
        <v>0.92</v>
      </c>
      <c r="C95">
        <f t="shared" si="3"/>
        <v>0.84640000000000004</v>
      </c>
      <c r="D95">
        <v>8.279097410884372</v>
      </c>
      <c r="E95" t="s">
        <v>49</v>
      </c>
      <c r="F95">
        <v>0</v>
      </c>
      <c r="G95">
        <v>0</v>
      </c>
      <c r="H95">
        <v>0</v>
      </c>
      <c r="I95">
        <v>1</v>
      </c>
      <c r="J95">
        <v>0</v>
      </c>
      <c r="K95" t="s">
        <v>43</v>
      </c>
      <c r="L95">
        <v>0</v>
      </c>
      <c r="M95">
        <v>1</v>
      </c>
      <c r="N95">
        <v>0</v>
      </c>
      <c r="O95">
        <v>0</v>
      </c>
      <c r="P95">
        <v>0</v>
      </c>
      <c r="Q95">
        <v>0</v>
      </c>
      <c r="R95">
        <v>0</v>
      </c>
      <c r="S95" t="s">
        <v>39</v>
      </c>
      <c r="T95">
        <v>0</v>
      </c>
      <c r="U95">
        <v>0</v>
      </c>
      <c r="V95">
        <v>1</v>
      </c>
      <c r="W95">
        <v>0</v>
      </c>
      <c r="X95">
        <v>0</v>
      </c>
      <c r="Y95">
        <v>0</v>
      </c>
      <c r="Z95">
        <v>0</v>
      </c>
      <c r="AA95">
        <v>0</v>
      </c>
      <c r="AB95">
        <v>61.3</v>
      </c>
      <c r="AC95">
        <v>58</v>
      </c>
      <c r="AD95">
        <v>4379</v>
      </c>
      <c r="AE95">
        <v>8.384575666801398</v>
      </c>
      <c r="AF95">
        <f t="shared" si="4"/>
        <v>4378.9999999999982</v>
      </c>
      <c r="AG95">
        <v>8.3741003280076889</v>
      </c>
      <c r="AH95">
        <f t="shared" si="5"/>
        <v>4333.3679144771904</v>
      </c>
      <c r="AI95">
        <v>1.0475338793709099E-2</v>
      </c>
      <c r="AJ95">
        <v>4379</v>
      </c>
      <c r="AL95">
        <v>1</v>
      </c>
      <c r="AM95">
        <v>0</v>
      </c>
      <c r="AN95">
        <v>6.19</v>
      </c>
      <c r="AO95">
        <v>6.25</v>
      </c>
      <c r="AP95">
        <v>3.81</v>
      </c>
    </row>
    <row r="96" spans="1:42" x14ac:dyDescent="0.3">
      <c r="A96">
        <v>1</v>
      </c>
      <c r="B96">
        <v>0.71</v>
      </c>
      <c r="C96">
        <f t="shared" si="3"/>
        <v>0.50409999999999999</v>
      </c>
      <c r="D96">
        <v>7.8205583399289402</v>
      </c>
      <c r="E96" t="s">
        <v>55</v>
      </c>
      <c r="F96">
        <v>0</v>
      </c>
      <c r="G96">
        <v>0</v>
      </c>
      <c r="H96">
        <v>0</v>
      </c>
      <c r="I96">
        <v>0</v>
      </c>
      <c r="J96">
        <v>1</v>
      </c>
      <c r="K96" t="s">
        <v>50</v>
      </c>
      <c r="L96">
        <v>0</v>
      </c>
      <c r="M96">
        <v>0</v>
      </c>
      <c r="N96">
        <v>0</v>
      </c>
      <c r="O96">
        <v>1</v>
      </c>
      <c r="P96">
        <v>0</v>
      </c>
      <c r="Q96">
        <v>0</v>
      </c>
      <c r="R96">
        <v>0</v>
      </c>
      <c r="S96" t="s">
        <v>44</v>
      </c>
      <c r="T96">
        <v>0</v>
      </c>
      <c r="U96">
        <v>0</v>
      </c>
      <c r="V96">
        <v>0</v>
      </c>
      <c r="W96">
        <v>0</v>
      </c>
      <c r="X96">
        <v>1</v>
      </c>
      <c r="Y96">
        <v>0</v>
      </c>
      <c r="Z96">
        <v>0</v>
      </c>
      <c r="AA96">
        <v>0</v>
      </c>
      <c r="AB96">
        <v>62</v>
      </c>
      <c r="AC96">
        <v>53</v>
      </c>
      <c r="AD96">
        <v>3425</v>
      </c>
      <c r="AE96">
        <v>8.1388567506963252</v>
      </c>
      <c r="AF96">
        <f t="shared" si="4"/>
        <v>3424.9999999999982</v>
      </c>
      <c r="AG96">
        <v>7.9410895313152388</v>
      </c>
      <c r="AH96">
        <f t="shared" si="5"/>
        <v>2810.4208823715035</v>
      </c>
      <c r="AI96">
        <v>0.19776721938108643</v>
      </c>
      <c r="AJ96">
        <v>3425</v>
      </c>
      <c r="AL96">
        <v>1</v>
      </c>
      <c r="AM96">
        <v>0</v>
      </c>
      <c r="AN96">
        <v>5.72</v>
      </c>
      <c r="AO96">
        <v>5.76</v>
      </c>
      <c r="AP96">
        <v>3.56</v>
      </c>
    </row>
    <row r="97" spans="1:42" x14ac:dyDescent="0.3">
      <c r="A97">
        <v>1</v>
      </c>
      <c r="B97">
        <v>0.31</v>
      </c>
      <c r="C97">
        <f t="shared" si="3"/>
        <v>9.6100000000000005E-2</v>
      </c>
      <c r="D97">
        <v>6.5177318019796271</v>
      </c>
      <c r="E97" t="s">
        <v>37</v>
      </c>
      <c r="F97">
        <v>0</v>
      </c>
      <c r="G97">
        <v>1</v>
      </c>
      <c r="H97">
        <v>0</v>
      </c>
      <c r="I97">
        <v>0</v>
      </c>
      <c r="J97">
        <v>0</v>
      </c>
      <c r="K97" t="s">
        <v>41</v>
      </c>
      <c r="L97">
        <v>0</v>
      </c>
      <c r="M97">
        <v>0</v>
      </c>
      <c r="N97">
        <v>0</v>
      </c>
      <c r="O97">
        <v>0</v>
      </c>
      <c r="P97">
        <v>1</v>
      </c>
      <c r="Q97">
        <v>0</v>
      </c>
      <c r="R97">
        <v>0</v>
      </c>
      <c r="S97" t="s">
        <v>52</v>
      </c>
      <c r="T97">
        <v>0</v>
      </c>
      <c r="U97">
        <v>0</v>
      </c>
      <c r="V97">
        <v>0</v>
      </c>
      <c r="W97">
        <v>0</v>
      </c>
      <c r="X97">
        <v>0</v>
      </c>
      <c r="Y97">
        <v>1</v>
      </c>
      <c r="Z97">
        <v>0</v>
      </c>
      <c r="AA97">
        <v>0</v>
      </c>
      <c r="AB97">
        <v>63.8</v>
      </c>
      <c r="AC97">
        <v>56</v>
      </c>
      <c r="AD97">
        <v>586</v>
      </c>
      <c r="AE97">
        <v>6.3733197895770122</v>
      </c>
      <c r="AF97">
        <f t="shared" si="4"/>
        <v>585.99999999999977</v>
      </c>
      <c r="AG97">
        <v>6.3435807855054165</v>
      </c>
      <c r="AH97">
        <f t="shared" si="5"/>
        <v>568.82952547720311</v>
      </c>
      <c r="AI97">
        <v>2.9739004071595687E-2</v>
      </c>
      <c r="AJ97">
        <v>586</v>
      </c>
      <c r="AL97">
        <v>1</v>
      </c>
      <c r="AM97">
        <v>0</v>
      </c>
      <c r="AN97">
        <v>4.33</v>
      </c>
      <c r="AO97">
        <v>4.29</v>
      </c>
      <c r="AP97">
        <v>2.75</v>
      </c>
    </row>
    <row r="98" spans="1:42" x14ac:dyDescent="0.3">
      <c r="A98">
        <v>1</v>
      </c>
      <c r="B98">
        <v>0.31</v>
      </c>
      <c r="C98">
        <f t="shared" si="3"/>
        <v>9.6100000000000005E-2</v>
      </c>
      <c r="D98">
        <v>6.5177318019796271</v>
      </c>
      <c r="E98" t="s">
        <v>40</v>
      </c>
      <c r="F98">
        <v>0</v>
      </c>
      <c r="G98">
        <v>0</v>
      </c>
      <c r="H98">
        <v>1</v>
      </c>
      <c r="I98">
        <v>0</v>
      </c>
      <c r="J98">
        <v>0</v>
      </c>
      <c r="K98" t="s">
        <v>43</v>
      </c>
      <c r="L98">
        <v>0</v>
      </c>
      <c r="M98">
        <v>1</v>
      </c>
      <c r="N98">
        <v>0</v>
      </c>
      <c r="O98">
        <v>0</v>
      </c>
      <c r="P98">
        <v>0</v>
      </c>
      <c r="Q98">
        <v>0</v>
      </c>
      <c r="R98">
        <v>0</v>
      </c>
      <c r="S98" t="s">
        <v>52</v>
      </c>
      <c r="T98">
        <v>0</v>
      </c>
      <c r="U98">
        <v>0</v>
      </c>
      <c r="V98">
        <v>0</v>
      </c>
      <c r="W98">
        <v>0</v>
      </c>
      <c r="X98">
        <v>0</v>
      </c>
      <c r="Y98">
        <v>1</v>
      </c>
      <c r="Z98">
        <v>0</v>
      </c>
      <c r="AA98">
        <v>0</v>
      </c>
      <c r="AB98">
        <v>61.8</v>
      </c>
      <c r="AC98">
        <v>55</v>
      </c>
      <c r="AD98">
        <v>872</v>
      </c>
      <c r="AE98">
        <v>6.7707894239089796</v>
      </c>
      <c r="AF98">
        <f t="shared" si="4"/>
        <v>872</v>
      </c>
      <c r="AG98">
        <v>6.5477079083473679</v>
      </c>
      <c r="AH98">
        <f t="shared" si="5"/>
        <v>697.64327748337416</v>
      </c>
      <c r="AI98">
        <v>0.22308151556161171</v>
      </c>
      <c r="AJ98">
        <v>872</v>
      </c>
      <c r="AL98">
        <v>1</v>
      </c>
      <c r="AM98">
        <v>0</v>
      </c>
      <c r="AN98">
        <v>4.3499999999999996</v>
      </c>
      <c r="AO98">
        <v>4.33</v>
      </c>
      <c r="AP98">
        <v>2.68</v>
      </c>
    </row>
    <row r="99" spans="1:42" x14ac:dyDescent="0.3">
      <c r="A99">
        <v>1</v>
      </c>
      <c r="B99">
        <v>0.37</v>
      </c>
      <c r="C99">
        <f t="shared" si="3"/>
        <v>0.13689999999999999</v>
      </c>
      <c r="D99">
        <v>6.7763153464924137</v>
      </c>
      <c r="E99" t="s">
        <v>40</v>
      </c>
      <c r="F99">
        <v>0</v>
      </c>
      <c r="G99">
        <v>0</v>
      </c>
      <c r="H99">
        <v>1</v>
      </c>
      <c r="I99">
        <v>0</v>
      </c>
      <c r="J99">
        <v>0</v>
      </c>
      <c r="K99" t="s">
        <v>43</v>
      </c>
      <c r="L99">
        <v>0</v>
      </c>
      <c r="M99">
        <v>1</v>
      </c>
      <c r="N99">
        <v>0</v>
      </c>
      <c r="O99">
        <v>0</v>
      </c>
      <c r="P99">
        <v>0</v>
      </c>
      <c r="Q99">
        <v>0</v>
      </c>
      <c r="R99">
        <v>0</v>
      </c>
      <c r="S99" t="s">
        <v>52</v>
      </c>
      <c r="T99">
        <v>0</v>
      </c>
      <c r="U99">
        <v>0</v>
      </c>
      <c r="V99">
        <v>0</v>
      </c>
      <c r="W99">
        <v>0</v>
      </c>
      <c r="X99">
        <v>0</v>
      </c>
      <c r="Y99">
        <v>1</v>
      </c>
      <c r="Z99">
        <v>0</v>
      </c>
      <c r="AA99">
        <v>0</v>
      </c>
      <c r="AB99">
        <v>61.9</v>
      </c>
      <c r="AC99">
        <v>53</v>
      </c>
      <c r="AD99">
        <v>1041</v>
      </c>
      <c r="AE99">
        <v>6.9479370686149693</v>
      </c>
      <c r="AF99">
        <f t="shared" si="4"/>
        <v>1041.0000000000005</v>
      </c>
      <c r="AG99">
        <v>6.8667766172798768</v>
      </c>
      <c r="AH99">
        <f t="shared" si="5"/>
        <v>959.84961128607063</v>
      </c>
      <c r="AI99">
        <v>8.1160451335092532E-2</v>
      </c>
      <c r="AJ99">
        <v>1041</v>
      </c>
      <c r="AL99">
        <v>1</v>
      </c>
      <c r="AM99">
        <v>0</v>
      </c>
      <c r="AN99">
        <v>4.6500000000000004</v>
      </c>
      <c r="AO99">
        <v>4.62</v>
      </c>
      <c r="AP99">
        <v>2.87</v>
      </c>
    </row>
    <row r="100" spans="1:42" x14ac:dyDescent="0.3">
      <c r="A100">
        <v>1</v>
      </c>
      <c r="B100">
        <v>0.43</v>
      </c>
      <c r="C100">
        <f t="shared" si="3"/>
        <v>0.18489999999999998</v>
      </c>
      <c r="D100">
        <v>7.0039939557772124</v>
      </c>
      <c r="E100" t="s">
        <v>40</v>
      </c>
      <c r="F100">
        <v>0</v>
      </c>
      <c r="G100">
        <v>0</v>
      </c>
      <c r="H100">
        <v>1</v>
      </c>
      <c r="I100">
        <v>0</v>
      </c>
      <c r="J100">
        <v>0</v>
      </c>
      <c r="K100" t="s">
        <v>41</v>
      </c>
      <c r="L100">
        <v>0</v>
      </c>
      <c r="M100">
        <v>0</v>
      </c>
      <c r="N100">
        <v>0</v>
      </c>
      <c r="O100">
        <v>0</v>
      </c>
      <c r="P100">
        <v>1</v>
      </c>
      <c r="Q100">
        <v>0</v>
      </c>
      <c r="R100">
        <v>0</v>
      </c>
      <c r="S100" t="s">
        <v>42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1</v>
      </c>
      <c r="AB100">
        <v>61.3</v>
      </c>
      <c r="AC100">
        <v>56</v>
      </c>
      <c r="AD100">
        <v>943</v>
      </c>
      <c r="AE100">
        <v>6.8490662826334576</v>
      </c>
      <c r="AF100">
        <f t="shared" si="4"/>
        <v>943.00000000000011</v>
      </c>
      <c r="AG100">
        <v>7.0615736387256582</v>
      </c>
      <c r="AH100">
        <f t="shared" si="5"/>
        <v>1166.2790243165434</v>
      </c>
      <c r="AI100">
        <v>-0.21250735609220062</v>
      </c>
      <c r="AJ100">
        <v>943</v>
      </c>
      <c r="AL100">
        <v>1</v>
      </c>
      <c r="AM100">
        <v>0</v>
      </c>
      <c r="AN100">
        <v>4.8600000000000003</v>
      </c>
      <c r="AO100">
        <v>4.9000000000000004</v>
      </c>
      <c r="AP100">
        <v>2.99</v>
      </c>
    </row>
    <row r="101" spans="1:42" x14ac:dyDescent="0.3">
      <c r="A101">
        <v>1</v>
      </c>
      <c r="B101">
        <v>0.79</v>
      </c>
      <c r="C101">
        <f t="shared" si="3"/>
        <v>0.6241000000000001</v>
      </c>
      <c r="D101">
        <v>8.0063440108164095</v>
      </c>
      <c r="E101" t="s">
        <v>49</v>
      </c>
      <c r="F101">
        <v>0</v>
      </c>
      <c r="G101">
        <v>0</v>
      </c>
      <c r="H101">
        <v>0</v>
      </c>
      <c r="I101">
        <v>1</v>
      </c>
      <c r="J101">
        <v>0</v>
      </c>
      <c r="K101" t="s">
        <v>41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0</v>
      </c>
      <c r="R101">
        <v>0</v>
      </c>
      <c r="S101" t="s">
        <v>39</v>
      </c>
      <c r="T101">
        <v>0</v>
      </c>
      <c r="U101">
        <v>0</v>
      </c>
      <c r="V101">
        <v>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63</v>
      </c>
      <c r="AC101">
        <v>54</v>
      </c>
      <c r="AD101">
        <v>2420</v>
      </c>
      <c r="AE101">
        <v>7.7915228191507317</v>
      </c>
      <c r="AF101">
        <f t="shared" si="4"/>
        <v>2419.9999999999991</v>
      </c>
      <c r="AG101">
        <v>7.9112620974219769</v>
      </c>
      <c r="AH101">
        <f t="shared" si="5"/>
        <v>2727.8310832649731</v>
      </c>
      <c r="AI101">
        <v>-0.1197392782712452</v>
      </c>
      <c r="AJ101">
        <v>2420</v>
      </c>
      <c r="AL101">
        <v>1</v>
      </c>
      <c r="AM101">
        <v>0</v>
      </c>
      <c r="AN101">
        <v>5.9</v>
      </c>
      <c r="AO101">
        <v>5.86</v>
      </c>
      <c r="AP101">
        <v>3.69</v>
      </c>
    </row>
    <row r="102" spans="1:42" x14ac:dyDescent="0.3">
      <c r="A102">
        <v>1</v>
      </c>
      <c r="B102">
        <v>0.31</v>
      </c>
      <c r="C102">
        <f t="shared" si="3"/>
        <v>9.6100000000000005E-2</v>
      </c>
      <c r="D102">
        <v>6.5177318019796271</v>
      </c>
      <c r="E102" t="s">
        <v>49</v>
      </c>
      <c r="F102">
        <v>0</v>
      </c>
      <c r="G102">
        <v>0</v>
      </c>
      <c r="H102">
        <v>0</v>
      </c>
      <c r="I102">
        <v>1</v>
      </c>
      <c r="J102">
        <v>0</v>
      </c>
      <c r="K102" t="s">
        <v>50</v>
      </c>
      <c r="L102">
        <v>0</v>
      </c>
      <c r="M102">
        <v>0</v>
      </c>
      <c r="N102">
        <v>0</v>
      </c>
      <c r="O102">
        <v>1</v>
      </c>
      <c r="P102">
        <v>0</v>
      </c>
      <c r="Q102">
        <v>0</v>
      </c>
      <c r="R102">
        <v>0</v>
      </c>
      <c r="S102" t="s">
        <v>52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0</v>
      </c>
      <c r="AA102">
        <v>0</v>
      </c>
      <c r="AB102">
        <v>61.5</v>
      </c>
      <c r="AC102">
        <v>60</v>
      </c>
      <c r="AD102">
        <v>544</v>
      </c>
      <c r="AE102">
        <v>6.2989492468559423</v>
      </c>
      <c r="AF102">
        <f t="shared" si="4"/>
        <v>543.99999999999977</v>
      </c>
      <c r="AG102">
        <v>6.370573189014948</v>
      </c>
      <c r="AH102">
        <f t="shared" si="5"/>
        <v>584.39270038607231</v>
      </c>
      <c r="AI102">
        <v>-7.1623942159005693E-2</v>
      </c>
      <c r="AJ102">
        <v>544</v>
      </c>
      <c r="AL102">
        <v>1</v>
      </c>
      <c r="AM102">
        <v>0</v>
      </c>
      <c r="AN102">
        <v>4.3099999999999996</v>
      </c>
      <c r="AO102">
        <v>4.34</v>
      </c>
      <c r="AP102">
        <v>2.66</v>
      </c>
    </row>
    <row r="103" spans="1:42" x14ac:dyDescent="0.3">
      <c r="A103">
        <v>1</v>
      </c>
      <c r="B103">
        <v>1</v>
      </c>
      <c r="C103">
        <f t="shared" si="3"/>
        <v>1</v>
      </c>
      <c r="D103">
        <v>8.4322999999999997</v>
      </c>
      <c r="E103" t="s">
        <v>55</v>
      </c>
      <c r="F103">
        <v>0</v>
      </c>
      <c r="G103">
        <v>0</v>
      </c>
      <c r="H103">
        <v>0</v>
      </c>
      <c r="I103">
        <v>0</v>
      </c>
      <c r="J103">
        <v>1</v>
      </c>
      <c r="K103" t="s">
        <v>43</v>
      </c>
      <c r="L103">
        <v>0</v>
      </c>
      <c r="M103">
        <v>1</v>
      </c>
      <c r="N103">
        <v>0</v>
      </c>
      <c r="O103">
        <v>0</v>
      </c>
      <c r="P103">
        <v>0</v>
      </c>
      <c r="Q103">
        <v>0</v>
      </c>
      <c r="R103">
        <v>0</v>
      </c>
      <c r="S103" t="s">
        <v>52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0</v>
      </c>
      <c r="AA103">
        <v>0</v>
      </c>
      <c r="AB103">
        <v>63.5</v>
      </c>
      <c r="AC103">
        <v>56</v>
      </c>
      <c r="AD103">
        <v>5633</v>
      </c>
      <c r="AE103">
        <v>8.6363974388947131</v>
      </c>
      <c r="AF103">
        <f t="shared" si="4"/>
        <v>5632.9999999999955</v>
      </c>
      <c r="AG103">
        <v>8.7888211722005707</v>
      </c>
      <c r="AH103">
        <f t="shared" si="5"/>
        <v>6560.4939227151317</v>
      </c>
      <c r="AI103">
        <v>-0.15242373330585757</v>
      </c>
      <c r="AJ103">
        <v>5633</v>
      </c>
      <c r="AL103">
        <v>1</v>
      </c>
      <c r="AM103">
        <v>0</v>
      </c>
      <c r="AN103">
        <v>6.37</v>
      </c>
      <c r="AO103">
        <v>6.32</v>
      </c>
      <c r="AP103">
        <v>4.03</v>
      </c>
    </row>
    <row r="104" spans="1:42" x14ac:dyDescent="0.3">
      <c r="A104">
        <v>1</v>
      </c>
      <c r="B104">
        <v>0.32</v>
      </c>
      <c r="C104">
        <f t="shared" si="3"/>
        <v>0.1024</v>
      </c>
      <c r="D104">
        <v>6.56339481274318</v>
      </c>
      <c r="E104" t="s">
        <v>40</v>
      </c>
      <c r="F104">
        <v>0</v>
      </c>
      <c r="G104">
        <v>0</v>
      </c>
      <c r="H104">
        <v>1</v>
      </c>
      <c r="I104">
        <v>0</v>
      </c>
      <c r="J104">
        <v>0</v>
      </c>
      <c r="K104" t="s">
        <v>50</v>
      </c>
      <c r="L104">
        <v>0</v>
      </c>
      <c r="M104">
        <v>0</v>
      </c>
      <c r="N104">
        <v>0</v>
      </c>
      <c r="O104">
        <v>1</v>
      </c>
      <c r="P104">
        <v>0</v>
      </c>
      <c r="Q104">
        <v>0</v>
      </c>
      <c r="R104">
        <v>0</v>
      </c>
      <c r="S104" t="s">
        <v>42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1</v>
      </c>
      <c r="AB104">
        <v>61.5</v>
      </c>
      <c r="AC104">
        <v>57</v>
      </c>
      <c r="AD104">
        <v>730</v>
      </c>
      <c r="AE104">
        <v>6.5930445341424369</v>
      </c>
      <c r="AF104">
        <f t="shared" si="4"/>
        <v>730</v>
      </c>
      <c r="AG104">
        <v>6.6581551598101179</v>
      </c>
      <c r="AH104">
        <f t="shared" si="5"/>
        <v>779.11227284861582</v>
      </c>
      <c r="AI104">
        <v>-6.5110625667680999E-2</v>
      </c>
      <c r="AJ104">
        <v>730</v>
      </c>
      <c r="AL104">
        <v>1</v>
      </c>
      <c r="AM104">
        <v>0</v>
      </c>
      <c r="AN104">
        <v>4.3899999999999997</v>
      </c>
      <c r="AO104">
        <v>4.43</v>
      </c>
      <c r="AP104">
        <v>2.71</v>
      </c>
    </row>
    <row r="105" spans="1:42" x14ac:dyDescent="0.3">
      <c r="A105">
        <v>1</v>
      </c>
      <c r="B105">
        <v>0.4</v>
      </c>
      <c r="C105">
        <f t="shared" si="3"/>
        <v>0.16000000000000003</v>
      </c>
      <c r="D105">
        <v>6.8934882765450896</v>
      </c>
      <c r="E105" t="s">
        <v>45</v>
      </c>
      <c r="F105">
        <v>1</v>
      </c>
      <c r="G105">
        <v>0</v>
      </c>
      <c r="H105">
        <v>0</v>
      </c>
      <c r="I105">
        <v>0</v>
      </c>
      <c r="J105">
        <v>0</v>
      </c>
      <c r="K105" t="s">
        <v>41</v>
      </c>
      <c r="L105">
        <v>0</v>
      </c>
      <c r="M105">
        <v>0</v>
      </c>
      <c r="N105">
        <v>0</v>
      </c>
      <c r="O105">
        <v>0</v>
      </c>
      <c r="P105">
        <v>1</v>
      </c>
      <c r="Q105">
        <v>0</v>
      </c>
      <c r="R105">
        <v>0</v>
      </c>
      <c r="S105" t="s">
        <v>52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0</v>
      </c>
      <c r="AA105">
        <v>0</v>
      </c>
      <c r="AB105">
        <v>65.099999999999994</v>
      </c>
      <c r="AC105">
        <v>59</v>
      </c>
      <c r="AD105">
        <v>704</v>
      </c>
      <c r="AE105">
        <v>6.5567783561580422</v>
      </c>
      <c r="AF105">
        <f t="shared" si="4"/>
        <v>703.99999999999989</v>
      </c>
      <c r="AG105">
        <v>6.5106193902707155</v>
      </c>
      <c r="AH105">
        <f t="shared" si="5"/>
        <v>672.24266923556127</v>
      </c>
      <c r="AI105">
        <v>4.6158965887326708E-2</v>
      </c>
      <c r="AJ105">
        <v>704</v>
      </c>
      <c r="AL105">
        <v>1</v>
      </c>
      <c r="AM105">
        <v>0</v>
      </c>
      <c r="AN105">
        <v>4.58</v>
      </c>
      <c r="AO105">
        <v>4.63</v>
      </c>
      <c r="AP105">
        <v>3</v>
      </c>
    </row>
    <row r="106" spans="1:42" x14ac:dyDescent="0.3">
      <c r="A106">
        <v>1</v>
      </c>
      <c r="B106">
        <v>0.4</v>
      </c>
      <c r="C106">
        <f t="shared" si="3"/>
        <v>0.16000000000000003</v>
      </c>
      <c r="D106">
        <v>6.8934882765450896</v>
      </c>
      <c r="E106" t="s">
        <v>40</v>
      </c>
      <c r="F106">
        <v>0</v>
      </c>
      <c r="G106">
        <v>0</v>
      </c>
      <c r="H106">
        <v>1</v>
      </c>
      <c r="I106">
        <v>0</v>
      </c>
      <c r="J106">
        <v>0</v>
      </c>
      <c r="K106" t="s">
        <v>43</v>
      </c>
      <c r="L106">
        <v>0</v>
      </c>
      <c r="M106">
        <v>1</v>
      </c>
      <c r="N106">
        <v>0</v>
      </c>
      <c r="O106">
        <v>0</v>
      </c>
      <c r="P106">
        <v>0</v>
      </c>
      <c r="Q106">
        <v>0</v>
      </c>
      <c r="R106">
        <v>0</v>
      </c>
      <c r="S106" t="s">
        <v>42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1</v>
      </c>
      <c r="AB106">
        <v>61.7</v>
      </c>
      <c r="AC106">
        <v>55</v>
      </c>
      <c r="AD106">
        <v>1158</v>
      </c>
      <c r="AE106">
        <v>7.0544496581329401</v>
      </c>
      <c r="AF106">
        <f t="shared" si="4"/>
        <v>1157.9999999999995</v>
      </c>
      <c r="AG106">
        <v>7.1472131633783835</v>
      </c>
      <c r="AH106">
        <f t="shared" si="5"/>
        <v>1270.5601730902845</v>
      </c>
      <c r="AI106">
        <v>-9.2763505245443412E-2</v>
      </c>
      <c r="AJ106">
        <v>1158</v>
      </c>
      <c r="AL106">
        <v>1</v>
      </c>
      <c r="AM106">
        <v>0</v>
      </c>
      <c r="AN106">
        <v>4.74</v>
      </c>
      <c r="AO106">
        <v>4.76</v>
      </c>
      <c r="AP106">
        <v>2.93</v>
      </c>
    </row>
    <row r="107" spans="1:42" x14ac:dyDescent="0.3">
      <c r="A107">
        <v>1</v>
      </c>
      <c r="B107">
        <v>0.71</v>
      </c>
      <c r="C107">
        <f t="shared" si="3"/>
        <v>0.50409999999999999</v>
      </c>
      <c r="D107">
        <v>7.8205583399289402</v>
      </c>
      <c r="E107" t="s">
        <v>40</v>
      </c>
      <c r="F107">
        <v>0</v>
      </c>
      <c r="G107">
        <v>0</v>
      </c>
      <c r="H107">
        <v>1</v>
      </c>
      <c r="I107">
        <v>0</v>
      </c>
      <c r="J107">
        <v>0</v>
      </c>
      <c r="K107" t="s">
        <v>43</v>
      </c>
      <c r="L107">
        <v>0</v>
      </c>
      <c r="M107">
        <v>1</v>
      </c>
      <c r="N107">
        <v>0</v>
      </c>
      <c r="O107">
        <v>0</v>
      </c>
      <c r="P107">
        <v>0</v>
      </c>
      <c r="Q107">
        <v>0</v>
      </c>
      <c r="R107">
        <v>0</v>
      </c>
      <c r="S107" t="s">
        <v>39</v>
      </c>
      <c r="T107">
        <v>0</v>
      </c>
      <c r="U107">
        <v>0</v>
      </c>
      <c r="V107">
        <v>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61.8</v>
      </c>
      <c r="AC107">
        <v>57</v>
      </c>
      <c r="AD107">
        <v>2717</v>
      </c>
      <c r="AE107">
        <v>7.9072836094263481</v>
      </c>
      <c r="AF107">
        <f t="shared" si="4"/>
        <v>2717.0000000000009</v>
      </c>
      <c r="AG107">
        <v>7.8822055874622219</v>
      </c>
      <c r="AH107">
        <f t="shared" si="5"/>
        <v>2649.7102873148306</v>
      </c>
      <c r="AI107">
        <v>2.5078021964126229E-2</v>
      </c>
      <c r="AJ107">
        <v>2717</v>
      </c>
      <c r="AL107">
        <v>1</v>
      </c>
      <c r="AM107">
        <v>0</v>
      </c>
      <c r="AN107">
        <v>5.72</v>
      </c>
      <c r="AO107">
        <v>5.76</v>
      </c>
      <c r="AP107">
        <v>3.55</v>
      </c>
    </row>
    <row r="108" spans="1:42" x14ac:dyDescent="0.3">
      <c r="A108">
        <v>1</v>
      </c>
      <c r="B108">
        <v>0.7</v>
      </c>
      <c r="C108">
        <f t="shared" si="3"/>
        <v>0.48999999999999994</v>
      </c>
      <c r="D108">
        <v>7.7962024499072404</v>
      </c>
      <c r="E108" t="s">
        <v>40</v>
      </c>
      <c r="F108">
        <v>0</v>
      </c>
      <c r="G108">
        <v>0</v>
      </c>
      <c r="H108">
        <v>1</v>
      </c>
      <c r="I108">
        <v>0</v>
      </c>
      <c r="J108">
        <v>0</v>
      </c>
      <c r="K108" t="s">
        <v>51</v>
      </c>
      <c r="L108">
        <v>0</v>
      </c>
      <c r="M108">
        <v>0</v>
      </c>
      <c r="N108">
        <v>1</v>
      </c>
      <c r="O108">
        <v>0</v>
      </c>
      <c r="P108">
        <v>0</v>
      </c>
      <c r="Q108">
        <v>0</v>
      </c>
      <c r="R108">
        <v>0</v>
      </c>
      <c r="S108" t="s">
        <v>42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1</v>
      </c>
      <c r="AB108">
        <v>62</v>
      </c>
      <c r="AC108">
        <v>55</v>
      </c>
      <c r="AD108">
        <v>3191</v>
      </c>
      <c r="AE108">
        <v>8.068089626278244</v>
      </c>
      <c r="AF108">
        <f t="shared" si="4"/>
        <v>3191.0000000000014</v>
      </c>
      <c r="AG108">
        <v>8.1386548869472701</v>
      </c>
      <c r="AH108">
        <f t="shared" si="5"/>
        <v>3424.3086864374059</v>
      </c>
      <c r="AI108">
        <v>-7.0565260669026131E-2</v>
      </c>
      <c r="AJ108">
        <v>3191</v>
      </c>
      <c r="AL108">
        <v>1</v>
      </c>
      <c r="AM108">
        <v>0</v>
      </c>
      <c r="AN108">
        <v>5.71</v>
      </c>
      <c r="AO108">
        <v>5.67</v>
      </c>
      <c r="AP108">
        <v>3.53</v>
      </c>
    </row>
    <row r="109" spans="1:42" x14ac:dyDescent="0.3">
      <c r="A109">
        <v>1</v>
      </c>
      <c r="B109">
        <v>0.83</v>
      </c>
      <c r="C109">
        <f t="shared" si="3"/>
        <v>0.68889999999999996</v>
      </c>
      <c r="D109">
        <v>8.0937786257796134</v>
      </c>
      <c r="E109" t="s">
        <v>49</v>
      </c>
      <c r="F109">
        <v>0</v>
      </c>
      <c r="G109">
        <v>0</v>
      </c>
      <c r="H109">
        <v>0</v>
      </c>
      <c r="I109">
        <v>1</v>
      </c>
      <c r="J109">
        <v>0</v>
      </c>
      <c r="K109" t="s">
        <v>54</v>
      </c>
      <c r="L109">
        <v>1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 t="s">
        <v>39</v>
      </c>
      <c r="T109">
        <v>0</v>
      </c>
      <c r="U109">
        <v>0</v>
      </c>
      <c r="V109">
        <v>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59.7</v>
      </c>
      <c r="AC109">
        <v>59</v>
      </c>
      <c r="AD109">
        <v>3556</v>
      </c>
      <c r="AE109">
        <v>8.1763915966337954</v>
      </c>
      <c r="AF109">
        <f t="shared" si="4"/>
        <v>3556.0000000000009</v>
      </c>
      <c r="AG109">
        <v>8.275416126307034</v>
      </c>
      <c r="AH109">
        <f t="shared" si="5"/>
        <v>3926.1560673756176</v>
      </c>
      <c r="AI109">
        <v>-9.9024529673238604E-2</v>
      </c>
      <c r="AJ109">
        <v>3556</v>
      </c>
      <c r="AL109">
        <v>1</v>
      </c>
      <c r="AM109">
        <v>0</v>
      </c>
      <c r="AN109">
        <v>6.14</v>
      </c>
      <c r="AO109">
        <v>6.12</v>
      </c>
      <c r="AP109">
        <v>3.66</v>
      </c>
    </row>
    <row r="110" spans="1:42" x14ac:dyDescent="0.3">
      <c r="A110">
        <v>1</v>
      </c>
      <c r="B110">
        <v>0.32</v>
      </c>
      <c r="C110">
        <f t="shared" si="3"/>
        <v>0.1024</v>
      </c>
      <c r="D110">
        <v>6.56339481274318</v>
      </c>
      <c r="E110" t="s">
        <v>40</v>
      </c>
      <c r="F110">
        <v>0</v>
      </c>
      <c r="G110">
        <v>0</v>
      </c>
      <c r="H110">
        <v>1</v>
      </c>
      <c r="I110">
        <v>0</v>
      </c>
      <c r="J110">
        <v>0</v>
      </c>
      <c r="K110" t="s">
        <v>41</v>
      </c>
      <c r="L110">
        <v>0</v>
      </c>
      <c r="M110">
        <v>0</v>
      </c>
      <c r="N110">
        <v>0</v>
      </c>
      <c r="O110">
        <v>0</v>
      </c>
      <c r="P110">
        <v>1</v>
      </c>
      <c r="Q110">
        <v>0</v>
      </c>
      <c r="R110">
        <v>0</v>
      </c>
      <c r="S110" t="s">
        <v>42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1</v>
      </c>
      <c r="AB110">
        <v>61.8</v>
      </c>
      <c r="AC110">
        <v>55</v>
      </c>
      <c r="AD110">
        <v>645</v>
      </c>
      <c r="AE110">
        <v>6.4692503167957724</v>
      </c>
      <c r="AF110">
        <f t="shared" si="4"/>
        <v>645</v>
      </c>
      <c r="AG110">
        <v>6.5719710990748759</v>
      </c>
      <c r="AH110">
        <f t="shared" si="5"/>
        <v>714.77735248519434</v>
      </c>
      <c r="AI110">
        <v>-0.10272078227910342</v>
      </c>
      <c r="AJ110">
        <v>645</v>
      </c>
      <c r="AL110">
        <v>1</v>
      </c>
      <c r="AM110">
        <v>0</v>
      </c>
      <c r="AN110">
        <v>4.38</v>
      </c>
      <c r="AO110">
        <v>4.42</v>
      </c>
      <c r="AP110">
        <v>2.72</v>
      </c>
    </row>
    <row r="111" spans="1:42" x14ac:dyDescent="0.3">
      <c r="A111">
        <v>1</v>
      </c>
      <c r="B111">
        <v>1</v>
      </c>
      <c r="C111">
        <f t="shared" si="3"/>
        <v>1</v>
      </c>
      <c r="D111">
        <v>8.4322999999999997</v>
      </c>
      <c r="E111" t="s">
        <v>49</v>
      </c>
      <c r="F111">
        <v>0</v>
      </c>
      <c r="G111">
        <v>0</v>
      </c>
      <c r="H111">
        <v>0</v>
      </c>
      <c r="I111">
        <v>1</v>
      </c>
      <c r="J111">
        <v>0</v>
      </c>
      <c r="K111" t="s">
        <v>54</v>
      </c>
      <c r="L111">
        <v>1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 t="s">
        <v>39</v>
      </c>
      <c r="T111">
        <v>0</v>
      </c>
      <c r="U111">
        <v>0</v>
      </c>
      <c r="V111">
        <v>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59.2</v>
      </c>
      <c r="AC111">
        <v>62</v>
      </c>
      <c r="AD111">
        <v>5723</v>
      </c>
      <c r="AE111">
        <v>8.6522484224091016</v>
      </c>
      <c r="AF111">
        <f t="shared" si="4"/>
        <v>5722.9999999999964</v>
      </c>
      <c r="AG111">
        <v>8.703426327160825</v>
      </c>
      <c r="AH111">
        <f t="shared" si="5"/>
        <v>6023.5154349609484</v>
      </c>
      <c r="AI111">
        <v>-5.1177904751723347E-2</v>
      </c>
      <c r="AJ111">
        <v>5723</v>
      </c>
      <c r="AL111">
        <v>1</v>
      </c>
      <c r="AM111">
        <v>0</v>
      </c>
      <c r="AN111">
        <v>6.54</v>
      </c>
      <c r="AO111">
        <v>6.49</v>
      </c>
      <c r="AP111">
        <v>3.86</v>
      </c>
    </row>
    <row r="112" spans="1:42" x14ac:dyDescent="0.3">
      <c r="A112">
        <v>1</v>
      </c>
      <c r="B112">
        <v>0.32</v>
      </c>
      <c r="C112">
        <f t="shared" si="3"/>
        <v>0.1024</v>
      </c>
      <c r="D112">
        <v>6.56339481274318</v>
      </c>
      <c r="E112" t="s">
        <v>40</v>
      </c>
      <c r="F112">
        <v>0</v>
      </c>
      <c r="G112">
        <v>0</v>
      </c>
      <c r="H112">
        <v>1</v>
      </c>
      <c r="I112">
        <v>0</v>
      </c>
      <c r="J112">
        <v>0</v>
      </c>
      <c r="K112" t="s">
        <v>43</v>
      </c>
      <c r="L112">
        <v>0</v>
      </c>
      <c r="M112">
        <v>1</v>
      </c>
      <c r="N112">
        <v>0</v>
      </c>
      <c r="O112">
        <v>0</v>
      </c>
      <c r="P112">
        <v>0</v>
      </c>
      <c r="Q112">
        <v>0</v>
      </c>
      <c r="R112">
        <v>0</v>
      </c>
      <c r="S112" t="s">
        <v>42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61.4</v>
      </c>
      <c r="AC112">
        <v>54</v>
      </c>
      <c r="AD112">
        <v>843</v>
      </c>
      <c r="AE112">
        <v>6.7369669580018554</v>
      </c>
      <c r="AF112">
        <f t="shared" si="4"/>
        <v>843</v>
      </c>
      <c r="AG112">
        <v>6.8200951024981382</v>
      </c>
      <c r="AH112">
        <f t="shared" si="5"/>
        <v>916.07212668630314</v>
      </c>
      <c r="AI112">
        <v>-8.3128144496282808E-2</v>
      </c>
      <c r="AJ112">
        <v>843</v>
      </c>
      <c r="AL112">
        <v>1</v>
      </c>
      <c r="AM112">
        <v>0</v>
      </c>
      <c r="AN112">
        <v>4.4400000000000004</v>
      </c>
      <c r="AO112">
        <v>4.45</v>
      </c>
      <c r="AP112">
        <v>2.73</v>
      </c>
    </row>
    <row r="113" spans="1:42" x14ac:dyDescent="0.3">
      <c r="A113">
        <v>1</v>
      </c>
      <c r="B113">
        <v>0.5</v>
      </c>
      <c r="C113">
        <f t="shared" si="3"/>
        <v>0.25</v>
      </c>
      <c r="D113">
        <v>7.2401831635362885</v>
      </c>
      <c r="E113" t="s">
        <v>40</v>
      </c>
      <c r="F113">
        <v>0</v>
      </c>
      <c r="G113">
        <v>0</v>
      </c>
      <c r="H113">
        <v>1</v>
      </c>
      <c r="I113">
        <v>0</v>
      </c>
      <c r="J113">
        <v>0</v>
      </c>
      <c r="K113" t="s">
        <v>41</v>
      </c>
      <c r="L113">
        <v>0</v>
      </c>
      <c r="M113">
        <v>0</v>
      </c>
      <c r="N113">
        <v>0</v>
      </c>
      <c r="O113">
        <v>0</v>
      </c>
      <c r="P113">
        <v>1</v>
      </c>
      <c r="Q113">
        <v>0</v>
      </c>
      <c r="R113">
        <v>0</v>
      </c>
      <c r="S113" t="s">
        <v>44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0</v>
      </c>
      <c r="Z113">
        <v>0</v>
      </c>
      <c r="AA113">
        <v>0</v>
      </c>
      <c r="AB113">
        <v>61.9</v>
      </c>
      <c r="AC113">
        <v>54</v>
      </c>
      <c r="AD113">
        <v>1370</v>
      </c>
      <c r="AE113">
        <v>7.222566018822171</v>
      </c>
      <c r="AF113">
        <f t="shared" si="4"/>
        <v>1370.0000000000005</v>
      </c>
      <c r="AG113">
        <v>7.2358903223395963</v>
      </c>
      <c r="AH113">
        <f t="shared" si="5"/>
        <v>1388.3764506475868</v>
      </c>
      <c r="AI113">
        <v>-1.3324303517425307E-2</v>
      </c>
      <c r="AJ113">
        <v>1370</v>
      </c>
      <c r="AL113">
        <v>1</v>
      </c>
      <c r="AM113">
        <v>0</v>
      </c>
      <c r="AN113">
        <v>5.12</v>
      </c>
      <c r="AO113">
        <v>5.15</v>
      </c>
      <c r="AP113">
        <v>3.18</v>
      </c>
    </row>
    <row r="114" spans="1:42" x14ac:dyDescent="0.3">
      <c r="A114">
        <v>1</v>
      </c>
      <c r="B114">
        <v>0.52</v>
      </c>
      <c r="C114">
        <f t="shared" si="3"/>
        <v>0.27040000000000003</v>
      </c>
      <c r="D114">
        <v>7.302897153254575</v>
      </c>
      <c r="E114" t="s">
        <v>49</v>
      </c>
      <c r="F114">
        <v>0</v>
      </c>
      <c r="G114">
        <v>0</v>
      </c>
      <c r="H114">
        <v>0</v>
      </c>
      <c r="I114">
        <v>1</v>
      </c>
      <c r="J114">
        <v>0</v>
      </c>
      <c r="K114" t="s">
        <v>43</v>
      </c>
      <c r="L114">
        <v>0</v>
      </c>
      <c r="M114">
        <v>1</v>
      </c>
      <c r="N114">
        <v>0</v>
      </c>
      <c r="O114">
        <v>0</v>
      </c>
      <c r="P114">
        <v>0</v>
      </c>
      <c r="Q114">
        <v>0</v>
      </c>
      <c r="R114">
        <v>0</v>
      </c>
      <c r="S114" t="s">
        <v>39</v>
      </c>
      <c r="T114">
        <v>0</v>
      </c>
      <c r="U114">
        <v>0</v>
      </c>
      <c r="V114">
        <v>1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61.6</v>
      </c>
      <c r="AC114">
        <v>58</v>
      </c>
      <c r="AD114">
        <v>1605</v>
      </c>
      <c r="AE114">
        <v>7.3808790355641163</v>
      </c>
      <c r="AF114">
        <f t="shared" si="4"/>
        <v>1605</v>
      </c>
      <c r="AG114">
        <v>7.2623373322449662</v>
      </c>
      <c r="AH114">
        <f t="shared" si="5"/>
        <v>1425.5847112752995</v>
      </c>
      <c r="AI114">
        <v>0.11854170331915004</v>
      </c>
      <c r="AJ114">
        <v>1605</v>
      </c>
      <c r="AL114">
        <v>1</v>
      </c>
      <c r="AM114">
        <v>0</v>
      </c>
      <c r="AN114">
        <v>5.17</v>
      </c>
      <c r="AO114">
        <v>5.12</v>
      </c>
      <c r="AP114">
        <v>3.17</v>
      </c>
    </row>
    <row r="115" spans="1:42" x14ac:dyDescent="0.3">
      <c r="A115">
        <v>1</v>
      </c>
      <c r="B115">
        <v>0.71</v>
      </c>
      <c r="C115">
        <f t="shared" si="3"/>
        <v>0.50409999999999999</v>
      </c>
      <c r="D115">
        <v>7.8205583399289402</v>
      </c>
      <c r="E115" t="s">
        <v>40</v>
      </c>
      <c r="F115">
        <v>0</v>
      </c>
      <c r="G115">
        <v>0</v>
      </c>
      <c r="H115">
        <v>1</v>
      </c>
      <c r="I115">
        <v>0</v>
      </c>
      <c r="J115">
        <v>0</v>
      </c>
      <c r="K115" t="s">
        <v>54</v>
      </c>
      <c r="L115">
        <v>1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 t="s">
        <v>48</v>
      </c>
      <c r="T115">
        <v>0</v>
      </c>
      <c r="U115">
        <v>0</v>
      </c>
      <c r="V115">
        <v>0</v>
      </c>
      <c r="W115">
        <v>1</v>
      </c>
      <c r="X115">
        <v>0</v>
      </c>
      <c r="Y115">
        <v>0</v>
      </c>
      <c r="Z115">
        <v>0</v>
      </c>
      <c r="AA115">
        <v>0</v>
      </c>
      <c r="AB115">
        <v>61.5</v>
      </c>
      <c r="AC115">
        <v>55</v>
      </c>
      <c r="AD115">
        <v>2416</v>
      </c>
      <c r="AE115">
        <v>7.7898685590547059</v>
      </c>
      <c r="AF115">
        <f t="shared" si="4"/>
        <v>2416.0000000000009</v>
      </c>
      <c r="AG115">
        <v>7.7424221414971228</v>
      </c>
      <c r="AH115">
        <f t="shared" si="5"/>
        <v>2304.046356212144</v>
      </c>
      <c r="AI115">
        <v>4.7446417557583054E-2</v>
      </c>
      <c r="AJ115">
        <v>2416</v>
      </c>
      <c r="AL115">
        <v>1</v>
      </c>
      <c r="AM115">
        <v>0</v>
      </c>
      <c r="AN115">
        <v>5.72</v>
      </c>
      <c r="AO115">
        <v>5.8</v>
      </c>
      <c r="AP115">
        <v>3.54</v>
      </c>
    </row>
    <row r="116" spans="1:42" x14ac:dyDescent="0.3">
      <c r="A116">
        <v>1</v>
      </c>
      <c r="B116">
        <v>0.52</v>
      </c>
      <c r="C116">
        <f t="shared" si="3"/>
        <v>0.27040000000000003</v>
      </c>
      <c r="D116">
        <v>7.302897153254575</v>
      </c>
      <c r="E116" t="s">
        <v>40</v>
      </c>
      <c r="F116">
        <v>0</v>
      </c>
      <c r="G116">
        <v>0</v>
      </c>
      <c r="H116">
        <v>1</v>
      </c>
      <c r="I116">
        <v>0</v>
      </c>
      <c r="J116">
        <v>0</v>
      </c>
      <c r="K116" t="s">
        <v>50</v>
      </c>
      <c r="L116">
        <v>0</v>
      </c>
      <c r="M116">
        <v>0</v>
      </c>
      <c r="N116">
        <v>0</v>
      </c>
      <c r="O116">
        <v>1</v>
      </c>
      <c r="P116">
        <v>0</v>
      </c>
      <c r="Q116">
        <v>0</v>
      </c>
      <c r="R116">
        <v>0</v>
      </c>
      <c r="S116" t="s">
        <v>53</v>
      </c>
      <c r="T116">
        <v>0</v>
      </c>
      <c r="U116">
        <v>1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61.5</v>
      </c>
      <c r="AC116">
        <v>56</v>
      </c>
      <c r="AD116">
        <v>2055</v>
      </c>
      <c r="AE116">
        <v>7.6280311269303347</v>
      </c>
      <c r="AF116">
        <f t="shared" si="4"/>
        <v>2054.9999999999995</v>
      </c>
      <c r="AG116">
        <v>7.6058667174036056</v>
      </c>
      <c r="AH116">
        <f t="shared" si="5"/>
        <v>2009.953200409308</v>
      </c>
      <c r="AI116">
        <v>2.2164409526729045E-2</v>
      </c>
      <c r="AJ116">
        <v>2055</v>
      </c>
      <c r="AL116">
        <v>1</v>
      </c>
      <c r="AM116">
        <v>0</v>
      </c>
      <c r="AN116">
        <v>5.16</v>
      </c>
      <c r="AO116">
        <v>5.21</v>
      </c>
      <c r="AP116">
        <v>3.19</v>
      </c>
    </row>
    <row r="117" spans="1:42" x14ac:dyDescent="0.3">
      <c r="A117">
        <v>1</v>
      </c>
      <c r="B117">
        <v>0.71</v>
      </c>
      <c r="C117">
        <f t="shared" si="3"/>
        <v>0.50409999999999999</v>
      </c>
      <c r="D117">
        <v>7.8205583399289402</v>
      </c>
      <c r="E117" t="s">
        <v>37</v>
      </c>
      <c r="F117">
        <v>0</v>
      </c>
      <c r="G117">
        <v>1</v>
      </c>
      <c r="H117">
        <v>0</v>
      </c>
      <c r="I117">
        <v>0</v>
      </c>
      <c r="J117">
        <v>0</v>
      </c>
      <c r="K117" t="s">
        <v>43</v>
      </c>
      <c r="L117">
        <v>0</v>
      </c>
      <c r="M117">
        <v>1</v>
      </c>
      <c r="N117">
        <v>0</v>
      </c>
      <c r="O117">
        <v>0</v>
      </c>
      <c r="P117">
        <v>0</v>
      </c>
      <c r="Q117">
        <v>0</v>
      </c>
      <c r="R117">
        <v>0</v>
      </c>
      <c r="S117" t="s">
        <v>48</v>
      </c>
      <c r="T117">
        <v>0</v>
      </c>
      <c r="U117">
        <v>0</v>
      </c>
      <c r="V117">
        <v>0</v>
      </c>
      <c r="W117">
        <v>1</v>
      </c>
      <c r="X117">
        <v>0</v>
      </c>
      <c r="Y117">
        <v>0</v>
      </c>
      <c r="Z117">
        <v>0</v>
      </c>
      <c r="AA117">
        <v>0</v>
      </c>
      <c r="AB117">
        <v>62.2</v>
      </c>
      <c r="AC117">
        <v>56</v>
      </c>
      <c r="AD117">
        <v>2390</v>
      </c>
      <c r="AE117">
        <v>7.779048644925556</v>
      </c>
      <c r="AF117">
        <f t="shared" si="4"/>
        <v>2389.9999999999991</v>
      </c>
      <c r="AG117">
        <v>7.6050744490147508</v>
      </c>
      <c r="AH117">
        <f t="shared" si="5"/>
        <v>2008.3614086719463</v>
      </c>
      <c r="AI117">
        <v>0.17397419591080521</v>
      </c>
      <c r="AJ117">
        <v>2390</v>
      </c>
      <c r="AL117">
        <v>1</v>
      </c>
      <c r="AM117">
        <v>0</v>
      </c>
      <c r="AN117">
        <v>5.63</v>
      </c>
      <c r="AO117">
        <v>5.66</v>
      </c>
      <c r="AP117">
        <v>3.51</v>
      </c>
    </row>
    <row r="118" spans="1:42" x14ac:dyDescent="0.3">
      <c r="A118">
        <v>1</v>
      </c>
      <c r="B118">
        <v>0.5</v>
      </c>
      <c r="C118">
        <f t="shared" si="3"/>
        <v>0.25</v>
      </c>
      <c r="D118">
        <v>7.2401831635362885</v>
      </c>
      <c r="E118" t="s">
        <v>55</v>
      </c>
      <c r="F118">
        <v>0</v>
      </c>
      <c r="G118">
        <v>0</v>
      </c>
      <c r="H118">
        <v>0</v>
      </c>
      <c r="I118">
        <v>0</v>
      </c>
      <c r="J118">
        <v>1</v>
      </c>
      <c r="K118" t="s">
        <v>54</v>
      </c>
      <c r="L118">
        <v>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 t="s">
        <v>42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1</v>
      </c>
      <c r="AB118">
        <v>63.3</v>
      </c>
      <c r="AC118">
        <v>55</v>
      </c>
      <c r="AD118">
        <v>2310</v>
      </c>
      <c r="AE118">
        <v>7.7450028035158391</v>
      </c>
      <c r="AF118">
        <f t="shared" si="4"/>
        <v>2310</v>
      </c>
      <c r="AG118">
        <v>7.5613453304831992</v>
      </c>
      <c r="AH118">
        <f t="shared" si="5"/>
        <v>1922.4300782228534</v>
      </c>
      <c r="AI118">
        <v>0.18365747303263991</v>
      </c>
      <c r="AJ118">
        <v>2310</v>
      </c>
      <c r="AL118">
        <v>1</v>
      </c>
      <c r="AM118">
        <v>0</v>
      </c>
      <c r="AN118">
        <v>5.08</v>
      </c>
      <c r="AO118">
        <v>5.0599999999999996</v>
      </c>
      <c r="AP118">
        <v>3.21</v>
      </c>
    </row>
    <row r="119" spans="1:42" x14ac:dyDescent="0.3">
      <c r="A119">
        <v>1</v>
      </c>
      <c r="B119">
        <v>0.38</v>
      </c>
      <c r="C119">
        <f t="shared" si="3"/>
        <v>0.1444</v>
      </c>
      <c r="D119">
        <v>6.8161707634672322</v>
      </c>
      <c r="E119" t="s">
        <v>40</v>
      </c>
      <c r="F119">
        <v>0</v>
      </c>
      <c r="G119">
        <v>0</v>
      </c>
      <c r="H119">
        <v>1</v>
      </c>
      <c r="I119">
        <v>0</v>
      </c>
      <c r="J119">
        <v>0</v>
      </c>
      <c r="K119" t="s">
        <v>54</v>
      </c>
      <c r="L119">
        <v>1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 t="s">
        <v>42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1</v>
      </c>
      <c r="AB119">
        <v>61.5</v>
      </c>
      <c r="AC119">
        <v>56</v>
      </c>
      <c r="AD119">
        <v>1257</v>
      </c>
      <c r="AE119">
        <v>7.1364832085902474</v>
      </c>
      <c r="AF119">
        <f t="shared" si="4"/>
        <v>1257</v>
      </c>
      <c r="AG119">
        <v>7.0958627170735795</v>
      </c>
      <c r="AH119">
        <f t="shared" si="5"/>
        <v>1206.9631822046383</v>
      </c>
      <c r="AI119">
        <v>4.0620491516667911E-2</v>
      </c>
      <c r="AJ119">
        <v>1257</v>
      </c>
      <c r="AL119">
        <v>1</v>
      </c>
      <c r="AM119">
        <v>0</v>
      </c>
      <c r="AN119">
        <v>4.66</v>
      </c>
      <c r="AO119">
        <v>4.6399999999999997</v>
      </c>
      <c r="AP119">
        <v>2.86</v>
      </c>
    </row>
    <row r="120" spans="1:42" x14ac:dyDescent="0.3">
      <c r="A120">
        <v>1</v>
      </c>
      <c r="B120">
        <v>0.83</v>
      </c>
      <c r="C120">
        <f t="shared" si="3"/>
        <v>0.68889999999999996</v>
      </c>
      <c r="D120">
        <v>8.0937786257796134</v>
      </c>
      <c r="E120" t="s">
        <v>49</v>
      </c>
      <c r="F120">
        <v>0</v>
      </c>
      <c r="G120">
        <v>0</v>
      </c>
      <c r="H120">
        <v>0</v>
      </c>
      <c r="I120">
        <v>1</v>
      </c>
      <c r="J120">
        <v>0</v>
      </c>
      <c r="K120" t="s">
        <v>43</v>
      </c>
      <c r="L120">
        <v>0</v>
      </c>
      <c r="M120">
        <v>1</v>
      </c>
      <c r="N120">
        <v>0</v>
      </c>
      <c r="O120">
        <v>0</v>
      </c>
      <c r="P120">
        <v>0</v>
      </c>
      <c r="Q120">
        <v>0</v>
      </c>
      <c r="R120">
        <v>0</v>
      </c>
      <c r="S120" t="s">
        <v>39</v>
      </c>
      <c r="T120">
        <v>0</v>
      </c>
      <c r="U120">
        <v>0</v>
      </c>
      <c r="V120">
        <v>1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58.4</v>
      </c>
      <c r="AC120">
        <v>59</v>
      </c>
      <c r="AD120">
        <v>3506</v>
      </c>
      <c r="AE120">
        <v>8.1622310654811798</v>
      </c>
      <c r="AF120">
        <f t="shared" si="4"/>
        <v>3506</v>
      </c>
      <c r="AG120">
        <v>8.2660678771406868</v>
      </c>
      <c r="AH120">
        <f t="shared" si="5"/>
        <v>3889.624401788752</v>
      </c>
      <c r="AI120">
        <v>-0.10383681165950698</v>
      </c>
      <c r="AJ120">
        <v>3506</v>
      </c>
      <c r="AL120">
        <v>1</v>
      </c>
      <c r="AM120">
        <v>0</v>
      </c>
      <c r="AN120">
        <v>6.22</v>
      </c>
      <c r="AO120">
        <v>6.18</v>
      </c>
      <c r="AP120">
        <v>3.62</v>
      </c>
    </row>
    <row r="121" spans="1:42" x14ac:dyDescent="0.3">
      <c r="A121">
        <v>1</v>
      </c>
      <c r="B121">
        <v>0.3</v>
      </c>
      <c r="C121">
        <f t="shared" si="3"/>
        <v>0.09</v>
      </c>
      <c r="D121">
        <v>6.4709048392564616</v>
      </c>
      <c r="E121" t="s">
        <v>49</v>
      </c>
      <c r="F121">
        <v>0</v>
      </c>
      <c r="G121">
        <v>0</v>
      </c>
      <c r="H121">
        <v>0</v>
      </c>
      <c r="I121">
        <v>1</v>
      </c>
      <c r="J121">
        <v>0</v>
      </c>
      <c r="K121" t="s">
        <v>43</v>
      </c>
      <c r="L121">
        <v>0</v>
      </c>
      <c r="M121">
        <v>1</v>
      </c>
      <c r="N121">
        <v>0</v>
      </c>
      <c r="O121">
        <v>0</v>
      </c>
      <c r="P121">
        <v>0</v>
      </c>
      <c r="Q121">
        <v>0</v>
      </c>
      <c r="R121">
        <v>0</v>
      </c>
      <c r="S121" t="s">
        <v>39</v>
      </c>
      <c r="T121">
        <v>0</v>
      </c>
      <c r="U121">
        <v>0</v>
      </c>
      <c r="V121">
        <v>1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61.3</v>
      </c>
      <c r="AC121">
        <v>60</v>
      </c>
      <c r="AD121">
        <v>675</v>
      </c>
      <c r="AE121">
        <v>6.5147126908725301</v>
      </c>
      <c r="AF121">
        <f t="shared" si="4"/>
        <v>675.00000000000023</v>
      </c>
      <c r="AG121">
        <v>6.3386360007199585</v>
      </c>
      <c r="AH121">
        <f t="shared" si="5"/>
        <v>566.02372864187362</v>
      </c>
      <c r="AI121">
        <v>0.17607669015257166</v>
      </c>
      <c r="AJ121">
        <v>675</v>
      </c>
      <c r="AL121">
        <v>1</v>
      </c>
      <c r="AM121">
        <v>0</v>
      </c>
      <c r="AN121">
        <v>4.3099999999999996</v>
      </c>
      <c r="AO121">
        <v>4.2699999999999996</v>
      </c>
      <c r="AP121">
        <v>2.63</v>
      </c>
    </row>
    <row r="122" spans="1:42" x14ac:dyDescent="0.3">
      <c r="A122">
        <v>1</v>
      </c>
      <c r="B122">
        <v>0.35</v>
      </c>
      <c r="C122">
        <f t="shared" si="3"/>
        <v>0.12249999999999998</v>
      </c>
      <c r="D122">
        <v>6.694013936569946</v>
      </c>
      <c r="E122" t="s">
        <v>40</v>
      </c>
      <c r="F122">
        <v>0</v>
      </c>
      <c r="G122">
        <v>0</v>
      </c>
      <c r="H122">
        <v>1</v>
      </c>
      <c r="I122">
        <v>0</v>
      </c>
      <c r="J122">
        <v>0</v>
      </c>
      <c r="K122" t="s">
        <v>43</v>
      </c>
      <c r="L122">
        <v>0</v>
      </c>
      <c r="M122">
        <v>1</v>
      </c>
      <c r="N122">
        <v>0</v>
      </c>
      <c r="O122">
        <v>0</v>
      </c>
      <c r="P122">
        <v>0</v>
      </c>
      <c r="Q122">
        <v>0</v>
      </c>
      <c r="R122">
        <v>0</v>
      </c>
      <c r="S122" t="s">
        <v>44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0</v>
      </c>
      <c r="Z122">
        <v>0</v>
      </c>
      <c r="AA122">
        <v>0</v>
      </c>
      <c r="AB122">
        <v>61.2</v>
      </c>
      <c r="AC122">
        <v>56</v>
      </c>
      <c r="AD122">
        <v>829</v>
      </c>
      <c r="AE122">
        <v>6.7202201551352951</v>
      </c>
      <c r="AF122">
        <f t="shared" si="4"/>
        <v>829.00000000000011</v>
      </c>
      <c r="AG122">
        <v>6.7871109895289052</v>
      </c>
      <c r="AH122">
        <f t="shared" si="5"/>
        <v>886.34918727868001</v>
      </c>
      <c r="AI122">
        <v>-6.6890834393610099E-2</v>
      </c>
      <c r="AJ122">
        <v>829</v>
      </c>
      <c r="AL122">
        <v>1</v>
      </c>
      <c r="AM122">
        <v>0</v>
      </c>
      <c r="AN122">
        <v>4.53</v>
      </c>
      <c r="AO122">
        <v>4.55</v>
      </c>
      <c r="AP122">
        <v>2.78</v>
      </c>
    </row>
    <row r="123" spans="1:42" x14ac:dyDescent="0.3">
      <c r="A123">
        <v>1</v>
      </c>
      <c r="B123">
        <v>0.3</v>
      </c>
      <c r="C123">
        <f t="shared" si="3"/>
        <v>0.09</v>
      </c>
      <c r="D123">
        <v>6.4709048392564616</v>
      </c>
      <c r="E123" t="s">
        <v>37</v>
      </c>
      <c r="F123">
        <v>0</v>
      </c>
      <c r="G123">
        <v>1</v>
      </c>
      <c r="H123">
        <v>0</v>
      </c>
      <c r="I123">
        <v>0</v>
      </c>
      <c r="J123">
        <v>0</v>
      </c>
      <c r="K123" t="s">
        <v>50</v>
      </c>
      <c r="L123">
        <v>0</v>
      </c>
      <c r="M123">
        <v>0</v>
      </c>
      <c r="N123">
        <v>0</v>
      </c>
      <c r="O123">
        <v>1</v>
      </c>
      <c r="P123">
        <v>0</v>
      </c>
      <c r="Q123">
        <v>0</v>
      </c>
      <c r="R123">
        <v>0</v>
      </c>
      <c r="S123" t="s">
        <v>42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1</v>
      </c>
      <c r="AB123">
        <v>63.8</v>
      </c>
      <c r="AC123">
        <v>56</v>
      </c>
      <c r="AD123">
        <v>878</v>
      </c>
      <c r="AE123">
        <v>6.7776465936351169</v>
      </c>
      <c r="AF123">
        <f t="shared" si="4"/>
        <v>878.00000000000023</v>
      </c>
      <c r="AG123">
        <v>6.578222158542518</v>
      </c>
      <c r="AH123">
        <f t="shared" si="5"/>
        <v>719.25946259498187</v>
      </c>
      <c r="AI123">
        <v>0.19942443509259888</v>
      </c>
      <c r="AJ123">
        <v>878</v>
      </c>
      <c r="AL123">
        <v>1</v>
      </c>
      <c r="AM123">
        <v>0</v>
      </c>
      <c r="AN123">
        <v>4.29</v>
      </c>
      <c r="AO123">
        <v>4.2699999999999996</v>
      </c>
      <c r="AP123">
        <v>2.73</v>
      </c>
    </row>
    <row r="124" spans="1:42" x14ac:dyDescent="0.3">
      <c r="A124">
        <v>1</v>
      </c>
      <c r="B124">
        <v>0.9</v>
      </c>
      <c r="C124">
        <f t="shared" si="3"/>
        <v>0.81</v>
      </c>
      <c r="D124">
        <v>8.2391797372871505</v>
      </c>
      <c r="E124" t="s">
        <v>37</v>
      </c>
      <c r="F124">
        <v>0</v>
      </c>
      <c r="G124">
        <v>1</v>
      </c>
      <c r="H124">
        <v>0</v>
      </c>
      <c r="I124">
        <v>0</v>
      </c>
      <c r="J124">
        <v>0</v>
      </c>
      <c r="K124" t="s">
        <v>47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1</v>
      </c>
      <c r="R124">
        <v>0</v>
      </c>
      <c r="S124" t="s">
        <v>48</v>
      </c>
      <c r="T124">
        <v>0</v>
      </c>
      <c r="U124">
        <v>0</v>
      </c>
      <c r="V124">
        <v>0</v>
      </c>
      <c r="W124">
        <v>1</v>
      </c>
      <c r="X124">
        <v>0</v>
      </c>
      <c r="Y124">
        <v>0</v>
      </c>
      <c r="Z124">
        <v>0</v>
      </c>
      <c r="AA124">
        <v>0</v>
      </c>
      <c r="AB124">
        <v>60.7</v>
      </c>
      <c r="AC124">
        <v>58</v>
      </c>
      <c r="AD124">
        <v>3057</v>
      </c>
      <c r="AE124">
        <v>8.025189321890835</v>
      </c>
      <c r="AF124">
        <f t="shared" si="4"/>
        <v>3057.0000000000014</v>
      </c>
      <c r="AG124">
        <v>7.8073618647280689</v>
      </c>
      <c r="AH124">
        <f t="shared" si="5"/>
        <v>2458.6356585509711</v>
      </c>
      <c r="AI124">
        <v>0.21782745716276608</v>
      </c>
      <c r="AJ124">
        <v>3057</v>
      </c>
      <c r="AL124">
        <v>1</v>
      </c>
      <c r="AM124">
        <v>0</v>
      </c>
      <c r="AN124">
        <v>6.17</v>
      </c>
      <c r="AO124">
        <v>6.21</v>
      </c>
      <c r="AP124">
        <v>3.76</v>
      </c>
    </row>
    <row r="125" spans="1:42" x14ac:dyDescent="0.3">
      <c r="A125">
        <v>1</v>
      </c>
      <c r="B125">
        <v>0.6</v>
      </c>
      <c r="C125">
        <f t="shared" si="3"/>
        <v>0.36</v>
      </c>
      <c r="D125">
        <v>7.5363578025022679</v>
      </c>
      <c r="E125" t="s">
        <v>40</v>
      </c>
      <c r="F125">
        <v>0</v>
      </c>
      <c r="G125">
        <v>0</v>
      </c>
      <c r="H125">
        <v>1</v>
      </c>
      <c r="I125">
        <v>0</v>
      </c>
      <c r="J125">
        <v>0</v>
      </c>
      <c r="K125" t="s">
        <v>51</v>
      </c>
      <c r="L125">
        <v>0</v>
      </c>
      <c r="M125">
        <v>0</v>
      </c>
      <c r="N125">
        <v>1</v>
      </c>
      <c r="O125">
        <v>0</v>
      </c>
      <c r="P125">
        <v>0</v>
      </c>
      <c r="Q125">
        <v>0</v>
      </c>
      <c r="R125">
        <v>0</v>
      </c>
      <c r="S125" t="s">
        <v>52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0</v>
      </c>
      <c r="AA125">
        <v>0</v>
      </c>
      <c r="AB125">
        <v>61.9</v>
      </c>
      <c r="AC125">
        <v>57</v>
      </c>
      <c r="AD125">
        <v>1970</v>
      </c>
      <c r="AE125">
        <v>7.5857888217320344</v>
      </c>
      <c r="AF125">
        <f t="shared" si="4"/>
        <v>1970.0000000000005</v>
      </c>
      <c r="AG125">
        <v>7.5884167041543815</v>
      </c>
      <c r="AH125">
        <f t="shared" si="5"/>
        <v>1975.1837365139188</v>
      </c>
      <c r="AI125">
        <v>-2.6278824223471275E-3</v>
      </c>
      <c r="AJ125">
        <v>1970</v>
      </c>
      <c r="AL125">
        <v>1</v>
      </c>
      <c r="AM125">
        <v>0</v>
      </c>
      <c r="AN125">
        <v>5.39</v>
      </c>
      <c r="AO125">
        <v>5.43</v>
      </c>
      <c r="AP125">
        <v>3.35</v>
      </c>
    </row>
    <row r="126" spans="1:42" x14ac:dyDescent="0.3">
      <c r="A126">
        <v>1</v>
      </c>
      <c r="B126">
        <v>0.28000000000000003</v>
      </c>
      <c r="C126">
        <f t="shared" si="3"/>
        <v>7.8400000000000011E-2</v>
      </c>
      <c r="D126">
        <v>6.3734722661679095</v>
      </c>
      <c r="E126" t="s">
        <v>40</v>
      </c>
      <c r="F126">
        <v>0</v>
      </c>
      <c r="G126">
        <v>0</v>
      </c>
      <c r="H126">
        <v>1</v>
      </c>
      <c r="I126">
        <v>0</v>
      </c>
      <c r="J126">
        <v>0</v>
      </c>
      <c r="K126" t="s">
        <v>41</v>
      </c>
      <c r="L126">
        <v>0</v>
      </c>
      <c r="M126">
        <v>0</v>
      </c>
      <c r="N126">
        <v>0</v>
      </c>
      <c r="O126">
        <v>0</v>
      </c>
      <c r="P126">
        <v>1</v>
      </c>
      <c r="Q126">
        <v>0</v>
      </c>
      <c r="R126">
        <v>0</v>
      </c>
      <c r="S126" t="s">
        <v>44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0</v>
      </c>
      <c r="Z126">
        <v>0</v>
      </c>
      <c r="AA126">
        <v>0</v>
      </c>
      <c r="AB126">
        <v>62.2</v>
      </c>
      <c r="AC126">
        <v>54</v>
      </c>
      <c r="AD126">
        <v>476</v>
      </c>
      <c r="AE126">
        <v>6.1654178542314204</v>
      </c>
      <c r="AF126">
        <f t="shared" si="4"/>
        <v>476.00000000000017</v>
      </c>
      <c r="AG126">
        <v>6.2492978687971625</v>
      </c>
      <c r="AH126">
        <f t="shared" si="5"/>
        <v>517.649239357905</v>
      </c>
      <c r="AI126">
        <v>-8.3880014565742123E-2</v>
      </c>
      <c r="AJ126">
        <v>476</v>
      </c>
      <c r="AL126">
        <v>1</v>
      </c>
      <c r="AM126">
        <v>0</v>
      </c>
      <c r="AN126">
        <v>4.18</v>
      </c>
      <c r="AO126">
        <v>4.21</v>
      </c>
      <c r="AP126">
        <v>2.61</v>
      </c>
    </row>
    <row r="127" spans="1:42" x14ac:dyDescent="0.3">
      <c r="A127">
        <v>1</v>
      </c>
      <c r="B127">
        <v>0.9</v>
      </c>
      <c r="C127">
        <f t="shared" si="3"/>
        <v>0.81</v>
      </c>
      <c r="D127">
        <v>8.2391797372871505</v>
      </c>
      <c r="E127" t="s">
        <v>40</v>
      </c>
      <c r="F127">
        <v>0</v>
      </c>
      <c r="G127">
        <v>0</v>
      </c>
      <c r="H127">
        <v>1</v>
      </c>
      <c r="I127">
        <v>0</v>
      </c>
      <c r="J127">
        <v>0</v>
      </c>
      <c r="K127" t="s">
        <v>47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1</v>
      </c>
      <c r="R127">
        <v>0</v>
      </c>
      <c r="S127" t="s">
        <v>52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0</v>
      </c>
      <c r="AA127">
        <v>0</v>
      </c>
      <c r="AB127">
        <v>61.5</v>
      </c>
      <c r="AC127">
        <v>58</v>
      </c>
      <c r="AD127">
        <v>3629</v>
      </c>
      <c r="AE127">
        <v>8.1967124072130702</v>
      </c>
      <c r="AF127">
        <f t="shared" si="4"/>
        <v>3628.9999999999995</v>
      </c>
      <c r="AG127">
        <v>8.1994266023024434</v>
      </c>
      <c r="AH127">
        <f t="shared" si="5"/>
        <v>3638.8631932396042</v>
      </c>
      <c r="AI127">
        <v>-2.7141950893732059E-3</v>
      </c>
      <c r="AJ127">
        <v>3629</v>
      </c>
      <c r="AL127">
        <v>1</v>
      </c>
      <c r="AM127">
        <v>0</v>
      </c>
      <c r="AN127">
        <v>6.19</v>
      </c>
      <c r="AO127">
        <v>6.23</v>
      </c>
      <c r="AP127">
        <v>3.82</v>
      </c>
    </row>
    <row r="128" spans="1:42" x14ac:dyDescent="0.3">
      <c r="A128">
        <v>1</v>
      </c>
      <c r="B128">
        <v>0.31</v>
      </c>
      <c r="C128">
        <f t="shared" si="3"/>
        <v>9.6100000000000005E-2</v>
      </c>
      <c r="D128">
        <v>6.5177318019796271</v>
      </c>
      <c r="E128" t="s">
        <v>49</v>
      </c>
      <c r="F128">
        <v>0</v>
      </c>
      <c r="G128">
        <v>0</v>
      </c>
      <c r="H128">
        <v>0</v>
      </c>
      <c r="I128">
        <v>1</v>
      </c>
      <c r="J128">
        <v>0</v>
      </c>
      <c r="K128" t="s">
        <v>50</v>
      </c>
      <c r="L128">
        <v>0</v>
      </c>
      <c r="M128">
        <v>0</v>
      </c>
      <c r="N128">
        <v>0</v>
      </c>
      <c r="O128">
        <v>1</v>
      </c>
      <c r="P128">
        <v>0</v>
      </c>
      <c r="Q128">
        <v>0</v>
      </c>
      <c r="R128">
        <v>0</v>
      </c>
      <c r="S128" t="s">
        <v>52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0</v>
      </c>
      <c r="AA128">
        <v>0</v>
      </c>
      <c r="AB128">
        <v>62.6</v>
      </c>
      <c r="AC128">
        <v>57</v>
      </c>
      <c r="AD128">
        <v>698</v>
      </c>
      <c r="AE128">
        <v>6.5482191027623724</v>
      </c>
      <c r="AF128">
        <f t="shared" si="4"/>
        <v>698</v>
      </c>
      <c r="AG128">
        <v>6.4152285501543176</v>
      </c>
      <c r="AH128">
        <f t="shared" si="5"/>
        <v>611.08040738077045</v>
      </c>
      <c r="AI128">
        <v>0.13299055260805481</v>
      </c>
      <c r="AJ128">
        <v>698</v>
      </c>
      <c r="AL128">
        <v>1</v>
      </c>
      <c r="AM128">
        <v>0</v>
      </c>
      <c r="AN128">
        <v>4.32</v>
      </c>
      <c r="AO128">
        <v>4.3</v>
      </c>
      <c r="AP128">
        <v>2.7</v>
      </c>
    </row>
    <row r="129" spans="1:42" x14ac:dyDescent="0.3">
      <c r="A129">
        <v>1</v>
      </c>
      <c r="B129">
        <v>0.77</v>
      </c>
      <c r="C129">
        <f t="shared" si="3"/>
        <v>0.59289999999999998</v>
      </c>
      <c r="D129">
        <v>7.961325119342832</v>
      </c>
      <c r="E129" t="s">
        <v>55</v>
      </c>
      <c r="F129">
        <v>0</v>
      </c>
      <c r="G129">
        <v>0</v>
      </c>
      <c r="H129">
        <v>0</v>
      </c>
      <c r="I129">
        <v>0</v>
      </c>
      <c r="J129">
        <v>1</v>
      </c>
      <c r="K129" t="s">
        <v>41</v>
      </c>
      <c r="L129">
        <v>0</v>
      </c>
      <c r="M129">
        <v>0</v>
      </c>
      <c r="N129">
        <v>0</v>
      </c>
      <c r="O129">
        <v>0</v>
      </c>
      <c r="P129">
        <v>1</v>
      </c>
      <c r="Q129">
        <v>0</v>
      </c>
      <c r="R129">
        <v>0</v>
      </c>
      <c r="S129" t="s">
        <v>44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0</v>
      </c>
      <c r="Z129">
        <v>0</v>
      </c>
      <c r="AA129">
        <v>0</v>
      </c>
      <c r="AB129">
        <v>62.2</v>
      </c>
      <c r="AC129">
        <v>57</v>
      </c>
      <c r="AD129">
        <v>3152</v>
      </c>
      <c r="AE129">
        <v>8.0557924509777692</v>
      </c>
      <c r="AF129">
        <f t="shared" si="4"/>
        <v>3151.9999999999982</v>
      </c>
      <c r="AG129">
        <v>7.9697439865787132</v>
      </c>
      <c r="AH129">
        <f t="shared" si="5"/>
        <v>2892.1168487042883</v>
      </c>
      <c r="AI129">
        <v>8.6048464399056002E-2</v>
      </c>
      <c r="AJ129">
        <v>3152</v>
      </c>
      <c r="AL129">
        <v>1</v>
      </c>
      <c r="AM129">
        <v>0</v>
      </c>
      <c r="AN129">
        <v>5.81</v>
      </c>
      <c r="AO129">
        <v>5.86</v>
      </c>
      <c r="AP129">
        <v>3.63</v>
      </c>
    </row>
    <row r="130" spans="1:42" x14ac:dyDescent="0.3">
      <c r="A130">
        <v>1</v>
      </c>
      <c r="B130">
        <v>0.3</v>
      </c>
      <c r="C130">
        <f t="shared" si="3"/>
        <v>0.09</v>
      </c>
      <c r="D130">
        <v>6.4709048392564616</v>
      </c>
      <c r="E130" t="s">
        <v>40</v>
      </c>
      <c r="F130">
        <v>0</v>
      </c>
      <c r="G130">
        <v>0</v>
      </c>
      <c r="H130">
        <v>1</v>
      </c>
      <c r="I130">
        <v>0</v>
      </c>
      <c r="J130">
        <v>0</v>
      </c>
      <c r="K130" t="s">
        <v>50</v>
      </c>
      <c r="L130">
        <v>0</v>
      </c>
      <c r="M130">
        <v>0</v>
      </c>
      <c r="N130">
        <v>0</v>
      </c>
      <c r="O130">
        <v>1</v>
      </c>
      <c r="P130">
        <v>0</v>
      </c>
      <c r="Q130">
        <v>0</v>
      </c>
      <c r="R130">
        <v>0</v>
      </c>
      <c r="S130" t="s">
        <v>52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0</v>
      </c>
      <c r="AA130">
        <v>0</v>
      </c>
      <c r="AB130">
        <v>61.7</v>
      </c>
      <c r="AC130">
        <v>56</v>
      </c>
      <c r="AD130">
        <v>675</v>
      </c>
      <c r="AE130">
        <v>6.5147126908725301</v>
      </c>
      <c r="AF130">
        <f t="shared" si="4"/>
        <v>675.00000000000023</v>
      </c>
      <c r="AG130">
        <v>6.4311285008719672</v>
      </c>
      <c r="AH130">
        <f t="shared" si="5"/>
        <v>620.87420990257726</v>
      </c>
      <c r="AI130">
        <v>8.3584190000562941E-2</v>
      </c>
      <c r="AJ130">
        <v>675</v>
      </c>
      <c r="AL130">
        <v>1</v>
      </c>
      <c r="AM130">
        <v>0</v>
      </c>
      <c r="AN130">
        <v>4.3499999999999996</v>
      </c>
      <c r="AO130">
        <v>4.3099999999999996</v>
      </c>
      <c r="AP130">
        <v>2.67</v>
      </c>
    </row>
    <row r="131" spans="1:42" x14ac:dyDescent="0.3">
      <c r="A131">
        <v>1</v>
      </c>
      <c r="B131">
        <v>0.25</v>
      </c>
      <c r="C131">
        <f t="shared" ref="C131:C194" si="6">B131^2</f>
        <v>6.25E-2</v>
      </c>
      <c r="D131">
        <v>6.2166019047655245</v>
      </c>
      <c r="E131" t="s">
        <v>37</v>
      </c>
      <c r="F131">
        <v>0</v>
      </c>
      <c r="G131">
        <v>1</v>
      </c>
      <c r="H131">
        <v>0</v>
      </c>
      <c r="I131">
        <v>0</v>
      </c>
      <c r="J131">
        <v>0</v>
      </c>
      <c r="K131" t="s">
        <v>41</v>
      </c>
      <c r="L131">
        <v>0</v>
      </c>
      <c r="M131">
        <v>0</v>
      </c>
      <c r="N131">
        <v>0</v>
      </c>
      <c r="O131">
        <v>0</v>
      </c>
      <c r="P131">
        <v>1</v>
      </c>
      <c r="Q131">
        <v>0</v>
      </c>
      <c r="R131">
        <v>0</v>
      </c>
      <c r="S131" t="s">
        <v>46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1</v>
      </c>
      <c r="AA131">
        <v>0</v>
      </c>
      <c r="AB131">
        <v>60.6</v>
      </c>
      <c r="AC131">
        <v>64</v>
      </c>
      <c r="AD131">
        <v>401</v>
      </c>
      <c r="AE131">
        <v>5.9939614273065693</v>
      </c>
      <c r="AF131">
        <f t="shared" ref="AF131:AF194" si="7">EXP(AE131)</f>
        <v>401.00000000000006</v>
      </c>
      <c r="AG131">
        <v>6.219981847993143</v>
      </c>
      <c r="AH131">
        <f t="shared" ref="AH131:AH194" si="8">EXP(AG131)</f>
        <v>502.69410703054302</v>
      </c>
      <c r="AI131">
        <v>-0.22602042068657369</v>
      </c>
      <c r="AJ131">
        <v>401</v>
      </c>
      <c r="AL131">
        <v>1</v>
      </c>
      <c r="AM131">
        <v>0</v>
      </c>
      <c r="AN131">
        <v>4.05</v>
      </c>
      <c r="AO131">
        <v>4.07</v>
      </c>
      <c r="AP131">
        <v>2.46</v>
      </c>
    </row>
    <row r="132" spans="1:42" x14ac:dyDescent="0.3">
      <c r="A132">
        <v>1</v>
      </c>
      <c r="B132">
        <v>0.4</v>
      </c>
      <c r="C132">
        <f t="shared" si="6"/>
        <v>0.16000000000000003</v>
      </c>
      <c r="D132">
        <v>6.8934882765450896</v>
      </c>
      <c r="E132" t="s">
        <v>49</v>
      </c>
      <c r="F132">
        <v>0</v>
      </c>
      <c r="G132">
        <v>0</v>
      </c>
      <c r="H132">
        <v>0</v>
      </c>
      <c r="I132">
        <v>1</v>
      </c>
      <c r="J132">
        <v>0</v>
      </c>
      <c r="K132" t="s">
        <v>51</v>
      </c>
      <c r="L132">
        <v>0</v>
      </c>
      <c r="M132">
        <v>0</v>
      </c>
      <c r="N132">
        <v>1</v>
      </c>
      <c r="O132">
        <v>0</v>
      </c>
      <c r="P132">
        <v>0</v>
      </c>
      <c r="Q132">
        <v>0</v>
      </c>
      <c r="R132">
        <v>0</v>
      </c>
      <c r="S132" t="s">
        <v>52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0</v>
      </c>
      <c r="AA132">
        <v>0</v>
      </c>
      <c r="AB132">
        <v>61</v>
      </c>
      <c r="AC132">
        <v>58</v>
      </c>
      <c r="AD132">
        <v>1080</v>
      </c>
      <c r="AE132">
        <v>6.9847163201182658</v>
      </c>
      <c r="AF132">
        <f t="shared" si="7"/>
        <v>1080.0000000000005</v>
      </c>
      <c r="AG132">
        <v>6.896893852232532</v>
      </c>
      <c r="AH132">
        <f t="shared" si="8"/>
        <v>989.1973455697115</v>
      </c>
      <c r="AI132">
        <v>8.7822467885733779E-2</v>
      </c>
      <c r="AJ132">
        <v>1080</v>
      </c>
      <c r="AL132">
        <v>1</v>
      </c>
      <c r="AM132">
        <v>0</v>
      </c>
      <c r="AN132">
        <v>4.79</v>
      </c>
      <c r="AO132">
        <v>4.72</v>
      </c>
      <c r="AP132">
        <v>2.9</v>
      </c>
    </row>
    <row r="133" spans="1:42" x14ac:dyDescent="0.3">
      <c r="A133">
        <v>1</v>
      </c>
      <c r="B133">
        <v>0.53</v>
      </c>
      <c r="C133">
        <f t="shared" si="6"/>
        <v>0.28090000000000004</v>
      </c>
      <c r="D133">
        <v>7.3335509394040761</v>
      </c>
      <c r="E133" t="s">
        <v>40</v>
      </c>
      <c r="F133">
        <v>0</v>
      </c>
      <c r="G133">
        <v>0</v>
      </c>
      <c r="H133">
        <v>1</v>
      </c>
      <c r="I133">
        <v>0</v>
      </c>
      <c r="J133">
        <v>0</v>
      </c>
      <c r="K133" t="s">
        <v>41</v>
      </c>
      <c r="L133">
        <v>0</v>
      </c>
      <c r="M133">
        <v>0</v>
      </c>
      <c r="N133">
        <v>0</v>
      </c>
      <c r="O133">
        <v>0</v>
      </c>
      <c r="P133">
        <v>1</v>
      </c>
      <c r="Q133">
        <v>0</v>
      </c>
      <c r="R133">
        <v>0</v>
      </c>
      <c r="S133" t="s">
        <v>53</v>
      </c>
      <c r="T133">
        <v>0</v>
      </c>
      <c r="U133">
        <v>1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62</v>
      </c>
      <c r="AC133">
        <v>54</v>
      </c>
      <c r="AD133">
        <v>1920</v>
      </c>
      <c r="AE133">
        <v>7.5600804650218274</v>
      </c>
      <c r="AF133">
        <f t="shared" si="7"/>
        <v>1920.0000000000002</v>
      </c>
      <c r="AG133">
        <v>7.5682284581468373</v>
      </c>
      <c r="AH133">
        <f t="shared" si="8"/>
        <v>1935.7080544554317</v>
      </c>
      <c r="AI133">
        <v>-8.1479931250099114E-3</v>
      </c>
      <c r="AJ133">
        <v>1920</v>
      </c>
      <c r="AL133">
        <v>1</v>
      </c>
      <c r="AM133">
        <v>0</v>
      </c>
      <c r="AN133">
        <v>5.19</v>
      </c>
      <c r="AO133">
        <v>5.23</v>
      </c>
      <c r="AP133">
        <v>3.23</v>
      </c>
    </row>
    <row r="134" spans="1:42" x14ac:dyDescent="0.3">
      <c r="A134">
        <v>1</v>
      </c>
      <c r="B134">
        <v>1</v>
      </c>
      <c r="C134">
        <f t="shared" si="6"/>
        <v>1</v>
      </c>
      <c r="D134">
        <v>8.4322999999999997</v>
      </c>
      <c r="E134" t="s">
        <v>55</v>
      </c>
      <c r="F134">
        <v>0</v>
      </c>
      <c r="G134">
        <v>0</v>
      </c>
      <c r="H134">
        <v>0</v>
      </c>
      <c r="I134">
        <v>0</v>
      </c>
      <c r="J134">
        <v>1</v>
      </c>
      <c r="K134" t="s">
        <v>43</v>
      </c>
      <c r="L134">
        <v>0</v>
      </c>
      <c r="M134">
        <v>1</v>
      </c>
      <c r="N134">
        <v>0</v>
      </c>
      <c r="O134">
        <v>0</v>
      </c>
      <c r="P134">
        <v>0</v>
      </c>
      <c r="Q134">
        <v>0</v>
      </c>
      <c r="R134">
        <v>0</v>
      </c>
      <c r="S134" t="s">
        <v>39</v>
      </c>
      <c r="T134">
        <v>0</v>
      </c>
      <c r="U134">
        <v>0</v>
      </c>
      <c r="V134">
        <v>1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62.1</v>
      </c>
      <c r="AC134">
        <v>57</v>
      </c>
      <c r="AD134">
        <v>4864</v>
      </c>
      <c r="AE134">
        <v>8.4896164236460034</v>
      </c>
      <c r="AF134">
        <f t="shared" si="7"/>
        <v>4864.0000000000027</v>
      </c>
      <c r="AG134">
        <v>8.5655590115170988</v>
      </c>
      <c r="AH134">
        <f t="shared" si="8"/>
        <v>5247.7726662513587</v>
      </c>
      <c r="AI134">
        <v>-7.5942587871095313E-2</v>
      </c>
      <c r="AJ134">
        <v>4864</v>
      </c>
      <c r="AL134">
        <v>1</v>
      </c>
      <c r="AM134">
        <v>0</v>
      </c>
      <c r="AN134">
        <v>6.35</v>
      </c>
      <c r="AO134">
        <v>6.4</v>
      </c>
      <c r="AP134">
        <v>3.96</v>
      </c>
    </row>
    <row r="135" spans="1:42" x14ac:dyDescent="0.3">
      <c r="A135">
        <v>1</v>
      </c>
      <c r="B135">
        <v>1</v>
      </c>
      <c r="C135">
        <f t="shared" si="6"/>
        <v>1</v>
      </c>
      <c r="D135">
        <v>8.4322999999999997</v>
      </c>
      <c r="E135" t="s">
        <v>37</v>
      </c>
      <c r="F135">
        <v>0</v>
      </c>
      <c r="G135">
        <v>1</v>
      </c>
      <c r="H135">
        <v>0</v>
      </c>
      <c r="I135">
        <v>0</v>
      </c>
      <c r="J135">
        <v>0</v>
      </c>
      <c r="K135" t="s">
        <v>47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1</v>
      </c>
      <c r="R135">
        <v>0</v>
      </c>
      <c r="S135" t="s">
        <v>39</v>
      </c>
      <c r="T135">
        <v>0</v>
      </c>
      <c r="U135">
        <v>0</v>
      </c>
      <c r="V135">
        <v>1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61</v>
      </c>
      <c r="AC135">
        <v>60</v>
      </c>
      <c r="AD135">
        <v>4496</v>
      </c>
      <c r="AE135">
        <v>8.410943391573527</v>
      </c>
      <c r="AF135">
        <f t="shared" si="7"/>
        <v>4496</v>
      </c>
      <c r="AG135">
        <v>8.197139079187048</v>
      </c>
      <c r="AH135">
        <f t="shared" si="8"/>
        <v>3630.5487229684127</v>
      </c>
      <c r="AI135">
        <v>0.21380431238647901</v>
      </c>
      <c r="AJ135">
        <v>4496</v>
      </c>
      <c r="AL135">
        <v>1</v>
      </c>
      <c r="AM135">
        <v>0</v>
      </c>
      <c r="AN135">
        <v>6.36</v>
      </c>
      <c r="AO135">
        <v>6.39</v>
      </c>
      <c r="AP135">
        <v>3.89</v>
      </c>
    </row>
    <row r="136" spans="1:42" x14ac:dyDescent="0.3">
      <c r="A136">
        <v>1</v>
      </c>
      <c r="B136">
        <v>0.73</v>
      </c>
      <c r="C136">
        <f t="shared" si="6"/>
        <v>0.53289999999999993</v>
      </c>
      <c r="D136">
        <v>7.8684782047942292</v>
      </c>
      <c r="E136" t="s">
        <v>49</v>
      </c>
      <c r="F136">
        <v>0</v>
      </c>
      <c r="G136">
        <v>0</v>
      </c>
      <c r="H136">
        <v>0</v>
      </c>
      <c r="I136">
        <v>1</v>
      </c>
      <c r="J136">
        <v>0</v>
      </c>
      <c r="K136" t="s">
        <v>51</v>
      </c>
      <c r="L136">
        <v>0</v>
      </c>
      <c r="M136">
        <v>0</v>
      </c>
      <c r="N136">
        <v>1</v>
      </c>
      <c r="O136">
        <v>0</v>
      </c>
      <c r="P136">
        <v>0</v>
      </c>
      <c r="Q136">
        <v>0</v>
      </c>
      <c r="R136">
        <v>0</v>
      </c>
      <c r="S136" t="s">
        <v>48</v>
      </c>
      <c r="T136">
        <v>0</v>
      </c>
      <c r="U136">
        <v>0</v>
      </c>
      <c r="V136">
        <v>0</v>
      </c>
      <c r="W136">
        <v>1</v>
      </c>
      <c r="X136">
        <v>0</v>
      </c>
      <c r="Y136">
        <v>0</v>
      </c>
      <c r="Z136">
        <v>0</v>
      </c>
      <c r="AA136">
        <v>0</v>
      </c>
      <c r="AB136">
        <v>61.6</v>
      </c>
      <c r="AC136">
        <v>58</v>
      </c>
      <c r="AD136">
        <v>2309</v>
      </c>
      <c r="AE136">
        <v>7.7445698093544957</v>
      </c>
      <c r="AF136">
        <f t="shared" si="7"/>
        <v>2309.0000000000009</v>
      </c>
      <c r="AG136">
        <v>7.7065797503300981</v>
      </c>
      <c r="AH136">
        <f t="shared" si="8"/>
        <v>2222.9262784638431</v>
      </c>
      <c r="AI136">
        <v>3.799005902439756E-2</v>
      </c>
      <c r="AJ136">
        <v>2309</v>
      </c>
      <c r="AL136">
        <v>1</v>
      </c>
      <c r="AM136">
        <v>0</v>
      </c>
      <c r="AN136">
        <v>5.79</v>
      </c>
      <c r="AO136">
        <v>5.73</v>
      </c>
      <c r="AP136">
        <v>3.55</v>
      </c>
    </row>
    <row r="137" spans="1:42" x14ac:dyDescent="0.3">
      <c r="A137">
        <v>1</v>
      </c>
      <c r="B137">
        <v>0.31</v>
      </c>
      <c r="C137">
        <f t="shared" si="6"/>
        <v>9.6100000000000005E-2</v>
      </c>
      <c r="D137">
        <v>6.5177318019796271</v>
      </c>
      <c r="E137" t="s">
        <v>55</v>
      </c>
      <c r="F137">
        <v>0</v>
      </c>
      <c r="G137">
        <v>0</v>
      </c>
      <c r="H137">
        <v>0</v>
      </c>
      <c r="I137">
        <v>0</v>
      </c>
      <c r="J137">
        <v>1</v>
      </c>
      <c r="K137" t="s">
        <v>41</v>
      </c>
      <c r="L137">
        <v>0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0</v>
      </c>
      <c r="S137" t="s">
        <v>44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0</v>
      </c>
      <c r="Z137">
        <v>0</v>
      </c>
      <c r="AA137">
        <v>0</v>
      </c>
      <c r="AB137">
        <v>61.4</v>
      </c>
      <c r="AC137">
        <v>56</v>
      </c>
      <c r="AD137">
        <v>544</v>
      </c>
      <c r="AE137">
        <v>6.2989492468559423</v>
      </c>
      <c r="AF137">
        <f t="shared" si="7"/>
        <v>543.99999999999977</v>
      </c>
      <c r="AG137">
        <v>6.3804576653624885</v>
      </c>
      <c r="AH137">
        <f t="shared" si="8"/>
        <v>590.19775892847872</v>
      </c>
      <c r="AI137">
        <v>-8.1508418506546221E-2</v>
      </c>
      <c r="AJ137">
        <v>544</v>
      </c>
      <c r="AL137">
        <v>1</v>
      </c>
      <c r="AM137">
        <v>0</v>
      </c>
      <c r="AN137">
        <v>4.37</v>
      </c>
      <c r="AO137">
        <v>4.3899999999999997</v>
      </c>
      <c r="AP137">
        <v>2.69</v>
      </c>
    </row>
    <row r="138" spans="1:42" x14ac:dyDescent="0.3">
      <c r="A138">
        <v>1</v>
      </c>
      <c r="B138">
        <v>0.38</v>
      </c>
      <c r="C138">
        <f t="shared" si="6"/>
        <v>0.1444</v>
      </c>
      <c r="D138">
        <v>6.8161707634672322</v>
      </c>
      <c r="E138" t="s">
        <v>40</v>
      </c>
      <c r="F138">
        <v>0</v>
      </c>
      <c r="G138">
        <v>0</v>
      </c>
      <c r="H138">
        <v>1</v>
      </c>
      <c r="I138">
        <v>0</v>
      </c>
      <c r="J138">
        <v>0</v>
      </c>
      <c r="K138" t="s">
        <v>43</v>
      </c>
      <c r="L138">
        <v>0</v>
      </c>
      <c r="M138">
        <v>1</v>
      </c>
      <c r="N138">
        <v>0</v>
      </c>
      <c r="O138">
        <v>0</v>
      </c>
      <c r="P138">
        <v>0</v>
      </c>
      <c r="Q138">
        <v>0</v>
      </c>
      <c r="R138">
        <v>0</v>
      </c>
      <c r="S138" t="s">
        <v>42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1</v>
      </c>
      <c r="AB138">
        <v>61.6</v>
      </c>
      <c r="AC138">
        <v>55</v>
      </c>
      <c r="AD138">
        <v>1176</v>
      </c>
      <c r="AE138">
        <v>7.0698741284585722</v>
      </c>
      <c r="AF138">
        <f t="shared" si="7"/>
        <v>1176</v>
      </c>
      <c r="AG138">
        <v>7.1219642134792736</v>
      </c>
      <c r="AH138">
        <f t="shared" si="8"/>
        <v>1238.8814728320403</v>
      </c>
      <c r="AI138">
        <v>-5.2090085020701338E-2</v>
      </c>
      <c r="AJ138">
        <v>1176</v>
      </c>
      <c r="AL138">
        <v>1</v>
      </c>
      <c r="AM138">
        <v>0</v>
      </c>
      <c r="AN138">
        <v>4.72</v>
      </c>
      <c r="AO138">
        <v>4.67</v>
      </c>
      <c r="AP138">
        <v>2.89</v>
      </c>
    </row>
    <row r="139" spans="1:42" x14ac:dyDescent="0.3">
      <c r="A139">
        <v>1</v>
      </c>
      <c r="B139">
        <v>0.35</v>
      </c>
      <c r="C139">
        <f t="shared" si="6"/>
        <v>0.12249999999999998</v>
      </c>
      <c r="D139">
        <v>6.694013936569946</v>
      </c>
      <c r="E139" t="s">
        <v>40</v>
      </c>
      <c r="F139">
        <v>0</v>
      </c>
      <c r="G139">
        <v>0</v>
      </c>
      <c r="H139">
        <v>1</v>
      </c>
      <c r="I139">
        <v>0</v>
      </c>
      <c r="J139">
        <v>0</v>
      </c>
      <c r="K139" t="s">
        <v>51</v>
      </c>
      <c r="L139">
        <v>0</v>
      </c>
      <c r="M139">
        <v>0</v>
      </c>
      <c r="N139">
        <v>1</v>
      </c>
      <c r="O139">
        <v>0</v>
      </c>
      <c r="P139">
        <v>0</v>
      </c>
      <c r="Q139">
        <v>0</v>
      </c>
      <c r="R139">
        <v>0</v>
      </c>
      <c r="S139" t="s">
        <v>39</v>
      </c>
      <c r="T139">
        <v>0</v>
      </c>
      <c r="U139">
        <v>0</v>
      </c>
      <c r="V139">
        <v>1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62.2</v>
      </c>
      <c r="AC139">
        <v>56</v>
      </c>
      <c r="AD139">
        <v>748</v>
      </c>
      <c r="AE139">
        <v>6.6174029779744776</v>
      </c>
      <c r="AF139">
        <f t="shared" si="7"/>
        <v>748.00000000000034</v>
      </c>
      <c r="AG139">
        <v>6.5258589925624015</v>
      </c>
      <c r="AH139">
        <f t="shared" si="8"/>
        <v>682.56584088162901</v>
      </c>
      <c r="AI139">
        <v>9.154398541207609E-2</v>
      </c>
      <c r="AJ139">
        <v>748</v>
      </c>
      <c r="AL139">
        <v>1</v>
      </c>
      <c r="AM139">
        <v>0</v>
      </c>
      <c r="AN139">
        <v>4.5199999999999996</v>
      </c>
      <c r="AO139">
        <v>4.4800000000000004</v>
      </c>
      <c r="AP139">
        <v>2.8</v>
      </c>
    </row>
    <row r="140" spans="1:42" x14ac:dyDescent="0.3">
      <c r="A140">
        <v>1</v>
      </c>
      <c r="B140">
        <v>0.38</v>
      </c>
      <c r="C140">
        <f t="shared" si="6"/>
        <v>0.1444</v>
      </c>
      <c r="D140">
        <v>6.8161707634672322</v>
      </c>
      <c r="E140" t="s">
        <v>40</v>
      </c>
      <c r="F140">
        <v>0</v>
      </c>
      <c r="G140">
        <v>0</v>
      </c>
      <c r="H140">
        <v>1</v>
      </c>
      <c r="I140">
        <v>0</v>
      </c>
      <c r="J140">
        <v>0</v>
      </c>
      <c r="K140" t="s">
        <v>54</v>
      </c>
      <c r="L140">
        <v>1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 t="s">
        <v>44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0</v>
      </c>
      <c r="Z140">
        <v>0</v>
      </c>
      <c r="AA140">
        <v>0</v>
      </c>
      <c r="AB140">
        <v>62</v>
      </c>
      <c r="AC140">
        <v>57</v>
      </c>
      <c r="AD140">
        <v>882</v>
      </c>
      <c r="AE140">
        <v>6.7821920560067914</v>
      </c>
      <c r="AF140">
        <f t="shared" si="7"/>
        <v>882.00000000000011</v>
      </c>
      <c r="AG140">
        <v>7.0119331253495378</v>
      </c>
      <c r="AH140">
        <f t="shared" si="8"/>
        <v>1109.7978108747554</v>
      </c>
      <c r="AI140">
        <v>-0.22974106934274641</v>
      </c>
      <c r="AJ140">
        <v>882</v>
      </c>
      <c r="AL140">
        <v>1</v>
      </c>
      <c r="AM140">
        <v>0</v>
      </c>
      <c r="AN140">
        <v>4.6900000000000004</v>
      </c>
      <c r="AO140">
        <v>4.7</v>
      </c>
      <c r="AP140">
        <v>2.91</v>
      </c>
    </row>
    <row r="141" spans="1:42" x14ac:dyDescent="0.3">
      <c r="A141">
        <v>1</v>
      </c>
      <c r="B141">
        <v>0.36</v>
      </c>
      <c r="C141">
        <f t="shared" si="6"/>
        <v>0.12959999999999999</v>
      </c>
      <c r="D141">
        <v>6.7356105602666911</v>
      </c>
      <c r="E141" t="s">
        <v>40</v>
      </c>
      <c r="F141">
        <v>0</v>
      </c>
      <c r="G141">
        <v>0</v>
      </c>
      <c r="H141">
        <v>1</v>
      </c>
      <c r="I141">
        <v>0</v>
      </c>
      <c r="J141">
        <v>0</v>
      </c>
      <c r="K141" t="s">
        <v>50</v>
      </c>
      <c r="L141">
        <v>0</v>
      </c>
      <c r="M141">
        <v>0</v>
      </c>
      <c r="N141">
        <v>0</v>
      </c>
      <c r="O141">
        <v>1</v>
      </c>
      <c r="P141">
        <v>0</v>
      </c>
      <c r="Q141">
        <v>0</v>
      </c>
      <c r="R141">
        <v>0</v>
      </c>
      <c r="S141" t="s">
        <v>46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1</v>
      </c>
      <c r="AA141">
        <v>0</v>
      </c>
      <c r="AB141">
        <v>62.1</v>
      </c>
      <c r="AC141">
        <v>56</v>
      </c>
      <c r="AD141">
        <v>945</v>
      </c>
      <c r="AE141">
        <v>6.8511849274937431</v>
      </c>
      <c r="AF141">
        <f t="shared" si="7"/>
        <v>945.00000000000034</v>
      </c>
      <c r="AG141">
        <v>6.9673960385740585</v>
      </c>
      <c r="AH141">
        <f t="shared" si="8"/>
        <v>1061.4551604598141</v>
      </c>
      <c r="AI141">
        <v>-0.11621111108031545</v>
      </c>
      <c r="AJ141">
        <v>945</v>
      </c>
      <c r="AL141">
        <v>1</v>
      </c>
      <c r="AM141">
        <v>0</v>
      </c>
      <c r="AN141">
        <v>4.5999999999999996</v>
      </c>
      <c r="AO141">
        <v>4.58</v>
      </c>
      <c r="AP141">
        <v>2.85</v>
      </c>
    </row>
    <row r="142" spans="1:42" x14ac:dyDescent="0.3">
      <c r="A142">
        <v>1</v>
      </c>
      <c r="B142">
        <v>0.3</v>
      </c>
      <c r="C142">
        <f t="shared" si="6"/>
        <v>0.09</v>
      </c>
      <c r="D142">
        <v>6.4709048392564616</v>
      </c>
      <c r="E142" t="s">
        <v>49</v>
      </c>
      <c r="F142">
        <v>0</v>
      </c>
      <c r="G142">
        <v>0</v>
      </c>
      <c r="H142">
        <v>0</v>
      </c>
      <c r="I142">
        <v>1</v>
      </c>
      <c r="J142">
        <v>0</v>
      </c>
      <c r="K142" t="s">
        <v>38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1</v>
      </c>
      <c r="S142" t="s">
        <v>44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0</v>
      </c>
      <c r="Z142">
        <v>0</v>
      </c>
      <c r="AA142">
        <v>0</v>
      </c>
      <c r="AB142">
        <v>62.7</v>
      </c>
      <c r="AC142">
        <v>59</v>
      </c>
      <c r="AD142">
        <v>506</v>
      </c>
      <c r="AE142">
        <v>6.2265366692874657</v>
      </c>
      <c r="AF142">
        <f t="shared" si="7"/>
        <v>506.00000000000011</v>
      </c>
      <c r="AG142">
        <v>6.1185669442053143</v>
      </c>
      <c r="AH142">
        <f t="shared" si="8"/>
        <v>454.21331485643594</v>
      </c>
      <c r="AI142">
        <v>0.10796972508215141</v>
      </c>
      <c r="AJ142">
        <v>506</v>
      </c>
      <c r="AL142">
        <v>1</v>
      </c>
      <c r="AM142">
        <v>0</v>
      </c>
      <c r="AN142">
        <v>4.28</v>
      </c>
      <c r="AO142">
        <v>4.24</v>
      </c>
      <c r="AP142">
        <v>2.67</v>
      </c>
    </row>
    <row r="143" spans="1:42" x14ac:dyDescent="0.3">
      <c r="A143">
        <v>1</v>
      </c>
      <c r="B143">
        <v>0.31</v>
      </c>
      <c r="C143">
        <f t="shared" si="6"/>
        <v>9.6100000000000005E-2</v>
      </c>
      <c r="D143">
        <v>6.5177318019796271</v>
      </c>
      <c r="E143" t="s">
        <v>40</v>
      </c>
      <c r="F143">
        <v>0</v>
      </c>
      <c r="G143">
        <v>0</v>
      </c>
      <c r="H143">
        <v>1</v>
      </c>
      <c r="I143">
        <v>0</v>
      </c>
      <c r="J143">
        <v>0</v>
      </c>
      <c r="K143" t="s">
        <v>41</v>
      </c>
      <c r="L143">
        <v>0</v>
      </c>
      <c r="M143">
        <v>0</v>
      </c>
      <c r="N143">
        <v>0</v>
      </c>
      <c r="O143">
        <v>0</v>
      </c>
      <c r="P143">
        <v>1</v>
      </c>
      <c r="Q143">
        <v>0</v>
      </c>
      <c r="R143">
        <v>0</v>
      </c>
      <c r="S143" t="s">
        <v>52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0</v>
      </c>
      <c r="AA143">
        <v>0</v>
      </c>
      <c r="AB143">
        <v>62.6</v>
      </c>
      <c r="AC143">
        <v>57</v>
      </c>
      <c r="AD143">
        <v>489</v>
      </c>
      <c r="AE143">
        <v>6.1923624894748723</v>
      </c>
      <c r="AF143">
        <f t="shared" si="7"/>
        <v>489.00000000000017</v>
      </c>
      <c r="AG143">
        <v>6.328512407001794</v>
      </c>
      <c r="AH143">
        <f t="shared" si="8"/>
        <v>560.32244182626187</v>
      </c>
      <c r="AI143">
        <v>-0.13614991752692163</v>
      </c>
      <c r="AJ143">
        <v>489</v>
      </c>
      <c r="AL143">
        <v>1</v>
      </c>
      <c r="AM143">
        <v>0</v>
      </c>
      <c r="AN143">
        <v>4.3099999999999996</v>
      </c>
      <c r="AO143">
        <v>4.3499999999999996</v>
      </c>
      <c r="AP143">
        <v>2.71</v>
      </c>
    </row>
    <row r="144" spans="1:42" x14ac:dyDescent="0.3">
      <c r="A144">
        <v>1</v>
      </c>
      <c r="B144">
        <v>0.9</v>
      </c>
      <c r="C144">
        <f t="shared" si="6"/>
        <v>0.81</v>
      </c>
      <c r="D144">
        <v>8.2391797372871505</v>
      </c>
      <c r="E144" t="s">
        <v>49</v>
      </c>
      <c r="F144">
        <v>0</v>
      </c>
      <c r="G144">
        <v>0</v>
      </c>
      <c r="H144">
        <v>0</v>
      </c>
      <c r="I144">
        <v>1</v>
      </c>
      <c r="J144">
        <v>0</v>
      </c>
      <c r="K144" t="s">
        <v>50</v>
      </c>
      <c r="L144">
        <v>0</v>
      </c>
      <c r="M144">
        <v>0</v>
      </c>
      <c r="N144">
        <v>0</v>
      </c>
      <c r="O144">
        <v>1</v>
      </c>
      <c r="P144">
        <v>0</v>
      </c>
      <c r="Q144">
        <v>0</v>
      </c>
      <c r="R144">
        <v>0</v>
      </c>
      <c r="S144" t="s">
        <v>44</v>
      </c>
      <c r="T144">
        <v>0</v>
      </c>
      <c r="U144">
        <v>0</v>
      </c>
      <c r="V144">
        <v>0</v>
      </c>
      <c r="W144">
        <v>0</v>
      </c>
      <c r="X144">
        <v>1</v>
      </c>
      <c r="Y144">
        <v>0</v>
      </c>
      <c r="Z144">
        <v>0</v>
      </c>
      <c r="AA144">
        <v>0</v>
      </c>
      <c r="AB144">
        <v>62.7</v>
      </c>
      <c r="AC144">
        <v>58</v>
      </c>
      <c r="AD144">
        <v>4661</v>
      </c>
      <c r="AE144">
        <v>8.4469852963727412</v>
      </c>
      <c r="AF144">
        <f t="shared" si="7"/>
        <v>4661.0000000000009</v>
      </c>
      <c r="AG144">
        <v>8.3919833041475513</v>
      </c>
      <c r="AH144">
        <f t="shared" si="8"/>
        <v>4411.5584857844924</v>
      </c>
      <c r="AI144">
        <v>5.5001992225189866E-2</v>
      </c>
      <c r="AJ144">
        <v>4661</v>
      </c>
      <c r="AL144">
        <v>1</v>
      </c>
      <c r="AM144">
        <v>0</v>
      </c>
      <c r="AN144">
        <v>6.06</v>
      </c>
      <c r="AO144">
        <v>6.15</v>
      </c>
      <c r="AP144">
        <v>3.83</v>
      </c>
    </row>
    <row r="145" spans="1:42" x14ac:dyDescent="0.3">
      <c r="A145">
        <v>1</v>
      </c>
      <c r="B145">
        <v>0.28000000000000003</v>
      </c>
      <c r="C145">
        <f t="shared" si="6"/>
        <v>7.8400000000000011E-2</v>
      </c>
      <c r="D145">
        <v>6.3734722661679095</v>
      </c>
      <c r="E145" t="s">
        <v>40</v>
      </c>
      <c r="F145">
        <v>0</v>
      </c>
      <c r="G145">
        <v>0</v>
      </c>
      <c r="H145">
        <v>1</v>
      </c>
      <c r="I145">
        <v>0</v>
      </c>
      <c r="J145">
        <v>0</v>
      </c>
      <c r="K145" t="s">
        <v>43</v>
      </c>
      <c r="L145">
        <v>0</v>
      </c>
      <c r="M145">
        <v>1</v>
      </c>
      <c r="N145">
        <v>0</v>
      </c>
      <c r="O145">
        <v>0</v>
      </c>
      <c r="P145">
        <v>0</v>
      </c>
      <c r="Q145">
        <v>0</v>
      </c>
      <c r="R145">
        <v>0</v>
      </c>
      <c r="S145" t="s">
        <v>42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1</v>
      </c>
      <c r="AB145">
        <v>62.4</v>
      </c>
      <c r="AC145">
        <v>56</v>
      </c>
      <c r="AD145">
        <v>646</v>
      </c>
      <c r="AE145">
        <v>6.4707995037826018</v>
      </c>
      <c r="AF145">
        <f t="shared" si="7"/>
        <v>646</v>
      </c>
      <c r="AG145">
        <v>6.5587687351045325</v>
      </c>
      <c r="AH145">
        <f t="shared" si="8"/>
        <v>705.40262219011424</v>
      </c>
      <c r="AI145">
        <v>-8.7969231321930685E-2</v>
      </c>
      <c r="AJ145">
        <v>646</v>
      </c>
      <c r="AL145">
        <v>1</v>
      </c>
      <c r="AM145">
        <v>0</v>
      </c>
      <c r="AN145">
        <v>4.16</v>
      </c>
      <c r="AO145">
        <v>4.2</v>
      </c>
      <c r="AP145">
        <v>2.61</v>
      </c>
    </row>
    <row r="146" spans="1:42" x14ac:dyDescent="0.3">
      <c r="A146">
        <v>1</v>
      </c>
      <c r="B146">
        <v>0.3</v>
      </c>
      <c r="C146">
        <f t="shared" si="6"/>
        <v>0.09</v>
      </c>
      <c r="D146">
        <v>6.4709048392564616</v>
      </c>
      <c r="E146" t="s">
        <v>55</v>
      </c>
      <c r="F146">
        <v>0</v>
      </c>
      <c r="G146">
        <v>0</v>
      </c>
      <c r="H146">
        <v>0</v>
      </c>
      <c r="I146">
        <v>0</v>
      </c>
      <c r="J146">
        <v>1</v>
      </c>
      <c r="K146" t="s">
        <v>51</v>
      </c>
      <c r="L146">
        <v>0</v>
      </c>
      <c r="M146">
        <v>0</v>
      </c>
      <c r="N146">
        <v>1</v>
      </c>
      <c r="O146">
        <v>0</v>
      </c>
      <c r="P146">
        <v>0</v>
      </c>
      <c r="Q146">
        <v>0</v>
      </c>
      <c r="R146">
        <v>0</v>
      </c>
      <c r="S146" t="s">
        <v>48</v>
      </c>
      <c r="T146">
        <v>0</v>
      </c>
      <c r="U146">
        <v>0</v>
      </c>
      <c r="V146">
        <v>0</v>
      </c>
      <c r="W146">
        <v>1</v>
      </c>
      <c r="X146">
        <v>0</v>
      </c>
      <c r="Y146">
        <v>0</v>
      </c>
      <c r="Z146">
        <v>0</v>
      </c>
      <c r="AA146">
        <v>0</v>
      </c>
      <c r="AB146">
        <v>61.7</v>
      </c>
      <c r="AC146">
        <v>62</v>
      </c>
      <c r="AD146">
        <v>394</v>
      </c>
      <c r="AE146">
        <v>5.9763509092979339</v>
      </c>
      <c r="AF146">
        <f t="shared" si="7"/>
        <v>394.00000000000006</v>
      </c>
      <c r="AG146">
        <v>6.0249361442433855</v>
      </c>
      <c r="AH146">
        <f t="shared" si="8"/>
        <v>413.61522946631584</v>
      </c>
      <c r="AI146">
        <v>-4.8585234945451639E-2</v>
      </c>
      <c r="AJ146">
        <v>394</v>
      </c>
      <c r="AL146">
        <v>1</v>
      </c>
      <c r="AM146">
        <v>0</v>
      </c>
      <c r="AN146">
        <v>4.25</v>
      </c>
      <c r="AO146">
        <v>4.2699999999999996</v>
      </c>
      <c r="AP146">
        <v>2.63</v>
      </c>
    </row>
    <row r="147" spans="1:42" x14ac:dyDescent="0.3">
      <c r="A147">
        <v>1</v>
      </c>
      <c r="B147">
        <v>0.33</v>
      </c>
      <c r="C147">
        <f t="shared" si="6"/>
        <v>0.10890000000000001</v>
      </c>
      <c r="D147">
        <v>6.6079578580290095</v>
      </c>
      <c r="E147" t="s">
        <v>40</v>
      </c>
      <c r="F147">
        <v>0</v>
      </c>
      <c r="G147">
        <v>0</v>
      </c>
      <c r="H147">
        <v>1</v>
      </c>
      <c r="I147">
        <v>0</v>
      </c>
      <c r="J147">
        <v>0</v>
      </c>
      <c r="K147" t="s">
        <v>43</v>
      </c>
      <c r="L147">
        <v>0</v>
      </c>
      <c r="M147">
        <v>1</v>
      </c>
      <c r="N147">
        <v>0</v>
      </c>
      <c r="O147">
        <v>0</v>
      </c>
      <c r="P147">
        <v>0</v>
      </c>
      <c r="Q147">
        <v>0</v>
      </c>
      <c r="R147">
        <v>0</v>
      </c>
      <c r="S147" t="s">
        <v>42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1</v>
      </c>
      <c r="AB147">
        <v>61.2</v>
      </c>
      <c r="AC147">
        <v>56</v>
      </c>
      <c r="AD147">
        <v>814</v>
      </c>
      <c r="AE147">
        <v>6.70196036600254</v>
      </c>
      <c r="AF147">
        <f t="shared" si="7"/>
        <v>813.99999999999977</v>
      </c>
      <c r="AG147">
        <v>6.8335436820208386</v>
      </c>
      <c r="AH147">
        <f t="shared" si="8"/>
        <v>928.47521052119635</v>
      </c>
      <c r="AI147">
        <v>-0.13158331601829865</v>
      </c>
      <c r="AJ147">
        <v>814</v>
      </c>
      <c r="AL147">
        <v>1</v>
      </c>
      <c r="AM147">
        <v>0</v>
      </c>
      <c r="AN147">
        <v>4.46</v>
      </c>
      <c r="AO147">
        <v>4.5</v>
      </c>
      <c r="AP147">
        <v>2.74</v>
      </c>
    </row>
    <row r="148" spans="1:42" x14ac:dyDescent="0.3">
      <c r="A148">
        <v>1</v>
      </c>
      <c r="B148">
        <v>0.32</v>
      </c>
      <c r="C148">
        <f t="shared" si="6"/>
        <v>0.1024</v>
      </c>
      <c r="D148">
        <v>6.56339481274318</v>
      </c>
      <c r="E148" t="s">
        <v>49</v>
      </c>
      <c r="F148">
        <v>0</v>
      </c>
      <c r="G148">
        <v>0</v>
      </c>
      <c r="H148">
        <v>0</v>
      </c>
      <c r="I148">
        <v>1</v>
      </c>
      <c r="J148">
        <v>0</v>
      </c>
      <c r="K148" t="s">
        <v>41</v>
      </c>
      <c r="L148">
        <v>0</v>
      </c>
      <c r="M148">
        <v>0</v>
      </c>
      <c r="N148">
        <v>0</v>
      </c>
      <c r="O148">
        <v>0</v>
      </c>
      <c r="P148">
        <v>1</v>
      </c>
      <c r="Q148">
        <v>0</v>
      </c>
      <c r="R148">
        <v>0</v>
      </c>
      <c r="S148" t="s">
        <v>44</v>
      </c>
      <c r="T148">
        <v>0</v>
      </c>
      <c r="U148">
        <v>0</v>
      </c>
      <c r="V148">
        <v>0</v>
      </c>
      <c r="W148">
        <v>0</v>
      </c>
      <c r="X148">
        <v>1</v>
      </c>
      <c r="Y148">
        <v>0</v>
      </c>
      <c r="Z148">
        <v>0</v>
      </c>
      <c r="AA148">
        <v>0</v>
      </c>
      <c r="AB148">
        <v>60.2</v>
      </c>
      <c r="AC148">
        <v>58</v>
      </c>
      <c r="AD148">
        <v>561</v>
      </c>
      <c r="AE148">
        <v>6.329720905522696</v>
      </c>
      <c r="AF148">
        <f t="shared" si="7"/>
        <v>560.99999999999977</v>
      </c>
      <c r="AG148">
        <v>6.4350526774217514</v>
      </c>
      <c r="AH148">
        <f t="shared" si="8"/>
        <v>623.31541664786357</v>
      </c>
      <c r="AI148">
        <v>-0.1053317718990554</v>
      </c>
      <c r="AJ148">
        <v>561</v>
      </c>
      <c r="AL148">
        <v>1</v>
      </c>
      <c r="AM148">
        <v>0</v>
      </c>
      <c r="AN148">
        <v>4.43</v>
      </c>
      <c r="AO148">
        <v>4.47</v>
      </c>
      <c r="AP148">
        <v>2.68</v>
      </c>
    </row>
    <row r="149" spans="1:42" x14ac:dyDescent="0.3">
      <c r="A149">
        <v>1</v>
      </c>
      <c r="B149">
        <v>0.39</v>
      </c>
      <c r="C149">
        <f t="shared" si="6"/>
        <v>0.15210000000000001</v>
      </c>
      <c r="D149">
        <v>6.8552162031486654</v>
      </c>
      <c r="E149" t="s">
        <v>40</v>
      </c>
      <c r="F149">
        <v>0</v>
      </c>
      <c r="G149">
        <v>0</v>
      </c>
      <c r="H149">
        <v>1</v>
      </c>
      <c r="I149">
        <v>0</v>
      </c>
      <c r="J149">
        <v>0</v>
      </c>
      <c r="K149" t="s">
        <v>50</v>
      </c>
      <c r="L149">
        <v>0</v>
      </c>
      <c r="M149">
        <v>0</v>
      </c>
      <c r="N149">
        <v>0</v>
      </c>
      <c r="O149">
        <v>1</v>
      </c>
      <c r="P149">
        <v>0</v>
      </c>
      <c r="Q149">
        <v>0</v>
      </c>
      <c r="R149">
        <v>0</v>
      </c>
      <c r="S149" t="s">
        <v>48</v>
      </c>
      <c r="T149">
        <v>0</v>
      </c>
      <c r="U149">
        <v>0</v>
      </c>
      <c r="V149">
        <v>0</v>
      </c>
      <c r="W149">
        <v>1</v>
      </c>
      <c r="X149">
        <v>0</v>
      </c>
      <c r="Y149">
        <v>0</v>
      </c>
      <c r="Z149">
        <v>0</v>
      </c>
      <c r="AA149">
        <v>0</v>
      </c>
      <c r="AB149">
        <v>62</v>
      </c>
      <c r="AC149">
        <v>55</v>
      </c>
      <c r="AD149">
        <v>683</v>
      </c>
      <c r="AE149">
        <v>6.5264948595707901</v>
      </c>
      <c r="AF149">
        <f t="shared" si="7"/>
        <v>683</v>
      </c>
      <c r="AG149">
        <v>6.4990452263350242</v>
      </c>
      <c r="AH149">
        <f t="shared" si="8"/>
        <v>664.5068764023348</v>
      </c>
      <c r="AI149">
        <v>2.744963323576588E-2</v>
      </c>
      <c r="AJ149">
        <v>683</v>
      </c>
      <c r="AL149">
        <v>1</v>
      </c>
      <c r="AM149">
        <v>0</v>
      </c>
      <c r="AN149">
        <v>4.6900000000000004</v>
      </c>
      <c r="AO149">
        <v>4.7300000000000004</v>
      </c>
      <c r="AP149">
        <v>2.92</v>
      </c>
    </row>
    <row r="150" spans="1:42" x14ac:dyDescent="0.3">
      <c r="A150">
        <v>1</v>
      </c>
      <c r="B150">
        <v>0.37</v>
      </c>
      <c r="C150">
        <f t="shared" si="6"/>
        <v>0.13689999999999999</v>
      </c>
      <c r="D150">
        <v>6.7763153464924137</v>
      </c>
      <c r="E150" t="s">
        <v>49</v>
      </c>
      <c r="F150">
        <v>0</v>
      </c>
      <c r="G150">
        <v>0</v>
      </c>
      <c r="H150">
        <v>0</v>
      </c>
      <c r="I150">
        <v>1</v>
      </c>
      <c r="J150">
        <v>0</v>
      </c>
      <c r="K150" t="s">
        <v>43</v>
      </c>
      <c r="L150">
        <v>0</v>
      </c>
      <c r="M150">
        <v>1</v>
      </c>
      <c r="N150">
        <v>0</v>
      </c>
      <c r="O150">
        <v>0</v>
      </c>
      <c r="P150">
        <v>0</v>
      </c>
      <c r="Q150">
        <v>0</v>
      </c>
      <c r="R150">
        <v>0</v>
      </c>
      <c r="S150" t="s">
        <v>52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0</v>
      </c>
      <c r="AA150">
        <v>0</v>
      </c>
      <c r="AB150">
        <v>62.3</v>
      </c>
      <c r="AC150">
        <v>59</v>
      </c>
      <c r="AD150">
        <v>1041</v>
      </c>
      <c r="AE150">
        <v>6.9479370686149693</v>
      </c>
      <c r="AF150">
        <f t="shared" si="7"/>
        <v>1041.0000000000005</v>
      </c>
      <c r="AG150">
        <v>6.8035460088567827</v>
      </c>
      <c r="AH150">
        <f t="shared" si="8"/>
        <v>901.03671762298814</v>
      </c>
      <c r="AI150">
        <v>0.14439105975818656</v>
      </c>
      <c r="AJ150">
        <v>1041</v>
      </c>
      <c r="AL150">
        <v>1</v>
      </c>
      <c r="AM150">
        <v>0</v>
      </c>
      <c r="AN150">
        <v>4.59</v>
      </c>
      <c r="AO150">
        <v>4.5599999999999996</v>
      </c>
      <c r="AP150">
        <v>2.85</v>
      </c>
    </row>
    <row r="151" spans="1:42" x14ac:dyDescent="0.3">
      <c r="A151">
        <v>1</v>
      </c>
      <c r="B151">
        <v>0.38</v>
      </c>
      <c r="C151">
        <f t="shared" si="6"/>
        <v>0.1444</v>
      </c>
      <c r="D151">
        <v>6.8161707634672322</v>
      </c>
      <c r="E151" t="s">
        <v>40</v>
      </c>
      <c r="F151">
        <v>0</v>
      </c>
      <c r="G151">
        <v>0</v>
      </c>
      <c r="H151">
        <v>1</v>
      </c>
      <c r="I151">
        <v>0</v>
      </c>
      <c r="J151">
        <v>0</v>
      </c>
      <c r="K151" t="s">
        <v>54</v>
      </c>
      <c r="L151">
        <v>1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 t="s">
        <v>44</v>
      </c>
      <c r="T151">
        <v>0</v>
      </c>
      <c r="U151">
        <v>0</v>
      </c>
      <c r="V151">
        <v>0</v>
      </c>
      <c r="W151">
        <v>0</v>
      </c>
      <c r="X151">
        <v>1</v>
      </c>
      <c r="Y151">
        <v>0</v>
      </c>
      <c r="Z151">
        <v>0</v>
      </c>
      <c r="AA151">
        <v>0</v>
      </c>
      <c r="AB151">
        <v>61.8</v>
      </c>
      <c r="AC151">
        <v>54</v>
      </c>
      <c r="AD151">
        <v>983</v>
      </c>
      <c r="AE151">
        <v>6.8906091201471664</v>
      </c>
      <c r="AF151">
        <f t="shared" si="7"/>
        <v>982.99999999999989</v>
      </c>
      <c r="AG151">
        <v>6.9858714867809208</v>
      </c>
      <c r="AH151">
        <f t="shared" si="8"/>
        <v>1081.2483008546219</v>
      </c>
      <c r="AI151">
        <v>-9.5262366633754425E-2</v>
      </c>
      <c r="AJ151">
        <v>983</v>
      </c>
      <c r="AL151">
        <v>1</v>
      </c>
      <c r="AM151">
        <v>0</v>
      </c>
      <c r="AN151">
        <v>4.67</v>
      </c>
      <c r="AO151">
        <v>4.71</v>
      </c>
      <c r="AP151">
        <v>2.9</v>
      </c>
    </row>
    <row r="152" spans="1:42" x14ac:dyDescent="0.3">
      <c r="A152">
        <v>1</v>
      </c>
      <c r="B152">
        <v>0.7</v>
      </c>
      <c r="C152">
        <f t="shared" si="6"/>
        <v>0.48999999999999994</v>
      </c>
      <c r="D152">
        <v>7.7962024499072404</v>
      </c>
      <c r="E152" t="s">
        <v>45</v>
      </c>
      <c r="F152">
        <v>1</v>
      </c>
      <c r="G152">
        <v>0</v>
      </c>
      <c r="H152">
        <v>0</v>
      </c>
      <c r="I152">
        <v>0</v>
      </c>
      <c r="J152">
        <v>0</v>
      </c>
      <c r="K152" t="s">
        <v>54</v>
      </c>
      <c r="L152">
        <v>1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 t="s">
        <v>48</v>
      </c>
      <c r="T152">
        <v>0</v>
      </c>
      <c r="U152">
        <v>0</v>
      </c>
      <c r="V152">
        <v>0</v>
      </c>
      <c r="W152">
        <v>1</v>
      </c>
      <c r="X152">
        <v>0</v>
      </c>
      <c r="Y152">
        <v>0</v>
      </c>
      <c r="Z152">
        <v>0</v>
      </c>
      <c r="AA152">
        <v>0</v>
      </c>
      <c r="AB152">
        <v>67.8</v>
      </c>
      <c r="AC152">
        <v>58</v>
      </c>
      <c r="AD152">
        <v>1770</v>
      </c>
      <c r="AE152">
        <v>7.4787348255678747</v>
      </c>
      <c r="AF152">
        <f t="shared" si="7"/>
        <v>1769.9999999999998</v>
      </c>
      <c r="AG152">
        <v>7.5767005220508459</v>
      </c>
      <c r="AH152">
        <f t="shared" si="8"/>
        <v>1952.1771619509332</v>
      </c>
      <c r="AI152">
        <v>-9.7965696482971154E-2</v>
      </c>
      <c r="AJ152">
        <v>1770</v>
      </c>
      <c r="AL152">
        <v>1</v>
      </c>
      <c r="AM152">
        <v>0</v>
      </c>
      <c r="AN152">
        <v>5.51</v>
      </c>
      <c r="AO152">
        <v>5.44</v>
      </c>
      <c r="AP152">
        <v>3.71</v>
      </c>
    </row>
    <row r="153" spans="1:42" x14ac:dyDescent="0.3">
      <c r="A153">
        <v>1</v>
      </c>
      <c r="B153">
        <v>0.35</v>
      </c>
      <c r="C153">
        <f t="shared" si="6"/>
        <v>0.12249999999999998</v>
      </c>
      <c r="D153">
        <v>6.694013936569946</v>
      </c>
      <c r="E153" t="s">
        <v>40</v>
      </c>
      <c r="F153">
        <v>0</v>
      </c>
      <c r="G153">
        <v>0</v>
      </c>
      <c r="H153">
        <v>1</v>
      </c>
      <c r="I153">
        <v>0</v>
      </c>
      <c r="J153">
        <v>0</v>
      </c>
      <c r="K153" t="s">
        <v>54</v>
      </c>
      <c r="L153">
        <v>1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 t="s">
        <v>52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0</v>
      </c>
      <c r="AA153">
        <v>0</v>
      </c>
      <c r="AB153">
        <v>61.3</v>
      </c>
      <c r="AC153">
        <v>56</v>
      </c>
      <c r="AD153">
        <v>829</v>
      </c>
      <c r="AE153">
        <v>6.7202201551352951</v>
      </c>
      <c r="AF153">
        <f t="shared" si="7"/>
        <v>829.00000000000011</v>
      </c>
      <c r="AG153">
        <v>6.7673849011199465</v>
      </c>
      <c r="AH153">
        <f t="shared" si="8"/>
        <v>869.03630397591735</v>
      </c>
      <c r="AI153">
        <v>-4.7164745984651368E-2</v>
      </c>
      <c r="AJ153">
        <v>829</v>
      </c>
      <c r="AL153">
        <v>1</v>
      </c>
      <c r="AM153">
        <v>0</v>
      </c>
      <c r="AN153">
        <v>4.54</v>
      </c>
      <c r="AO153">
        <v>4.5599999999999996</v>
      </c>
      <c r="AP153">
        <v>2.79</v>
      </c>
    </row>
    <row r="154" spans="1:42" x14ac:dyDescent="0.3">
      <c r="A154">
        <v>1</v>
      </c>
      <c r="B154">
        <v>0.51</v>
      </c>
      <c r="C154">
        <f t="shared" si="6"/>
        <v>0.2601</v>
      </c>
      <c r="D154">
        <v>7.2717799946100161</v>
      </c>
      <c r="E154" t="s">
        <v>49</v>
      </c>
      <c r="F154">
        <v>0</v>
      </c>
      <c r="G154">
        <v>0</v>
      </c>
      <c r="H154">
        <v>0</v>
      </c>
      <c r="I154">
        <v>1</v>
      </c>
      <c r="J154">
        <v>0</v>
      </c>
      <c r="K154" t="s">
        <v>51</v>
      </c>
      <c r="L154">
        <v>0</v>
      </c>
      <c r="M154">
        <v>0</v>
      </c>
      <c r="N154">
        <v>1</v>
      </c>
      <c r="O154">
        <v>0</v>
      </c>
      <c r="P154">
        <v>0</v>
      </c>
      <c r="Q154">
        <v>0</v>
      </c>
      <c r="R154">
        <v>0</v>
      </c>
      <c r="S154" t="s">
        <v>48</v>
      </c>
      <c r="T154">
        <v>0</v>
      </c>
      <c r="U154">
        <v>0</v>
      </c>
      <c r="V154">
        <v>0</v>
      </c>
      <c r="W154">
        <v>1</v>
      </c>
      <c r="X154">
        <v>0</v>
      </c>
      <c r="Y154">
        <v>0</v>
      </c>
      <c r="Z154">
        <v>0</v>
      </c>
      <c r="AA154">
        <v>0</v>
      </c>
      <c r="AB154">
        <v>62.9</v>
      </c>
      <c r="AC154">
        <v>59</v>
      </c>
      <c r="AD154">
        <v>956</v>
      </c>
      <c r="AE154">
        <v>6.8627579130514009</v>
      </c>
      <c r="AF154">
        <f t="shared" si="7"/>
        <v>955.99999999999966</v>
      </c>
      <c r="AG154">
        <v>7.0054428117062919</v>
      </c>
      <c r="AH154">
        <f t="shared" si="8"/>
        <v>1102.6181991704048</v>
      </c>
      <c r="AI154">
        <v>-0.14268489865489098</v>
      </c>
      <c r="AJ154">
        <v>956</v>
      </c>
      <c r="AL154">
        <v>1</v>
      </c>
      <c r="AM154">
        <v>0</v>
      </c>
      <c r="AN154">
        <v>5.1100000000000003</v>
      </c>
      <c r="AO154">
        <v>5.07</v>
      </c>
      <c r="AP154">
        <v>3.2</v>
      </c>
    </row>
    <row r="155" spans="1:42" x14ac:dyDescent="0.3">
      <c r="A155">
        <v>1</v>
      </c>
      <c r="B155">
        <v>0.34</v>
      </c>
      <c r="C155">
        <f t="shared" si="6"/>
        <v>0.11560000000000002</v>
      </c>
      <c r="D155">
        <v>6.6514795948004855</v>
      </c>
      <c r="E155" t="s">
        <v>40</v>
      </c>
      <c r="F155">
        <v>0</v>
      </c>
      <c r="G155">
        <v>0</v>
      </c>
      <c r="H155">
        <v>1</v>
      </c>
      <c r="I155">
        <v>0</v>
      </c>
      <c r="J155">
        <v>0</v>
      </c>
      <c r="K155" t="s">
        <v>43</v>
      </c>
      <c r="L155">
        <v>0</v>
      </c>
      <c r="M155">
        <v>1</v>
      </c>
      <c r="N155">
        <v>0</v>
      </c>
      <c r="O155">
        <v>0</v>
      </c>
      <c r="P155">
        <v>0</v>
      </c>
      <c r="Q155">
        <v>0</v>
      </c>
      <c r="R155">
        <v>0</v>
      </c>
      <c r="S155" t="s">
        <v>44</v>
      </c>
      <c r="T155">
        <v>0</v>
      </c>
      <c r="U155">
        <v>0</v>
      </c>
      <c r="V155">
        <v>0</v>
      </c>
      <c r="W155">
        <v>0</v>
      </c>
      <c r="X155">
        <v>1</v>
      </c>
      <c r="Y155">
        <v>0</v>
      </c>
      <c r="Z155">
        <v>0</v>
      </c>
      <c r="AA155">
        <v>0</v>
      </c>
      <c r="AB155">
        <v>62.1</v>
      </c>
      <c r="AC155">
        <v>56</v>
      </c>
      <c r="AD155">
        <v>1033</v>
      </c>
      <c r="AE155">
        <v>6.9402224691196386</v>
      </c>
      <c r="AF155">
        <f t="shared" si="7"/>
        <v>1033</v>
      </c>
      <c r="AG155">
        <v>6.7832205491897977</v>
      </c>
      <c r="AH155">
        <f t="shared" si="8"/>
        <v>882.90759763639801</v>
      </c>
      <c r="AI155">
        <v>0.15700191992984092</v>
      </c>
      <c r="AJ155">
        <v>1033</v>
      </c>
      <c r="AL155">
        <v>1</v>
      </c>
      <c r="AM155">
        <v>0</v>
      </c>
      <c r="AN155">
        <v>4.5</v>
      </c>
      <c r="AO155">
        <v>4.4800000000000004</v>
      </c>
      <c r="AP155">
        <v>2.79</v>
      </c>
    </row>
    <row r="156" spans="1:42" x14ac:dyDescent="0.3">
      <c r="A156">
        <v>1</v>
      </c>
      <c r="B156">
        <v>0.46</v>
      </c>
      <c r="C156">
        <f t="shared" si="6"/>
        <v>0.21160000000000001</v>
      </c>
      <c r="D156">
        <v>7.1086395981596846</v>
      </c>
      <c r="E156" t="s">
        <v>40</v>
      </c>
      <c r="F156">
        <v>0</v>
      </c>
      <c r="G156">
        <v>0</v>
      </c>
      <c r="H156">
        <v>1</v>
      </c>
      <c r="I156">
        <v>0</v>
      </c>
      <c r="J156">
        <v>0</v>
      </c>
      <c r="K156" t="s">
        <v>50</v>
      </c>
      <c r="L156">
        <v>0</v>
      </c>
      <c r="M156">
        <v>0</v>
      </c>
      <c r="N156">
        <v>0</v>
      </c>
      <c r="O156">
        <v>1</v>
      </c>
      <c r="P156">
        <v>0</v>
      </c>
      <c r="Q156">
        <v>0</v>
      </c>
      <c r="R156">
        <v>0</v>
      </c>
      <c r="S156" t="s">
        <v>48</v>
      </c>
      <c r="T156">
        <v>0</v>
      </c>
      <c r="U156">
        <v>0</v>
      </c>
      <c r="V156">
        <v>0</v>
      </c>
      <c r="W156">
        <v>1</v>
      </c>
      <c r="X156">
        <v>0</v>
      </c>
      <c r="Y156">
        <v>0</v>
      </c>
      <c r="Z156">
        <v>0</v>
      </c>
      <c r="AA156">
        <v>0</v>
      </c>
      <c r="AB156">
        <v>62.2</v>
      </c>
      <c r="AC156">
        <v>53</v>
      </c>
      <c r="AD156">
        <v>864</v>
      </c>
      <c r="AE156">
        <v>6.7615727688040552</v>
      </c>
      <c r="AF156">
        <f t="shared" si="7"/>
        <v>863.99999999999966</v>
      </c>
      <c r="AG156">
        <v>6.7856974479542629</v>
      </c>
      <c r="AH156">
        <f t="shared" si="8"/>
        <v>885.09718094278435</v>
      </c>
      <c r="AI156">
        <v>-2.4124679150207662E-2</v>
      </c>
      <c r="AJ156">
        <v>864</v>
      </c>
      <c r="AL156">
        <v>1</v>
      </c>
      <c r="AM156">
        <v>0</v>
      </c>
      <c r="AN156">
        <v>4.95</v>
      </c>
      <c r="AO156">
        <v>4.9800000000000004</v>
      </c>
      <c r="AP156">
        <v>3.09</v>
      </c>
    </row>
    <row r="157" spans="1:42" x14ac:dyDescent="0.3">
      <c r="A157">
        <v>1</v>
      </c>
      <c r="B157">
        <v>0.3</v>
      </c>
      <c r="C157">
        <f t="shared" si="6"/>
        <v>0.09</v>
      </c>
      <c r="D157">
        <v>6.4709048392564616</v>
      </c>
      <c r="E157" t="s">
        <v>40</v>
      </c>
      <c r="F157">
        <v>0</v>
      </c>
      <c r="G157">
        <v>0</v>
      </c>
      <c r="H157">
        <v>1</v>
      </c>
      <c r="I157">
        <v>0</v>
      </c>
      <c r="J157">
        <v>0</v>
      </c>
      <c r="K157" t="s">
        <v>43</v>
      </c>
      <c r="L157">
        <v>0</v>
      </c>
      <c r="M157">
        <v>1</v>
      </c>
      <c r="N157">
        <v>0</v>
      </c>
      <c r="O157">
        <v>0</v>
      </c>
      <c r="P157">
        <v>0</v>
      </c>
      <c r="Q157">
        <v>0</v>
      </c>
      <c r="R157">
        <v>0</v>
      </c>
      <c r="S157" t="s">
        <v>39</v>
      </c>
      <c r="T157">
        <v>0</v>
      </c>
      <c r="U157">
        <v>0</v>
      </c>
      <c r="V157">
        <v>1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61.9</v>
      </c>
      <c r="AC157">
        <v>57</v>
      </c>
      <c r="AD157">
        <v>564</v>
      </c>
      <c r="AE157">
        <v>6.3350542514980592</v>
      </c>
      <c r="AF157">
        <f t="shared" si="7"/>
        <v>564.00000000000023</v>
      </c>
      <c r="AG157">
        <v>6.342797971804389</v>
      </c>
      <c r="AH157">
        <f t="shared" si="8"/>
        <v>568.3844121742369</v>
      </c>
      <c r="AI157">
        <v>-7.7437203063297488E-3</v>
      </c>
      <c r="AJ157">
        <v>564</v>
      </c>
      <c r="AL157">
        <v>1</v>
      </c>
      <c r="AM157">
        <v>0</v>
      </c>
      <c r="AN157">
        <v>4.29</v>
      </c>
      <c r="AO157">
        <v>4.32</v>
      </c>
      <c r="AP157">
        <v>2.66</v>
      </c>
    </row>
    <row r="158" spans="1:42" x14ac:dyDescent="0.3">
      <c r="A158">
        <v>1</v>
      </c>
      <c r="B158">
        <v>0.54</v>
      </c>
      <c r="C158">
        <f t="shared" si="6"/>
        <v>0.29160000000000003</v>
      </c>
      <c r="D158">
        <v>7.3637568041130663</v>
      </c>
      <c r="E158" t="s">
        <v>40</v>
      </c>
      <c r="F158">
        <v>0</v>
      </c>
      <c r="G158">
        <v>0</v>
      </c>
      <c r="H158">
        <v>1</v>
      </c>
      <c r="I158">
        <v>0</v>
      </c>
      <c r="J158">
        <v>0</v>
      </c>
      <c r="K158" t="s">
        <v>54</v>
      </c>
      <c r="L158">
        <v>1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 t="s">
        <v>42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61.3</v>
      </c>
      <c r="AC158">
        <v>56</v>
      </c>
      <c r="AD158">
        <v>2671</v>
      </c>
      <c r="AE158">
        <v>7.8902082131099611</v>
      </c>
      <c r="AF158">
        <f t="shared" si="7"/>
        <v>2671.0000000000005</v>
      </c>
      <c r="AG158">
        <v>7.6843354152311392</v>
      </c>
      <c r="AH158">
        <f t="shared" si="8"/>
        <v>2174.0246697136363</v>
      </c>
      <c r="AI158">
        <v>0.20587279787882196</v>
      </c>
      <c r="AJ158">
        <v>2671</v>
      </c>
      <c r="AL158">
        <v>1</v>
      </c>
      <c r="AM158">
        <v>0</v>
      </c>
      <c r="AN158">
        <v>5.22</v>
      </c>
      <c r="AO158">
        <v>5.26</v>
      </c>
      <c r="AP158">
        <v>3.21</v>
      </c>
    </row>
    <row r="159" spans="1:42" x14ac:dyDescent="0.3">
      <c r="A159">
        <v>1</v>
      </c>
      <c r="B159">
        <v>0.9</v>
      </c>
      <c r="C159">
        <f t="shared" si="6"/>
        <v>0.81</v>
      </c>
      <c r="D159">
        <v>8.2391797372871505</v>
      </c>
      <c r="E159" t="s">
        <v>55</v>
      </c>
      <c r="F159">
        <v>0</v>
      </c>
      <c r="G159">
        <v>0</v>
      </c>
      <c r="H159">
        <v>0</v>
      </c>
      <c r="I159">
        <v>0</v>
      </c>
      <c r="J159">
        <v>1</v>
      </c>
      <c r="K159" t="s">
        <v>47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1</v>
      </c>
      <c r="R159">
        <v>0</v>
      </c>
      <c r="S159" t="s">
        <v>52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0</v>
      </c>
      <c r="AA159">
        <v>0</v>
      </c>
      <c r="AB159">
        <v>58.4</v>
      </c>
      <c r="AC159">
        <v>62</v>
      </c>
      <c r="AD159">
        <v>3334</v>
      </c>
      <c r="AE159">
        <v>8.1119280633107387</v>
      </c>
      <c r="AF159">
        <f t="shared" si="7"/>
        <v>3333.9999999999977</v>
      </c>
      <c r="AG159">
        <v>8.1263009632110084</v>
      </c>
      <c r="AH159">
        <f t="shared" si="8"/>
        <v>3382.265273353953</v>
      </c>
      <c r="AI159">
        <v>-1.4372899900269687E-2</v>
      </c>
      <c r="AJ159">
        <v>3334</v>
      </c>
      <c r="AL159">
        <v>1</v>
      </c>
      <c r="AM159">
        <v>0</v>
      </c>
      <c r="AN159">
        <v>6.29</v>
      </c>
      <c r="AO159">
        <v>6.35</v>
      </c>
      <c r="AP159">
        <v>3.69</v>
      </c>
    </row>
    <row r="160" spans="1:42" x14ac:dyDescent="0.3">
      <c r="A160">
        <v>1</v>
      </c>
      <c r="B160">
        <v>0.42</v>
      </c>
      <c r="C160">
        <f t="shared" si="6"/>
        <v>0.17639999999999997</v>
      </c>
      <c r="D160">
        <v>6.9678463957930497</v>
      </c>
      <c r="E160" t="s">
        <v>37</v>
      </c>
      <c r="F160">
        <v>0</v>
      </c>
      <c r="G160">
        <v>1</v>
      </c>
      <c r="H160">
        <v>0</v>
      </c>
      <c r="I160">
        <v>0</v>
      </c>
      <c r="J160">
        <v>0</v>
      </c>
      <c r="K160" t="s">
        <v>51</v>
      </c>
      <c r="L160">
        <v>0</v>
      </c>
      <c r="M160">
        <v>0</v>
      </c>
      <c r="N160">
        <v>1</v>
      </c>
      <c r="O160">
        <v>0</v>
      </c>
      <c r="P160">
        <v>0</v>
      </c>
      <c r="Q160">
        <v>0</v>
      </c>
      <c r="R160">
        <v>0</v>
      </c>
      <c r="S160" t="s">
        <v>48</v>
      </c>
      <c r="T160">
        <v>0</v>
      </c>
      <c r="U160">
        <v>0</v>
      </c>
      <c r="V160">
        <v>0</v>
      </c>
      <c r="W160">
        <v>1</v>
      </c>
      <c r="X160">
        <v>0</v>
      </c>
      <c r="Y160">
        <v>0</v>
      </c>
      <c r="Z160">
        <v>0</v>
      </c>
      <c r="AA160">
        <v>0</v>
      </c>
      <c r="AB160">
        <v>64.099999999999994</v>
      </c>
      <c r="AC160">
        <v>56</v>
      </c>
      <c r="AD160">
        <v>646</v>
      </c>
      <c r="AE160">
        <v>6.4707995037826018</v>
      </c>
      <c r="AF160">
        <f t="shared" si="7"/>
        <v>646</v>
      </c>
      <c r="AG160">
        <v>6.6404962713448974</v>
      </c>
      <c r="AH160">
        <f t="shared" si="8"/>
        <v>765.47478197259068</v>
      </c>
      <c r="AI160">
        <v>-0.16969676756229557</v>
      </c>
      <c r="AJ160">
        <v>646</v>
      </c>
      <c r="AL160">
        <v>1</v>
      </c>
      <c r="AM160">
        <v>0</v>
      </c>
      <c r="AN160">
        <v>4.76</v>
      </c>
      <c r="AO160">
        <v>4.72</v>
      </c>
      <c r="AP160">
        <v>3.04</v>
      </c>
    </row>
    <row r="161" spans="1:42" x14ac:dyDescent="0.3">
      <c r="A161">
        <v>1</v>
      </c>
      <c r="B161">
        <v>0.72</v>
      </c>
      <c r="C161">
        <f t="shared" si="6"/>
        <v>0.51839999999999997</v>
      </c>
      <c r="D161">
        <v>7.8446480764991975</v>
      </c>
      <c r="E161" t="s">
        <v>40</v>
      </c>
      <c r="F161">
        <v>0</v>
      </c>
      <c r="G161">
        <v>0</v>
      </c>
      <c r="H161">
        <v>1</v>
      </c>
      <c r="I161">
        <v>0</v>
      </c>
      <c r="J161">
        <v>0</v>
      </c>
      <c r="K161" t="s">
        <v>38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1</v>
      </c>
      <c r="S161" t="s">
        <v>44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0</v>
      </c>
      <c r="Z161">
        <v>0</v>
      </c>
      <c r="AA161">
        <v>0</v>
      </c>
      <c r="AB161">
        <v>61.1</v>
      </c>
      <c r="AC161">
        <v>56</v>
      </c>
      <c r="AD161">
        <v>2177</v>
      </c>
      <c r="AE161">
        <v>7.6857030612345474</v>
      </c>
      <c r="AF161">
        <f t="shared" si="7"/>
        <v>2177</v>
      </c>
      <c r="AG161">
        <v>7.7501121356011016</v>
      </c>
      <c r="AH161">
        <f t="shared" si="8"/>
        <v>2321.8327601259975</v>
      </c>
      <c r="AI161">
        <v>-6.4409074366554186E-2</v>
      </c>
      <c r="AJ161">
        <v>2177</v>
      </c>
      <c r="AL161">
        <v>1</v>
      </c>
      <c r="AM161">
        <v>0</v>
      </c>
      <c r="AN161">
        <v>5.84</v>
      </c>
      <c r="AO161">
        <v>5.82</v>
      </c>
      <c r="AP161">
        <v>3.56</v>
      </c>
    </row>
    <row r="162" spans="1:42" x14ac:dyDescent="0.3">
      <c r="A162">
        <v>1</v>
      </c>
      <c r="B162">
        <v>0.41</v>
      </c>
      <c r="C162">
        <f t="shared" si="6"/>
        <v>0.16809999999999997</v>
      </c>
      <c r="D162">
        <v>6.9310210740658889</v>
      </c>
      <c r="E162" t="s">
        <v>37</v>
      </c>
      <c r="F162">
        <v>0</v>
      </c>
      <c r="G162">
        <v>1</v>
      </c>
      <c r="H162">
        <v>0</v>
      </c>
      <c r="I162">
        <v>0</v>
      </c>
      <c r="J162">
        <v>0</v>
      </c>
      <c r="K162" t="s">
        <v>43</v>
      </c>
      <c r="L162">
        <v>0</v>
      </c>
      <c r="M162">
        <v>1</v>
      </c>
      <c r="N162">
        <v>0</v>
      </c>
      <c r="O162">
        <v>0</v>
      </c>
      <c r="P162">
        <v>0</v>
      </c>
      <c r="Q162">
        <v>0</v>
      </c>
      <c r="R162">
        <v>0</v>
      </c>
      <c r="S162" t="s">
        <v>52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0</v>
      </c>
      <c r="AA162">
        <v>0</v>
      </c>
      <c r="AB162">
        <v>61.1</v>
      </c>
      <c r="AC162">
        <v>61</v>
      </c>
      <c r="AD162">
        <v>982</v>
      </c>
      <c r="AE162">
        <v>6.8895913083544658</v>
      </c>
      <c r="AF162">
        <f t="shared" si="7"/>
        <v>981.99999999999989</v>
      </c>
      <c r="AG162">
        <v>6.9238209193248093</v>
      </c>
      <c r="AH162">
        <f t="shared" si="8"/>
        <v>1016.1953866303256</v>
      </c>
      <c r="AI162">
        <v>-3.4229610970343494E-2</v>
      </c>
      <c r="AJ162">
        <v>982</v>
      </c>
      <c r="AL162">
        <v>1</v>
      </c>
      <c r="AM162">
        <v>0</v>
      </c>
      <c r="AN162">
        <v>4.7699999999999996</v>
      </c>
      <c r="AO162">
        <v>4.82</v>
      </c>
      <c r="AP162">
        <v>2.93</v>
      </c>
    </row>
    <row r="163" spans="1:42" x14ac:dyDescent="0.3">
      <c r="A163">
        <v>1</v>
      </c>
      <c r="B163">
        <v>0.32</v>
      </c>
      <c r="C163">
        <f t="shared" si="6"/>
        <v>0.1024</v>
      </c>
      <c r="D163">
        <v>6.56339481274318</v>
      </c>
      <c r="E163" t="s">
        <v>40</v>
      </c>
      <c r="F163">
        <v>0</v>
      </c>
      <c r="G163">
        <v>0</v>
      </c>
      <c r="H163">
        <v>1</v>
      </c>
      <c r="I163">
        <v>0</v>
      </c>
      <c r="J163">
        <v>0</v>
      </c>
      <c r="K163" t="s">
        <v>54</v>
      </c>
      <c r="L163">
        <v>1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 t="s">
        <v>48</v>
      </c>
      <c r="T163">
        <v>0</v>
      </c>
      <c r="U163">
        <v>0</v>
      </c>
      <c r="V163">
        <v>0</v>
      </c>
      <c r="W163">
        <v>1</v>
      </c>
      <c r="X163">
        <v>0</v>
      </c>
      <c r="Y163">
        <v>0</v>
      </c>
      <c r="Z163">
        <v>0</v>
      </c>
      <c r="AA163">
        <v>0</v>
      </c>
      <c r="AB163">
        <v>62.8</v>
      </c>
      <c r="AC163">
        <v>57</v>
      </c>
      <c r="AD163">
        <v>612</v>
      </c>
      <c r="AE163">
        <v>6.4167322825123261</v>
      </c>
      <c r="AF163">
        <f t="shared" si="7"/>
        <v>612</v>
      </c>
      <c r="AG163">
        <v>6.346499189505078</v>
      </c>
      <c r="AH163">
        <f t="shared" si="8"/>
        <v>570.49202458152911</v>
      </c>
      <c r="AI163">
        <v>7.0233093007248115E-2</v>
      </c>
      <c r="AJ163">
        <v>612</v>
      </c>
      <c r="AL163">
        <v>1</v>
      </c>
      <c r="AM163">
        <v>0</v>
      </c>
      <c r="AN163">
        <v>4.38</v>
      </c>
      <c r="AO163">
        <v>4.3499999999999996</v>
      </c>
      <c r="AP163">
        <v>2.74</v>
      </c>
    </row>
    <row r="164" spans="1:42" x14ac:dyDescent="0.3">
      <c r="A164">
        <v>1</v>
      </c>
      <c r="B164">
        <v>1</v>
      </c>
      <c r="C164">
        <f t="shared" si="6"/>
        <v>1</v>
      </c>
      <c r="D164">
        <v>8.4322999999999997</v>
      </c>
      <c r="E164" t="s">
        <v>49</v>
      </c>
      <c r="F164">
        <v>0</v>
      </c>
      <c r="G164">
        <v>0</v>
      </c>
      <c r="H164">
        <v>0</v>
      </c>
      <c r="I164">
        <v>1</v>
      </c>
      <c r="J164">
        <v>0</v>
      </c>
      <c r="K164" t="s">
        <v>51</v>
      </c>
      <c r="L164">
        <v>0</v>
      </c>
      <c r="M164">
        <v>0</v>
      </c>
      <c r="N164">
        <v>1</v>
      </c>
      <c r="O164">
        <v>0</v>
      </c>
      <c r="P164">
        <v>0</v>
      </c>
      <c r="Q164">
        <v>0</v>
      </c>
      <c r="R164">
        <v>0</v>
      </c>
      <c r="S164" t="s">
        <v>48</v>
      </c>
      <c r="T164">
        <v>0</v>
      </c>
      <c r="U164">
        <v>0</v>
      </c>
      <c r="V164">
        <v>0</v>
      </c>
      <c r="W164">
        <v>1</v>
      </c>
      <c r="X164">
        <v>0</v>
      </c>
      <c r="Y164">
        <v>0</v>
      </c>
      <c r="Z164">
        <v>0</v>
      </c>
      <c r="AA164">
        <v>0</v>
      </c>
      <c r="AB164">
        <v>62.6</v>
      </c>
      <c r="AC164">
        <v>58</v>
      </c>
      <c r="AD164">
        <v>4155</v>
      </c>
      <c r="AE164">
        <v>8.3320677072895482</v>
      </c>
      <c r="AF164">
        <f t="shared" si="7"/>
        <v>4154.9999999999982</v>
      </c>
      <c r="AG164">
        <v>8.4062631444410183</v>
      </c>
      <c r="AH164">
        <f t="shared" si="8"/>
        <v>4475.0067739561073</v>
      </c>
      <c r="AI164">
        <v>-7.4195437151470145E-2</v>
      </c>
      <c r="AJ164">
        <v>4155</v>
      </c>
      <c r="AL164">
        <v>1</v>
      </c>
      <c r="AM164">
        <v>0</v>
      </c>
      <c r="AN164">
        <v>6.37</v>
      </c>
      <c r="AO164">
        <v>6.31</v>
      </c>
      <c r="AP164">
        <v>3.97</v>
      </c>
    </row>
    <row r="165" spans="1:42" x14ac:dyDescent="0.3">
      <c r="A165">
        <v>1</v>
      </c>
      <c r="B165">
        <v>0.7</v>
      </c>
      <c r="C165">
        <f t="shared" si="6"/>
        <v>0.48999999999999994</v>
      </c>
      <c r="D165">
        <v>7.7962024499072404</v>
      </c>
      <c r="E165" t="s">
        <v>55</v>
      </c>
      <c r="F165">
        <v>0</v>
      </c>
      <c r="G165">
        <v>0</v>
      </c>
      <c r="H165">
        <v>0</v>
      </c>
      <c r="I165">
        <v>0</v>
      </c>
      <c r="J165">
        <v>1</v>
      </c>
      <c r="K165" t="s">
        <v>50</v>
      </c>
      <c r="L165">
        <v>0</v>
      </c>
      <c r="M165">
        <v>0</v>
      </c>
      <c r="N165">
        <v>0</v>
      </c>
      <c r="O165">
        <v>1</v>
      </c>
      <c r="P165">
        <v>0</v>
      </c>
      <c r="Q165">
        <v>0</v>
      </c>
      <c r="R165">
        <v>0</v>
      </c>
      <c r="S165" t="s">
        <v>52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0</v>
      </c>
      <c r="AA165">
        <v>0</v>
      </c>
      <c r="AB165">
        <v>63.3</v>
      </c>
      <c r="AC165">
        <v>56</v>
      </c>
      <c r="AD165">
        <v>2657</v>
      </c>
      <c r="AE165">
        <v>7.8849529457598138</v>
      </c>
      <c r="AF165">
        <f t="shared" si="7"/>
        <v>2657.0000000000005</v>
      </c>
      <c r="AG165">
        <v>7.8325580547535747</v>
      </c>
      <c r="AH165">
        <f t="shared" si="8"/>
        <v>2521.3709358797933</v>
      </c>
      <c r="AI165">
        <v>5.2394891006239064E-2</v>
      </c>
      <c r="AJ165">
        <v>2657</v>
      </c>
      <c r="AL165">
        <v>1</v>
      </c>
      <c r="AM165">
        <v>0</v>
      </c>
      <c r="AN165">
        <v>5.63</v>
      </c>
      <c r="AO165">
        <v>5.59</v>
      </c>
      <c r="AP165">
        <v>3.55</v>
      </c>
    </row>
    <row r="166" spans="1:42" x14ac:dyDescent="0.3">
      <c r="A166">
        <v>1</v>
      </c>
      <c r="B166">
        <v>0.54</v>
      </c>
      <c r="C166">
        <f t="shared" si="6"/>
        <v>0.29160000000000003</v>
      </c>
      <c r="D166">
        <v>7.3637568041130663</v>
      </c>
      <c r="E166" t="s">
        <v>40</v>
      </c>
      <c r="F166">
        <v>0</v>
      </c>
      <c r="G166">
        <v>0</v>
      </c>
      <c r="H166">
        <v>1</v>
      </c>
      <c r="I166">
        <v>0</v>
      </c>
      <c r="J166">
        <v>0</v>
      </c>
      <c r="K166" t="s">
        <v>43</v>
      </c>
      <c r="L166">
        <v>0</v>
      </c>
      <c r="M166">
        <v>1</v>
      </c>
      <c r="N166">
        <v>0</v>
      </c>
      <c r="O166">
        <v>0</v>
      </c>
      <c r="P166">
        <v>0</v>
      </c>
      <c r="Q166">
        <v>0</v>
      </c>
      <c r="R166">
        <v>0</v>
      </c>
      <c r="S166" t="s">
        <v>42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1</v>
      </c>
      <c r="AB166">
        <v>61.1</v>
      </c>
      <c r="AC166">
        <v>56</v>
      </c>
      <c r="AD166">
        <v>2502</v>
      </c>
      <c r="AE166">
        <v>7.824845691026856</v>
      </c>
      <c r="AF166">
        <f t="shared" si="7"/>
        <v>2501.9999999999991</v>
      </c>
      <c r="AG166">
        <v>7.6753396896810582</v>
      </c>
      <c r="AH166">
        <f t="shared" si="8"/>
        <v>2154.5554416542454</v>
      </c>
      <c r="AI166">
        <v>0.14950600134579783</v>
      </c>
      <c r="AJ166">
        <v>2502</v>
      </c>
      <c r="AL166">
        <v>1</v>
      </c>
      <c r="AM166">
        <v>0</v>
      </c>
      <c r="AN166">
        <v>5.26</v>
      </c>
      <c r="AO166">
        <v>5.31</v>
      </c>
      <c r="AP166">
        <v>3.22</v>
      </c>
    </row>
    <row r="167" spans="1:42" x14ac:dyDescent="0.3">
      <c r="A167">
        <v>1</v>
      </c>
      <c r="B167">
        <v>0.3</v>
      </c>
      <c r="C167">
        <f t="shared" si="6"/>
        <v>0.09</v>
      </c>
      <c r="D167">
        <v>6.4709048392564616</v>
      </c>
      <c r="E167" t="s">
        <v>37</v>
      </c>
      <c r="F167">
        <v>0</v>
      </c>
      <c r="G167">
        <v>1</v>
      </c>
      <c r="H167">
        <v>0</v>
      </c>
      <c r="I167">
        <v>0</v>
      </c>
      <c r="J167">
        <v>0</v>
      </c>
      <c r="K167" t="s">
        <v>41</v>
      </c>
      <c r="L167">
        <v>0</v>
      </c>
      <c r="M167">
        <v>0</v>
      </c>
      <c r="N167">
        <v>0</v>
      </c>
      <c r="O167">
        <v>0</v>
      </c>
      <c r="P167">
        <v>1</v>
      </c>
      <c r="Q167">
        <v>0</v>
      </c>
      <c r="R167">
        <v>0</v>
      </c>
      <c r="S167" t="s">
        <v>42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1</v>
      </c>
      <c r="AB167">
        <v>63.7</v>
      </c>
      <c r="AC167">
        <v>55</v>
      </c>
      <c r="AD167">
        <v>605</v>
      </c>
      <c r="AE167">
        <v>6.4052284580308418</v>
      </c>
      <c r="AF167">
        <f t="shared" si="7"/>
        <v>605.00000000000023</v>
      </c>
      <c r="AG167">
        <v>6.4362658787611959</v>
      </c>
      <c r="AH167">
        <f t="shared" si="8"/>
        <v>624.07208264753069</v>
      </c>
      <c r="AI167">
        <v>-3.1037420730354093E-2</v>
      </c>
      <c r="AJ167">
        <v>605</v>
      </c>
      <c r="AL167">
        <v>1</v>
      </c>
      <c r="AM167">
        <v>0</v>
      </c>
      <c r="AN167">
        <v>4.24</v>
      </c>
      <c r="AO167">
        <v>4.2699999999999996</v>
      </c>
      <c r="AP167">
        <v>2.71</v>
      </c>
    </row>
    <row r="168" spans="1:42" x14ac:dyDescent="0.3">
      <c r="A168">
        <v>1</v>
      </c>
      <c r="B168">
        <v>0.33</v>
      </c>
      <c r="C168">
        <f t="shared" si="6"/>
        <v>0.10890000000000001</v>
      </c>
      <c r="D168">
        <v>6.6079578580290095</v>
      </c>
      <c r="E168" t="s">
        <v>49</v>
      </c>
      <c r="F168">
        <v>0</v>
      </c>
      <c r="G168">
        <v>0</v>
      </c>
      <c r="H168">
        <v>0</v>
      </c>
      <c r="I168">
        <v>1</v>
      </c>
      <c r="J168">
        <v>0</v>
      </c>
      <c r="K168" t="s">
        <v>41</v>
      </c>
      <c r="L168">
        <v>0</v>
      </c>
      <c r="M168">
        <v>0</v>
      </c>
      <c r="N168">
        <v>0</v>
      </c>
      <c r="O168">
        <v>0</v>
      </c>
      <c r="P168">
        <v>1</v>
      </c>
      <c r="Q168">
        <v>0</v>
      </c>
      <c r="R168">
        <v>0</v>
      </c>
      <c r="S168" t="s">
        <v>44</v>
      </c>
      <c r="T168">
        <v>0</v>
      </c>
      <c r="U168">
        <v>0</v>
      </c>
      <c r="V168">
        <v>0</v>
      </c>
      <c r="W168">
        <v>0</v>
      </c>
      <c r="X168">
        <v>1</v>
      </c>
      <c r="Y168">
        <v>0</v>
      </c>
      <c r="Z168">
        <v>0</v>
      </c>
      <c r="AA168">
        <v>0</v>
      </c>
      <c r="AB168">
        <v>59.5</v>
      </c>
      <c r="AC168">
        <v>59</v>
      </c>
      <c r="AD168">
        <v>579</v>
      </c>
      <c r="AE168">
        <v>6.3613024775729956</v>
      </c>
      <c r="AF168">
        <f t="shared" si="7"/>
        <v>579.00000000000023</v>
      </c>
      <c r="AG168">
        <v>6.4650047563294759</v>
      </c>
      <c r="AH168">
        <f t="shared" si="8"/>
        <v>642.26741827422666</v>
      </c>
      <c r="AI168">
        <v>-0.1037022787564803</v>
      </c>
      <c r="AJ168">
        <v>579</v>
      </c>
      <c r="AL168">
        <v>1</v>
      </c>
      <c r="AM168">
        <v>0</v>
      </c>
      <c r="AN168">
        <v>4.4800000000000004</v>
      </c>
      <c r="AO168">
        <v>4.53</v>
      </c>
      <c r="AP168">
        <v>2.68</v>
      </c>
    </row>
    <row r="169" spans="1:42" x14ac:dyDescent="0.3">
      <c r="A169">
        <v>1</v>
      </c>
      <c r="B169">
        <v>0.9</v>
      </c>
      <c r="C169">
        <f t="shared" si="6"/>
        <v>0.81</v>
      </c>
      <c r="D169">
        <v>8.2391797372871505</v>
      </c>
      <c r="E169" t="s">
        <v>55</v>
      </c>
      <c r="F169">
        <v>0</v>
      </c>
      <c r="G169">
        <v>0</v>
      </c>
      <c r="H169">
        <v>0</v>
      </c>
      <c r="I169">
        <v>0</v>
      </c>
      <c r="J169">
        <v>1</v>
      </c>
      <c r="K169" t="s">
        <v>47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1</v>
      </c>
      <c r="R169">
        <v>0</v>
      </c>
      <c r="S169" t="s">
        <v>52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0</v>
      </c>
      <c r="AA169">
        <v>0</v>
      </c>
      <c r="AB169">
        <v>62.5</v>
      </c>
      <c r="AC169">
        <v>57</v>
      </c>
      <c r="AD169">
        <v>3209</v>
      </c>
      <c r="AE169">
        <v>8.0737146411098575</v>
      </c>
      <c r="AF169">
        <f t="shared" si="7"/>
        <v>3209.0000000000018</v>
      </c>
      <c r="AG169">
        <v>8.1234555076240422</v>
      </c>
      <c r="AH169">
        <f t="shared" si="8"/>
        <v>3372.6548672115264</v>
      </c>
      <c r="AI169">
        <v>-4.9740866514184745E-2</v>
      </c>
      <c r="AJ169">
        <v>3209</v>
      </c>
      <c r="AL169">
        <v>1</v>
      </c>
      <c r="AM169">
        <v>0</v>
      </c>
      <c r="AN169">
        <v>6.12</v>
      </c>
      <c r="AO169">
        <v>6.2</v>
      </c>
      <c r="AP169">
        <v>3.85</v>
      </c>
    </row>
    <row r="170" spans="1:42" x14ac:dyDescent="0.3">
      <c r="A170">
        <v>1</v>
      </c>
      <c r="B170">
        <v>0.31</v>
      </c>
      <c r="C170">
        <f t="shared" si="6"/>
        <v>9.6100000000000005E-2</v>
      </c>
      <c r="D170">
        <v>6.5177318019796271</v>
      </c>
      <c r="E170" t="s">
        <v>49</v>
      </c>
      <c r="F170">
        <v>0</v>
      </c>
      <c r="G170">
        <v>0</v>
      </c>
      <c r="H170">
        <v>0</v>
      </c>
      <c r="I170">
        <v>1</v>
      </c>
      <c r="J170">
        <v>0</v>
      </c>
      <c r="K170" t="s">
        <v>54</v>
      </c>
      <c r="L170">
        <v>1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 t="s">
        <v>39</v>
      </c>
      <c r="T170">
        <v>0</v>
      </c>
      <c r="U170">
        <v>0</v>
      </c>
      <c r="V170">
        <v>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62</v>
      </c>
      <c r="AC170">
        <v>58</v>
      </c>
      <c r="AD170">
        <v>732</v>
      </c>
      <c r="AE170">
        <v>6.5957805139613113</v>
      </c>
      <c r="AF170">
        <f t="shared" si="7"/>
        <v>731.99999999999977</v>
      </c>
      <c r="AG170">
        <v>6.4357898223596575</v>
      </c>
      <c r="AH170">
        <f t="shared" si="8"/>
        <v>623.77505984297818</v>
      </c>
      <c r="AI170">
        <v>0.1599906916016538</v>
      </c>
      <c r="AJ170">
        <v>732</v>
      </c>
      <c r="AL170">
        <v>1</v>
      </c>
      <c r="AM170">
        <v>0</v>
      </c>
      <c r="AN170">
        <v>4.3499999999999996</v>
      </c>
      <c r="AO170">
        <v>4.3</v>
      </c>
      <c r="AP170">
        <v>2.68</v>
      </c>
    </row>
    <row r="171" spans="1:42" x14ac:dyDescent="0.3">
      <c r="A171">
        <v>1</v>
      </c>
      <c r="B171">
        <v>0.42</v>
      </c>
      <c r="C171">
        <f t="shared" si="6"/>
        <v>0.17639999999999997</v>
      </c>
      <c r="D171">
        <v>6.9678463957930497</v>
      </c>
      <c r="E171" t="s">
        <v>40</v>
      </c>
      <c r="F171">
        <v>0</v>
      </c>
      <c r="G171">
        <v>0</v>
      </c>
      <c r="H171">
        <v>1</v>
      </c>
      <c r="I171">
        <v>0</v>
      </c>
      <c r="J171">
        <v>0</v>
      </c>
      <c r="K171" t="s">
        <v>51</v>
      </c>
      <c r="L171">
        <v>0</v>
      </c>
      <c r="M171">
        <v>0</v>
      </c>
      <c r="N171">
        <v>1</v>
      </c>
      <c r="O171">
        <v>0</v>
      </c>
      <c r="P171">
        <v>0</v>
      </c>
      <c r="Q171">
        <v>0</v>
      </c>
      <c r="R171">
        <v>0</v>
      </c>
      <c r="S171" t="s">
        <v>39</v>
      </c>
      <c r="T171">
        <v>0</v>
      </c>
      <c r="U171">
        <v>0</v>
      </c>
      <c r="V171">
        <v>1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60.9</v>
      </c>
      <c r="AC171">
        <v>55</v>
      </c>
      <c r="AD171">
        <v>992</v>
      </c>
      <c r="AE171">
        <v>6.8997231072848724</v>
      </c>
      <c r="AF171">
        <f t="shared" si="7"/>
        <v>991.99999999999955</v>
      </c>
      <c r="AG171">
        <v>6.8616726993101942</v>
      </c>
      <c r="AH171">
        <f t="shared" si="8"/>
        <v>954.96309839510332</v>
      </c>
      <c r="AI171">
        <v>3.805040797467818E-2</v>
      </c>
      <c r="AJ171">
        <v>992</v>
      </c>
      <c r="AL171">
        <v>1</v>
      </c>
      <c r="AM171">
        <v>0</v>
      </c>
      <c r="AN171">
        <v>4.88</v>
      </c>
      <c r="AO171">
        <v>4.84</v>
      </c>
      <c r="AP171">
        <v>2.96</v>
      </c>
    </row>
    <row r="172" spans="1:42" x14ac:dyDescent="0.3">
      <c r="A172">
        <v>1</v>
      </c>
      <c r="B172">
        <v>0.33</v>
      </c>
      <c r="C172">
        <f t="shared" si="6"/>
        <v>0.10890000000000001</v>
      </c>
      <c r="D172">
        <v>6.6079578580290095</v>
      </c>
      <c r="E172" t="s">
        <v>40</v>
      </c>
      <c r="F172">
        <v>0</v>
      </c>
      <c r="G172">
        <v>0</v>
      </c>
      <c r="H172">
        <v>1</v>
      </c>
      <c r="I172">
        <v>0</v>
      </c>
      <c r="J172">
        <v>0</v>
      </c>
      <c r="K172" t="s">
        <v>51</v>
      </c>
      <c r="L172">
        <v>0</v>
      </c>
      <c r="M172">
        <v>0</v>
      </c>
      <c r="N172">
        <v>1</v>
      </c>
      <c r="O172">
        <v>0</v>
      </c>
      <c r="P172">
        <v>0</v>
      </c>
      <c r="Q172">
        <v>0</v>
      </c>
      <c r="R172">
        <v>0</v>
      </c>
      <c r="S172" t="s">
        <v>52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0</v>
      </c>
      <c r="AA172">
        <v>0</v>
      </c>
      <c r="AB172">
        <v>61.6</v>
      </c>
      <c r="AC172">
        <v>56</v>
      </c>
      <c r="AD172">
        <v>666</v>
      </c>
      <c r="AE172">
        <v>6.5012896705403893</v>
      </c>
      <c r="AF172">
        <f t="shared" si="7"/>
        <v>666.00000000000011</v>
      </c>
      <c r="AG172">
        <v>6.5582878077015607</v>
      </c>
      <c r="AH172">
        <f t="shared" si="8"/>
        <v>705.06345630259682</v>
      </c>
      <c r="AI172">
        <v>-5.6998137161171414E-2</v>
      </c>
      <c r="AJ172">
        <v>666</v>
      </c>
      <c r="AL172">
        <v>1</v>
      </c>
      <c r="AM172">
        <v>0</v>
      </c>
      <c r="AN172">
        <v>4.4400000000000004</v>
      </c>
      <c r="AO172">
        <v>4.46</v>
      </c>
      <c r="AP172">
        <v>2.74</v>
      </c>
    </row>
    <row r="173" spans="1:42" x14ac:dyDescent="0.3">
      <c r="A173">
        <v>1</v>
      </c>
      <c r="B173">
        <v>0.32</v>
      </c>
      <c r="C173">
        <f t="shared" si="6"/>
        <v>0.1024</v>
      </c>
      <c r="D173">
        <v>6.56339481274318</v>
      </c>
      <c r="E173" t="s">
        <v>49</v>
      </c>
      <c r="F173">
        <v>0</v>
      </c>
      <c r="G173">
        <v>0</v>
      </c>
      <c r="H173">
        <v>0</v>
      </c>
      <c r="I173">
        <v>1</v>
      </c>
      <c r="J173">
        <v>0</v>
      </c>
      <c r="K173" t="s">
        <v>43</v>
      </c>
      <c r="L173">
        <v>0</v>
      </c>
      <c r="M173">
        <v>1</v>
      </c>
      <c r="N173">
        <v>0</v>
      </c>
      <c r="O173">
        <v>0</v>
      </c>
      <c r="P173">
        <v>0</v>
      </c>
      <c r="Q173">
        <v>0</v>
      </c>
      <c r="R173">
        <v>0</v>
      </c>
      <c r="S173" t="s">
        <v>44</v>
      </c>
      <c r="T173">
        <v>0</v>
      </c>
      <c r="U173">
        <v>0</v>
      </c>
      <c r="V173">
        <v>0</v>
      </c>
      <c r="W173">
        <v>0</v>
      </c>
      <c r="X173">
        <v>1</v>
      </c>
      <c r="Y173">
        <v>0</v>
      </c>
      <c r="Z173">
        <v>0</v>
      </c>
      <c r="AA173">
        <v>0</v>
      </c>
      <c r="AB173">
        <v>61.3</v>
      </c>
      <c r="AC173">
        <v>58</v>
      </c>
      <c r="AD173">
        <v>677</v>
      </c>
      <c r="AE173">
        <v>6.517671272912275</v>
      </c>
      <c r="AF173">
        <f t="shared" si="7"/>
        <v>677</v>
      </c>
      <c r="AG173">
        <v>6.5957915876482698</v>
      </c>
      <c r="AH173">
        <f t="shared" si="8"/>
        <v>732.00810598373494</v>
      </c>
      <c r="AI173">
        <v>-7.8120314735994789E-2</v>
      </c>
      <c r="AJ173">
        <v>677</v>
      </c>
      <c r="AL173">
        <v>1</v>
      </c>
      <c r="AM173">
        <v>0</v>
      </c>
      <c r="AN173">
        <v>4.3600000000000003</v>
      </c>
      <c r="AO173">
        <v>4.3899999999999997</v>
      </c>
      <c r="AP173">
        <v>2.68</v>
      </c>
    </row>
    <row r="174" spans="1:42" x14ac:dyDescent="0.3">
      <c r="A174">
        <v>1</v>
      </c>
      <c r="B174">
        <v>0.53</v>
      </c>
      <c r="C174">
        <f t="shared" si="6"/>
        <v>0.28090000000000004</v>
      </c>
      <c r="D174">
        <v>7.3335509394040761</v>
      </c>
      <c r="E174" t="s">
        <v>40</v>
      </c>
      <c r="F174">
        <v>0</v>
      </c>
      <c r="G174">
        <v>0</v>
      </c>
      <c r="H174">
        <v>1</v>
      </c>
      <c r="I174">
        <v>0</v>
      </c>
      <c r="J174">
        <v>0</v>
      </c>
      <c r="K174" t="s">
        <v>43</v>
      </c>
      <c r="L174">
        <v>0</v>
      </c>
      <c r="M174">
        <v>1</v>
      </c>
      <c r="N174">
        <v>0</v>
      </c>
      <c r="O174">
        <v>0</v>
      </c>
      <c r="P174">
        <v>0</v>
      </c>
      <c r="Q174">
        <v>0</v>
      </c>
      <c r="R174">
        <v>0</v>
      </c>
      <c r="S174" t="s">
        <v>48</v>
      </c>
      <c r="T174">
        <v>0</v>
      </c>
      <c r="U174">
        <v>0</v>
      </c>
      <c r="V174">
        <v>0</v>
      </c>
      <c r="W174">
        <v>1</v>
      </c>
      <c r="X174">
        <v>0</v>
      </c>
      <c r="Y174">
        <v>0</v>
      </c>
      <c r="Z174">
        <v>0</v>
      </c>
      <c r="AA174">
        <v>0</v>
      </c>
      <c r="AB174">
        <v>61.4</v>
      </c>
      <c r="AC174">
        <v>56</v>
      </c>
      <c r="AD174">
        <v>1438</v>
      </c>
      <c r="AE174">
        <v>7.2710085382809924</v>
      </c>
      <c r="AF174">
        <f t="shared" si="7"/>
        <v>1438.0000000000005</v>
      </c>
      <c r="AG174">
        <v>7.1473286357718546</v>
      </c>
      <c r="AH174">
        <f t="shared" si="8"/>
        <v>1270.7068961855907</v>
      </c>
      <c r="AI174">
        <v>0.12367990250913774</v>
      </c>
      <c r="AJ174">
        <v>1438</v>
      </c>
      <c r="AL174">
        <v>1</v>
      </c>
      <c r="AM174">
        <v>0</v>
      </c>
      <c r="AN174">
        <v>5.21</v>
      </c>
      <c r="AO174">
        <v>5.25</v>
      </c>
      <c r="AP174">
        <v>3.21</v>
      </c>
    </row>
    <row r="175" spans="1:42" x14ac:dyDescent="0.3">
      <c r="A175">
        <v>1</v>
      </c>
      <c r="B175">
        <v>0.71</v>
      </c>
      <c r="C175">
        <f t="shared" si="6"/>
        <v>0.50409999999999999</v>
      </c>
      <c r="D175">
        <v>7.8205583399289402</v>
      </c>
      <c r="E175" t="s">
        <v>40</v>
      </c>
      <c r="F175">
        <v>0</v>
      </c>
      <c r="G175">
        <v>0</v>
      </c>
      <c r="H175">
        <v>1</v>
      </c>
      <c r="I175">
        <v>0</v>
      </c>
      <c r="J175">
        <v>0</v>
      </c>
      <c r="K175" t="s">
        <v>43</v>
      </c>
      <c r="L175">
        <v>0</v>
      </c>
      <c r="M175">
        <v>1</v>
      </c>
      <c r="N175">
        <v>0</v>
      </c>
      <c r="O175">
        <v>0</v>
      </c>
      <c r="P175">
        <v>0</v>
      </c>
      <c r="Q175">
        <v>0</v>
      </c>
      <c r="R175">
        <v>0</v>
      </c>
      <c r="S175" t="s">
        <v>48</v>
      </c>
      <c r="T175">
        <v>0</v>
      </c>
      <c r="U175">
        <v>0</v>
      </c>
      <c r="V175">
        <v>0</v>
      </c>
      <c r="W175">
        <v>1</v>
      </c>
      <c r="X175">
        <v>0</v>
      </c>
      <c r="Y175">
        <v>0</v>
      </c>
      <c r="Z175">
        <v>0</v>
      </c>
      <c r="AA175">
        <v>0</v>
      </c>
      <c r="AB175">
        <v>58.7</v>
      </c>
      <c r="AC175">
        <v>57</v>
      </c>
      <c r="AD175">
        <v>2340</v>
      </c>
      <c r="AE175">
        <v>7.7579062083517467</v>
      </c>
      <c r="AF175">
        <f t="shared" si="7"/>
        <v>2339.9999999999991</v>
      </c>
      <c r="AG175">
        <v>7.7716375647593043</v>
      </c>
      <c r="AH175">
        <f t="shared" si="8"/>
        <v>2372.3529908727733</v>
      </c>
      <c r="AI175">
        <v>-1.3731356407557627E-2</v>
      </c>
      <c r="AJ175">
        <v>2340</v>
      </c>
      <c r="AL175">
        <v>1</v>
      </c>
      <c r="AM175">
        <v>0</v>
      </c>
      <c r="AN175">
        <v>5.89</v>
      </c>
      <c r="AO175">
        <v>5.86</v>
      </c>
      <c r="AP175">
        <v>3.44</v>
      </c>
    </row>
    <row r="176" spans="1:42" x14ac:dyDescent="0.3">
      <c r="A176">
        <v>1</v>
      </c>
      <c r="B176">
        <v>0.3</v>
      </c>
      <c r="C176">
        <f t="shared" si="6"/>
        <v>0.09</v>
      </c>
      <c r="D176">
        <v>6.4709048392564616</v>
      </c>
      <c r="E176" t="s">
        <v>37</v>
      </c>
      <c r="F176">
        <v>0</v>
      </c>
      <c r="G176">
        <v>1</v>
      </c>
      <c r="H176">
        <v>0</v>
      </c>
      <c r="I176">
        <v>0</v>
      </c>
      <c r="J176">
        <v>0</v>
      </c>
      <c r="K176" t="s">
        <v>50</v>
      </c>
      <c r="L176">
        <v>0</v>
      </c>
      <c r="M176">
        <v>0</v>
      </c>
      <c r="N176">
        <v>0</v>
      </c>
      <c r="O176">
        <v>1</v>
      </c>
      <c r="P176">
        <v>0</v>
      </c>
      <c r="Q176">
        <v>0</v>
      </c>
      <c r="R176">
        <v>0</v>
      </c>
      <c r="S176" t="s">
        <v>44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0</v>
      </c>
      <c r="Z176">
        <v>0</v>
      </c>
      <c r="AA176">
        <v>0</v>
      </c>
      <c r="AB176">
        <v>63.5</v>
      </c>
      <c r="AC176">
        <v>58</v>
      </c>
      <c r="AD176">
        <v>565</v>
      </c>
      <c r="AE176">
        <v>6.3368257311464413</v>
      </c>
      <c r="AF176">
        <f t="shared" si="7"/>
        <v>565.00000000000023</v>
      </c>
      <c r="AG176">
        <v>6.3624221446625295</v>
      </c>
      <c r="AH176">
        <f t="shared" si="8"/>
        <v>579.64865031327929</v>
      </c>
      <c r="AI176">
        <v>-2.5596413516088212E-2</v>
      </c>
      <c r="AJ176">
        <v>565</v>
      </c>
      <c r="AL176">
        <v>1</v>
      </c>
      <c r="AM176">
        <v>0</v>
      </c>
      <c r="AN176">
        <v>4.21</v>
      </c>
      <c r="AO176">
        <v>4.26</v>
      </c>
      <c r="AP176">
        <v>2.69</v>
      </c>
    </row>
    <row r="177" spans="1:42" x14ac:dyDescent="0.3">
      <c r="A177">
        <v>1</v>
      </c>
      <c r="B177">
        <v>0.5</v>
      </c>
      <c r="C177">
        <f t="shared" si="6"/>
        <v>0.25</v>
      </c>
      <c r="D177">
        <v>7.2401831635362885</v>
      </c>
      <c r="E177" t="s">
        <v>37</v>
      </c>
      <c r="F177">
        <v>0</v>
      </c>
      <c r="G177">
        <v>1</v>
      </c>
      <c r="H177">
        <v>0</v>
      </c>
      <c r="I177">
        <v>0</v>
      </c>
      <c r="J177">
        <v>0</v>
      </c>
      <c r="K177" t="s">
        <v>51</v>
      </c>
      <c r="L177">
        <v>0</v>
      </c>
      <c r="M177">
        <v>0</v>
      </c>
      <c r="N177">
        <v>1</v>
      </c>
      <c r="O177">
        <v>0</v>
      </c>
      <c r="P177">
        <v>0</v>
      </c>
      <c r="Q177">
        <v>0</v>
      </c>
      <c r="R177">
        <v>0</v>
      </c>
      <c r="S177" t="s">
        <v>52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0</v>
      </c>
      <c r="AA177">
        <v>0</v>
      </c>
      <c r="AB177">
        <v>64</v>
      </c>
      <c r="AC177">
        <v>57</v>
      </c>
      <c r="AD177">
        <v>1323</v>
      </c>
      <c r="AE177">
        <v>7.187657164114956</v>
      </c>
      <c r="AF177">
        <f t="shared" si="7"/>
        <v>1323.0000000000005</v>
      </c>
      <c r="AG177">
        <v>7.2744899002978585</v>
      </c>
      <c r="AH177">
        <f t="shared" si="8"/>
        <v>1443.0149228962766</v>
      </c>
      <c r="AI177">
        <v>-8.6832736182902437E-2</v>
      </c>
      <c r="AJ177">
        <v>1323</v>
      </c>
      <c r="AL177">
        <v>1</v>
      </c>
      <c r="AM177">
        <v>0</v>
      </c>
      <c r="AN177">
        <v>5.08</v>
      </c>
      <c r="AO177">
        <v>5.04</v>
      </c>
      <c r="AP177">
        <v>3.23</v>
      </c>
    </row>
    <row r="178" spans="1:42" x14ac:dyDescent="0.3">
      <c r="A178">
        <v>1</v>
      </c>
      <c r="B178">
        <v>0.59</v>
      </c>
      <c r="C178">
        <f t="shared" si="6"/>
        <v>0.34809999999999997</v>
      </c>
      <c r="D178">
        <v>7.5085556966949065</v>
      </c>
      <c r="E178" t="s">
        <v>40</v>
      </c>
      <c r="F178">
        <v>0</v>
      </c>
      <c r="G178">
        <v>0</v>
      </c>
      <c r="H178">
        <v>1</v>
      </c>
      <c r="I178">
        <v>0</v>
      </c>
      <c r="J178">
        <v>0</v>
      </c>
      <c r="K178" t="s">
        <v>50</v>
      </c>
      <c r="L178">
        <v>0</v>
      </c>
      <c r="M178">
        <v>0</v>
      </c>
      <c r="N178">
        <v>0</v>
      </c>
      <c r="O178">
        <v>1</v>
      </c>
      <c r="P178">
        <v>0</v>
      </c>
      <c r="Q178">
        <v>0</v>
      </c>
      <c r="R178">
        <v>0</v>
      </c>
      <c r="S178" t="s">
        <v>42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1</v>
      </c>
      <c r="AB178">
        <v>62.7</v>
      </c>
      <c r="AC178">
        <v>56</v>
      </c>
      <c r="AD178">
        <v>2125</v>
      </c>
      <c r="AE178">
        <v>7.6615270813585168</v>
      </c>
      <c r="AF178">
        <f t="shared" si="7"/>
        <v>2124.9999999999991</v>
      </c>
      <c r="AG178">
        <v>7.7095710995728499</v>
      </c>
      <c r="AH178">
        <f t="shared" si="8"/>
        <v>2229.5857827893651</v>
      </c>
      <c r="AI178">
        <v>-4.8044018214333128E-2</v>
      </c>
      <c r="AJ178">
        <v>2125</v>
      </c>
      <c r="AL178">
        <v>1</v>
      </c>
      <c r="AM178">
        <v>0</v>
      </c>
      <c r="AN178">
        <v>5.33</v>
      </c>
      <c r="AO178">
        <v>5.36</v>
      </c>
      <c r="AP178">
        <v>3.35</v>
      </c>
    </row>
    <row r="179" spans="1:42" x14ac:dyDescent="0.3">
      <c r="A179">
        <v>1</v>
      </c>
      <c r="B179">
        <v>0.54</v>
      </c>
      <c r="C179">
        <f t="shared" si="6"/>
        <v>0.29160000000000003</v>
      </c>
      <c r="D179">
        <v>7.3637568041130663</v>
      </c>
      <c r="E179" t="s">
        <v>40</v>
      </c>
      <c r="F179">
        <v>0</v>
      </c>
      <c r="G179">
        <v>0</v>
      </c>
      <c r="H179">
        <v>1</v>
      </c>
      <c r="I179">
        <v>0</v>
      </c>
      <c r="J179">
        <v>0</v>
      </c>
      <c r="K179" t="s">
        <v>41</v>
      </c>
      <c r="L179">
        <v>0</v>
      </c>
      <c r="M179">
        <v>0</v>
      </c>
      <c r="N179">
        <v>0</v>
      </c>
      <c r="O179">
        <v>0</v>
      </c>
      <c r="P179">
        <v>1</v>
      </c>
      <c r="Q179">
        <v>0</v>
      </c>
      <c r="R179">
        <v>0</v>
      </c>
      <c r="S179" t="s">
        <v>44</v>
      </c>
      <c r="T179">
        <v>0</v>
      </c>
      <c r="U179">
        <v>0</v>
      </c>
      <c r="V179">
        <v>0</v>
      </c>
      <c r="W179">
        <v>0</v>
      </c>
      <c r="X179">
        <v>1</v>
      </c>
      <c r="Y179">
        <v>0</v>
      </c>
      <c r="Z179">
        <v>0</v>
      </c>
      <c r="AA179">
        <v>0</v>
      </c>
      <c r="AB179">
        <v>61.8</v>
      </c>
      <c r="AC179">
        <v>56</v>
      </c>
      <c r="AD179">
        <v>1709</v>
      </c>
      <c r="AE179">
        <v>7.4436636831155907</v>
      </c>
      <c r="AF179">
        <f t="shared" si="7"/>
        <v>1708.9999999999995</v>
      </c>
      <c r="AG179">
        <v>7.3314731380606926</v>
      </c>
      <c r="AH179">
        <f t="shared" si="8"/>
        <v>1527.6305258917687</v>
      </c>
      <c r="AI179">
        <v>0.11219054505489812</v>
      </c>
      <c r="AJ179">
        <v>1709</v>
      </c>
      <c r="AL179">
        <v>1</v>
      </c>
      <c r="AM179">
        <v>0</v>
      </c>
      <c r="AN179">
        <v>5.21</v>
      </c>
      <c r="AO179">
        <v>5.25</v>
      </c>
      <c r="AP179">
        <v>3.23</v>
      </c>
    </row>
    <row r="180" spans="1:42" x14ac:dyDescent="0.3">
      <c r="A180">
        <v>1</v>
      </c>
      <c r="B180">
        <v>0.41</v>
      </c>
      <c r="C180">
        <f t="shared" si="6"/>
        <v>0.16809999999999997</v>
      </c>
      <c r="D180">
        <v>6.9310210740658889</v>
      </c>
      <c r="E180" t="s">
        <v>55</v>
      </c>
      <c r="F180">
        <v>0</v>
      </c>
      <c r="G180">
        <v>0</v>
      </c>
      <c r="H180">
        <v>0</v>
      </c>
      <c r="I180">
        <v>0</v>
      </c>
      <c r="J180">
        <v>1</v>
      </c>
      <c r="K180" t="s">
        <v>43</v>
      </c>
      <c r="L180">
        <v>0</v>
      </c>
      <c r="M180">
        <v>1</v>
      </c>
      <c r="N180">
        <v>0</v>
      </c>
      <c r="O180">
        <v>0</v>
      </c>
      <c r="P180">
        <v>0</v>
      </c>
      <c r="Q180">
        <v>0</v>
      </c>
      <c r="R180">
        <v>0</v>
      </c>
      <c r="S180" t="s">
        <v>44</v>
      </c>
      <c r="T180">
        <v>0</v>
      </c>
      <c r="U180">
        <v>0</v>
      </c>
      <c r="V180">
        <v>0</v>
      </c>
      <c r="W180">
        <v>0</v>
      </c>
      <c r="X180">
        <v>1</v>
      </c>
      <c r="Y180">
        <v>0</v>
      </c>
      <c r="Z180">
        <v>0</v>
      </c>
      <c r="AA180">
        <v>0</v>
      </c>
      <c r="AB180">
        <v>59.8</v>
      </c>
      <c r="AC180">
        <v>61</v>
      </c>
      <c r="AD180">
        <v>1079</v>
      </c>
      <c r="AE180">
        <v>6.9837899652581346</v>
      </c>
      <c r="AF180">
        <f t="shared" si="7"/>
        <v>1079</v>
      </c>
      <c r="AG180">
        <v>6.968867251822525</v>
      </c>
      <c r="AH180">
        <f t="shared" si="8"/>
        <v>1063.0179366611799</v>
      </c>
      <c r="AI180">
        <v>1.492271343560958E-2</v>
      </c>
      <c r="AJ180">
        <v>1079</v>
      </c>
      <c r="AL180">
        <v>1</v>
      </c>
      <c r="AM180">
        <v>0</v>
      </c>
      <c r="AN180">
        <v>4.79</v>
      </c>
      <c r="AO180">
        <v>4.8499999999999996</v>
      </c>
      <c r="AP180">
        <v>2.88</v>
      </c>
    </row>
    <row r="181" spans="1:42" x14ac:dyDescent="0.3">
      <c r="A181">
        <v>1</v>
      </c>
      <c r="B181">
        <v>0.51</v>
      </c>
      <c r="C181">
        <f t="shared" si="6"/>
        <v>0.2601</v>
      </c>
      <c r="D181">
        <v>7.2717799946100161</v>
      </c>
      <c r="E181" t="s">
        <v>40</v>
      </c>
      <c r="F181">
        <v>0</v>
      </c>
      <c r="G181">
        <v>0</v>
      </c>
      <c r="H181">
        <v>1</v>
      </c>
      <c r="I181">
        <v>0</v>
      </c>
      <c r="J181">
        <v>0</v>
      </c>
      <c r="K181" t="s">
        <v>51</v>
      </c>
      <c r="L181">
        <v>0</v>
      </c>
      <c r="M181">
        <v>0</v>
      </c>
      <c r="N181">
        <v>1</v>
      </c>
      <c r="O181">
        <v>0</v>
      </c>
      <c r="P181">
        <v>0</v>
      </c>
      <c r="Q181">
        <v>0</v>
      </c>
      <c r="R181">
        <v>0</v>
      </c>
      <c r="S181" t="s">
        <v>44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0</v>
      </c>
      <c r="Z181">
        <v>0</v>
      </c>
      <c r="AA181">
        <v>0</v>
      </c>
      <c r="AB181">
        <v>62.1</v>
      </c>
      <c r="AC181">
        <v>56</v>
      </c>
      <c r="AD181">
        <v>1744</v>
      </c>
      <c r="AE181">
        <v>7.463936604468925</v>
      </c>
      <c r="AF181">
        <f t="shared" si="7"/>
        <v>1744.0000000000002</v>
      </c>
      <c r="AG181">
        <v>7.3769045293963185</v>
      </c>
      <c r="AH181">
        <f t="shared" si="8"/>
        <v>1598.6335776737885</v>
      </c>
      <c r="AI181">
        <v>8.7032075072606574E-2</v>
      </c>
      <c r="AJ181">
        <v>1744</v>
      </c>
      <c r="AL181">
        <v>1</v>
      </c>
      <c r="AM181">
        <v>0</v>
      </c>
      <c r="AN181">
        <v>5.13</v>
      </c>
      <c r="AO181">
        <v>5.15</v>
      </c>
      <c r="AP181">
        <v>3.19</v>
      </c>
    </row>
    <row r="182" spans="1:42" x14ac:dyDescent="0.3">
      <c r="A182">
        <v>1</v>
      </c>
      <c r="B182">
        <v>0.3</v>
      </c>
      <c r="C182">
        <f t="shared" si="6"/>
        <v>0.09</v>
      </c>
      <c r="D182">
        <v>6.4709048392564616</v>
      </c>
      <c r="E182" t="s">
        <v>40</v>
      </c>
      <c r="F182">
        <v>0</v>
      </c>
      <c r="G182">
        <v>0</v>
      </c>
      <c r="H182">
        <v>1</v>
      </c>
      <c r="I182">
        <v>0</v>
      </c>
      <c r="J182">
        <v>0</v>
      </c>
      <c r="K182" t="s">
        <v>43</v>
      </c>
      <c r="L182">
        <v>0</v>
      </c>
      <c r="M182">
        <v>1</v>
      </c>
      <c r="N182">
        <v>0</v>
      </c>
      <c r="O182">
        <v>0</v>
      </c>
      <c r="P182">
        <v>0</v>
      </c>
      <c r="Q182">
        <v>0</v>
      </c>
      <c r="R182">
        <v>0</v>
      </c>
      <c r="S182" t="s">
        <v>46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1</v>
      </c>
      <c r="AA182">
        <v>0</v>
      </c>
      <c r="AB182">
        <v>61.6</v>
      </c>
      <c r="AC182">
        <v>56</v>
      </c>
      <c r="AD182">
        <v>838</v>
      </c>
      <c r="AE182">
        <v>6.7310181004820828</v>
      </c>
      <c r="AF182">
        <f t="shared" si="7"/>
        <v>837.99999999999977</v>
      </c>
      <c r="AG182">
        <v>6.7608373159314947</v>
      </c>
      <c r="AH182">
        <f t="shared" si="8"/>
        <v>863.36480232571557</v>
      </c>
      <c r="AI182">
        <v>-2.9819215449411907E-2</v>
      </c>
      <c r="AJ182">
        <v>838</v>
      </c>
      <c r="AL182">
        <v>1</v>
      </c>
      <c r="AM182">
        <v>0</v>
      </c>
      <c r="AN182">
        <v>4.3099999999999996</v>
      </c>
      <c r="AO182">
        <v>4.32</v>
      </c>
      <c r="AP182">
        <v>2.66</v>
      </c>
    </row>
    <row r="183" spans="1:42" x14ac:dyDescent="0.3">
      <c r="A183">
        <v>1</v>
      </c>
      <c r="B183">
        <v>0.32</v>
      </c>
      <c r="C183">
        <f t="shared" si="6"/>
        <v>0.1024</v>
      </c>
      <c r="D183">
        <v>6.56339481274318</v>
      </c>
      <c r="E183" t="s">
        <v>40</v>
      </c>
      <c r="F183">
        <v>0</v>
      </c>
      <c r="G183">
        <v>0</v>
      </c>
      <c r="H183">
        <v>1</v>
      </c>
      <c r="I183">
        <v>0</v>
      </c>
      <c r="J183">
        <v>0</v>
      </c>
      <c r="K183" t="s">
        <v>47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1</v>
      </c>
      <c r="R183">
        <v>0</v>
      </c>
      <c r="S183" t="s">
        <v>53</v>
      </c>
      <c r="T183">
        <v>0</v>
      </c>
      <c r="U183">
        <v>1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62.1</v>
      </c>
      <c r="AC183">
        <v>54</v>
      </c>
      <c r="AD183">
        <v>655</v>
      </c>
      <c r="AE183">
        <v>6.4846352356352517</v>
      </c>
      <c r="AF183">
        <f t="shared" si="7"/>
        <v>654.99999999999989</v>
      </c>
      <c r="AG183">
        <v>6.5809499624239081</v>
      </c>
      <c r="AH183">
        <f t="shared" si="8"/>
        <v>721.22413975752056</v>
      </c>
      <c r="AI183">
        <v>-9.631472678865638E-2</v>
      </c>
      <c r="AJ183">
        <v>655</v>
      </c>
      <c r="AL183">
        <v>1</v>
      </c>
      <c r="AM183">
        <v>0</v>
      </c>
      <c r="AN183">
        <v>4.3899999999999997</v>
      </c>
      <c r="AO183">
        <v>4.43</v>
      </c>
      <c r="AP183">
        <v>2.74</v>
      </c>
    </row>
    <row r="184" spans="1:42" x14ac:dyDescent="0.3">
      <c r="A184">
        <v>1</v>
      </c>
      <c r="B184">
        <v>0.54</v>
      </c>
      <c r="C184">
        <f t="shared" si="6"/>
        <v>0.29160000000000003</v>
      </c>
      <c r="D184">
        <v>7.3637568041130663</v>
      </c>
      <c r="E184" t="s">
        <v>40</v>
      </c>
      <c r="F184">
        <v>0</v>
      </c>
      <c r="G184">
        <v>0</v>
      </c>
      <c r="H184">
        <v>1</v>
      </c>
      <c r="I184">
        <v>0</v>
      </c>
      <c r="J184">
        <v>0</v>
      </c>
      <c r="K184" t="s">
        <v>51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 t="s">
        <v>42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1</v>
      </c>
      <c r="AB184">
        <v>61.2</v>
      </c>
      <c r="AC184">
        <v>55</v>
      </c>
      <c r="AD184">
        <v>2216</v>
      </c>
      <c r="AE184">
        <v>7.7034590478671747</v>
      </c>
      <c r="AF184">
        <f t="shared" si="7"/>
        <v>2216.0000000000005</v>
      </c>
      <c r="AG184">
        <v>7.6014284590275629</v>
      </c>
      <c r="AH184">
        <f t="shared" si="8"/>
        <v>2001.0522756949367</v>
      </c>
      <c r="AI184">
        <v>0.1020305888396118</v>
      </c>
      <c r="AJ184">
        <v>2216</v>
      </c>
      <c r="AL184">
        <v>1</v>
      </c>
      <c r="AM184">
        <v>0</v>
      </c>
      <c r="AN184">
        <v>5.25</v>
      </c>
      <c r="AO184">
        <v>5.27</v>
      </c>
      <c r="AP184">
        <v>3.22</v>
      </c>
    </row>
    <row r="185" spans="1:42" x14ac:dyDescent="0.3">
      <c r="A185">
        <v>1</v>
      </c>
      <c r="B185">
        <v>1</v>
      </c>
      <c r="C185">
        <f t="shared" si="6"/>
        <v>1</v>
      </c>
      <c r="D185">
        <v>8.4322999999999997</v>
      </c>
      <c r="E185" t="s">
        <v>45</v>
      </c>
      <c r="F185">
        <v>1</v>
      </c>
      <c r="G185">
        <v>0</v>
      </c>
      <c r="H185">
        <v>0</v>
      </c>
      <c r="I185">
        <v>0</v>
      </c>
      <c r="J185">
        <v>0</v>
      </c>
      <c r="K185" t="s">
        <v>50</v>
      </c>
      <c r="L185">
        <v>0</v>
      </c>
      <c r="M185">
        <v>0</v>
      </c>
      <c r="N185">
        <v>0</v>
      </c>
      <c r="O185">
        <v>1</v>
      </c>
      <c r="P185">
        <v>0</v>
      </c>
      <c r="Q185">
        <v>0</v>
      </c>
      <c r="R185">
        <v>0</v>
      </c>
      <c r="S185" t="s">
        <v>42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1</v>
      </c>
      <c r="AB185">
        <v>65.5</v>
      </c>
      <c r="AC185">
        <v>54</v>
      </c>
      <c r="AD185">
        <v>4928</v>
      </c>
      <c r="AE185">
        <v>8.5026885052133565</v>
      </c>
      <c r="AF185">
        <f t="shared" si="7"/>
        <v>4928.0000000000036</v>
      </c>
      <c r="AG185">
        <v>8.7366211855785547</v>
      </c>
      <c r="AH185">
        <f t="shared" si="8"/>
        <v>6226.8208561838346</v>
      </c>
      <c r="AI185">
        <v>-0.23393268036519821</v>
      </c>
      <c r="AJ185">
        <v>4928</v>
      </c>
      <c r="AL185">
        <v>1</v>
      </c>
      <c r="AM185">
        <v>0</v>
      </c>
      <c r="AN185">
        <v>6.3</v>
      </c>
      <c r="AO185">
        <v>6.22</v>
      </c>
      <c r="AP185">
        <v>4.0999999999999996</v>
      </c>
    </row>
    <row r="186" spans="1:42" x14ac:dyDescent="0.3">
      <c r="A186">
        <v>1</v>
      </c>
      <c r="B186">
        <v>0.93</v>
      </c>
      <c r="C186">
        <f t="shared" si="6"/>
        <v>0.86490000000000011</v>
      </c>
      <c r="D186">
        <v>8.2988028923190118</v>
      </c>
      <c r="E186" t="s">
        <v>49</v>
      </c>
      <c r="F186">
        <v>0</v>
      </c>
      <c r="G186">
        <v>0</v>
      </c>
      <c r="H186">
        <v>0</v>
      </c>
      <c r="I186">
        <v>1</v>
      </c>
      <c r="J186">
        <v>0</v>
      </c>
      <c r="K186" t="s">
        <v>43</v>
      </c>
      <c r="L186">
        <v>0</v>
      </c>
      <c r="M186">
        <v>1</v>
      </c>
      <c r="N186">
        <v>0</v>
      </c>
      <c r="O186">
        <v>0</v>
      </c>
      <c r="P186">
        <v>0</v>
      </c>
      <c r="Q186">
        <v>0</v>
      </c>
      <c r="R186">
        <v>0</v>
      </c>
      <c r="S186" t="s">
        <v>39</v>
      </c>
      <c r="T186">
        <v>0</v>
      </c>
      <c r="U186">
        <v>0</v>
      </c>
      <c r="V186">
        <v>1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62.8</v>
      </c>
      <c r="AC186">
        <v>56</v>
      </c>
      <c r="AD186">
        <v>4739</v>
      </c>
      <c r="AE186">
        <v>8.4635814219675876</v>
      </c>
      <c r="AF186">
        <f t="shared" si="7"/>
        <v>4738.9999999999964</v>
      </c>
      <c r="AG186">
        <v>8.5141276167076274</v>
      </c>
      <c r="AH186">
        <f t="shared" si="8"/>
        <v>4984.6955968381571</v>
      </c>
      <c r="AI186">
        <v>-5.0546194740039851E-2</v>
      </c>
      <c r="AJ186">
        <v>4739</v>
      </c>
      <c r="AL186">
        <v>1</v>
      </c>
      <c r="AM186">
        <v>0</v>
      </c>
      <c r="AN186">
        <v>6.26</v>
      </c>
      <c r="AO186">
        <v>6.2</v>
      </c>
      <c r="AP186">
        <v>3.91</v>
      </c>
    </row>
    <row r="187" spans="1:42" x14ac:dyDescent="0.3">
      <c r="A187">
        <v>1</v>
      </c>
      <c r="B187">
        <v>0.91</v>
      </c>
      <c r="C187">
        <f t="shared" si="6"/>
        <v>0.82810000000000006</v>
      </c>
      <c r="D187">
        <v>8.259224124793727</v>
      </c>
      <c r="E187" t="s">
        <v>55</v>
      </c>
      <c r="F187">
        <v>0</v>
      </c>
      <c r="G187">
        <v>0</v>
      </c>
      <c r="H187">
        <v>0</v>
      </c>
      <c r="I187">
        <v>0</v>
      </c>
      <c r="J187">
        <v>1</v>
      </c>
      <c r="K187" t="s">
        <v>41</v>
      </c>
      <c r="L187">
        <v>0</v>
      </c>
      <c r="M187">
        <v>0</v>
      </c>
      <c r="N187">
        <v>0</v>
      </c>
      <c r="O187">
        <v>0</v>
      </c>
      <c r="P187">
        <v>1</v>
      </c>
      <c r="Q187">
        <v>0</v>
      </c>
      <c r="R187">
        <v>0</v>
      </c>
      <c r="S187" t="s">
        <v>52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0</v>
      </c>
      <c r="AA187">
        <v>0</v>
      </c>
      <c r="AB187">
        <v>63.5</v>
      </c>
      <c r="AC187">
        <v>57</v>
      </c>
      <c r="AD187">
        <v>4012</v>
      </c>
      <c r="AE187">
        <v>8.2970451490818267</v>
      </c>
      <c r="AF187">
        <f t="shared" si="7"/>
        <v>4012.0000000000023</v>
      </c>
      <c r="AG187">
        <v>8.3059338738852606</v>
      </c>
      <c r="AH187">
        <f t="shared" si="8"/>
        <v>4047.820527470572</v>
      </c>
      <c r="AI187">
        <v>-8.888724803433945E-3</v>
      </c>
      <c r="AJ187">
        <v>4012</v>
      </c>
      <c r="AL187">
        <v>1</v>
      </c>
      <c r="AM187">
        <v>0</v>
      </c>
      <c r="AN187">
        <v>6.12</v>
      </c>
      <c r="AO187">
        <v>6.16</v>
      </c>
      <c r="AP187">
        <v>3.9</v>
      </c>
    </row>
    <row r="188" spans="1:42" x14ac:dyDescent="0.3">
      <c r="A188">
        <v>1</v>
      </c>
      <c r="B188">
        <v>0.3</v>
      </c>
      <c r="C188">
        <f t="shared" si="6"/>
        <v>0.09</v>
      </c>
      <c r="D188">
        <v>6.4709048392564616</v>
      </c>
      <c r="E188" t="s">
        <v>55</v>
      </c>
      <c r="F188">
        <v>0</v>
      </c>
      <c r="G188">
        <v>0</v>
      </c>
      <c r="H188">
        <v>0</v>
      </c>
      <c r="I188">
        <v>0</v>
      </c>
      <c r="J188">
        <v>1</v>
      </c>
      <c r="K188" t="s">
        <v>51</v>
      </c>
      <c r="L188">
        <v>0</v>
      </c>
      <c r="M188">
        <v>0</v>
      </c>
      <c r="N188">
        <v>1</v>
      </c>
      <c r="O188">
        <v>0</v>
      </c>
      <c r="P188">
        <v>0</v>
      </c>
      <c r="Q188">
        <v>0</v>
      </c>
      <c r="R188">
        <v>0</v>
      </c>
      <c r="S188" t="s">
        <v>52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0</v>
      </c>
      <c r="AA188">
        <v>0</v>
      </c>
      <c r="AB188">
        <v>62.8</v>
      </c>
      <c r="AC188">
        <v>55</v>
      </c>
      <c r="AD188">
        <v>605</v>
      </c>
      <c r="AE188">
        <v>6.4052284580308418</v>
      </c>
      <c r="AF188">
        <f t="shared" si="7"/>
        <v>605.00000000000023</v>
      </c>
      <c r="AG188">
        <v>6.3690832098043497</v>
      </c>
      <c r="AH188">
        <f t="shared" si="8"/>
        <v>583.52261577662989</v>
      </c>
      <c r="AI188">
        <v>3.6145248226492122E-2</v>
      </c>
      <c r="AJ188">
        <v>605</v>
      </c>
      <c r="AL188">
        <v>1</v>
      </c>
      <c r="AM188">
        <v>0</v>
      </c>
      <c r="AN188">
        <v>4.2699999999999996</v>
      </c>
      <c r="AO188">
        <v>4.33</v>
      </c>
      <c r="AP188">
        <v>2.7</v>
      </c>
    </row>
    <row r="189" spans="1:42" x14ac:dyDescent="0.3">
      <c r="A189">
        <v>1</v>
      </c>
      <c r="B189">
        <v>0.56000000000000005</v>
      </c>
      <c r="C189">
        <f t="shared" si="6"/>
        <v>0.31360000000000005</v>
      </c>
      <c r="D189">
        <v>7.4228826779788557</v>
      </c>
      <c r="E189" t="s">
        <v>40</v>
      </c>
      <c r="F189">
        <v>0</v>
      </c>
      <c r="G189">
        <v>0</v>
      </c>
      <c r="H189">
        <v>1</v>
      </c>
      <c r="I189">
        <v>0</v>
      </c>
      <c r="J189">
        <v>0</v>
      </c>
      <c r="K189" t="s">
        <v>51</v>
      </c>
      <c r="L189">
        <v>0</v>
      </c>
      <c r="M189">
        <v>0</v>
      </c>
      <c r="N189">
        <v>1</v>
      </c>
      <c r="O189">
        <v>0</v>
      </c>
      <c r="P189">
        <v>0</v>
      </c>
      <c r="Q189">
        <v>0</v>
      </c>
      <c r="R189">
        <v>0</v>
      </c>
      <c r="S189" t="s">
        <v>39</v>
      </c>
      <c r="T189">
        <v>0</v>
      </c>
      <c r="U189">
        <v>0</v>
      </c>
      <c r="V189">
        <v>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61.4</v>
      </c>
      <c r="AC189">
        <v>57</v>
      </c>
      <c r="AD189">
        <v>1441</v>
      </c>
      <c r="AE189">
        <v>7.2730925959995218</v>
      </c>
      <c r="AF189">
        <f t="shared" si="7"/>
        <v>1440.9999999999995</v>
      </c>
      <c r="AG189">
        <v>7.3342954778363119</v>
      </c>
      <c r="AH189">
        <f t="shared" si="8"/>
        <v>1531.9481082636632</v>
      </c>
      <c r="AI189">
        <v>-6.1202881836790013E-2</v>
      </c>
      <c r="AJ189">
        <v>1441</v>
      </c>
      <c r="AL189">
        <v>1</v>
      </c>
      <c r="AM189">
        <v>0</v>
      </c>
      <c r="AN189">
        <v>5.3</v>
      </c>
      <c r="AO189">
        <v>5.28</v>
      </c>
      <c r="AP189">
        <v>3.25</v>
      </c>
    </row>
    <row r="190" spans="1:42" x14ac:dyDescent="0.3">
      <c r="A190">
        <v>1</v>
      </c>
      <c r="B190">
        <v>0.31</v>
      </c>
      <c r="C190">
        <f t="shared" si="6"/>
        <v>9.6100000000000005E-2</v>
      </c>
      <c r="D190">
        <v>6.5177318019796271</v>
      </c>
      <c r="E190" t="s">
        <v>40</v>
      </c>
      <c r="F190">
        <v>0</v>
      </c>
      <c r="G190">
        <v>0</v>
      </c>
      <c r="H190">
        <v>1</v>
      </c>
      <c r="I190">
        <v>0</v>
      </c>
      <c r="J190">
        <v>0</v>
      </c>
      <c r="K190" t="s">
        <v>50</v>
      </c>
      <c r="L190">
        <v>0</v>
      </c>
      <c r="M190">
        <v>0</v>
      </c>
      <c r="N190">
        <v>0</v>
      </c>
      <c r="O190">
        <v>1</v>
      </c>
      <c r="P190">
        <v>0</v>
      </c>
      <c r="Q190">
        <v>0</v>
      </c>
      <c r="R190">
        <v>0</v>
      </c>
      <c r="S190" t="s">
        <v>42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1</v>
      </c>
      <c r="AB190">
        <v>62.4</v>
      </c>
      <c r="AC190">
        <v>56</v>
      </c>
      <c r="AD190">
        <v>707</v>
      </c>
      <c r="AE190">
        <v>6.5610306658965731</v>
      </c>
      <c r="AF190">
        <f t="shared" si="7"/>
        <v>707.00000000000023</v>
      </c>
      <c r="AG190">
        <v>6.6223833740508233</v>
      </c>
      <c r="AH190">
        <f t="shared" si="8"/>
        <v>751.7346285101147</v>
      </c>
      <c r="AI190">
        <v>-6.1352708154250202E-2</v>
      </c>
      <c r="AJ190">
        <v>707</v>
      </c>
      <c r="AL190">
        <v>1</v>
      </c>
      <c r="AM190">
        <v>0</v>
      </c>
      <c r="AN190">
        <v>4.33</v>
      </c>
      <c r="AO190">
        <v>4.3600000000000003</v>
      </c>
      <c r="AP190">
        <v>2.71</v>
      </c>
    </row>
    <row r="191" spans="1:42" x14ac:dyDescent="0.3">
      <c r="A191">
        <v>1</v>
      </c>
      <c r="B191">
        <v>0.5</v>
      </c>
      <c r="C191">
        <f t="shared" si="6"/>
        <v>0.25</v>
      </c>
      <c r="D191">
        <v>7.2401831635362885</v>
      </c>
      <c r="E191" t="s">
        <v>55</v>
      </c>
      <c r="F191">
        <v>0</v>
      </c>
      <c r="G191">
        <v>0</v>
      </c>
      <c r="H191">
        <v>0</v>
      </c>
      <c r="I191">
        <v>0</v>
      </c>
      <c r="J191">
        <v>1</v>
      </c>
      <c r="K191" t="s">
        <v>43</v>
      </c>
      <c r="L191">
        <v>0</v>
      </c>
      <c r="M191">
        <v>1</v>
      </c>
      <c r="N191">
        <v>0</v>
      </c>
      <c r="O191">
        <v>0</v>
      </c>
      <c r="P191">
        <v>0</v>
      </c>
      <c r="Q191">
        <v>0</v>
      </c>
      <c r="R191">
        <v>0</v>
      </c>
      <c r="S191" t="s">
        <v>42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1</v>
      </c>
      <c r="AB191">
        <v>59.1</v>
      </c>
      <c r="AC191">
        <v>61</v>
      </c>
      <c r="AD191">
        <v>2106</v>
      </c>
      <c r="AE191">
        <v>7.6525456926939208</v>
      </c>
      <c r="AF191">
        <f t="shared" si="7"/>
        <v>2106</v>
      </c>
      <c r="AG191">
        <v>7.4908292721262839</v>
      </c>
      <c r="AH191">
        <f t="shared" si="8"/>
        <v>1791.5371478206907</v>
      </c>
      <c r="AI191">
        <v>0.16171642056763691</v>
      </c>
      <c r="AJ191">
        <v>2106</v>
      </c>
      <c r="AL191">
        <v>1</v>
      </c>
      <c r="AM191">
        <v>0</v>
      </c>
      <c r="AN191">
        <v>5.19</v>
      </c>
      <c r="AO191">
        <v>5.23</v>
      </c>
      <c r="AP191">
        <v>3.08</v>
      </c>
    </row>
    <row r="192" spans="1:42" x14ac:dyDescent="0.3">
      <c r="A192">
        <v>1</v>
      </c>
      <c r="B192">
        <v>0.31</v>
      </c>
      <c r="C192">
        <f t="shared" si="6"/>
        <v>9.6100000000000005E-2</v>
      </c>
      <c r="D192">
        <v>6.5177318019796271</v>
      </c>
      <c r="E192" t="s">
        <v>40</v>
      </c>
      <c r="F192">
        <v>0</v>
      </c>
      <c r="G192">
        <v>0</v>
      </c>
      <c r="H192">
        <v>1</v>
      </c>
      <c r="I192">
        <v>0</v>
      </c>
      <c r="J192">
        <v>0</v>
      </c>
      <c r="K192" t="s">
        <v>54</v>
      </c>
      <c r="L192">
        <v>1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 t="s">
        <v>39</v>
      </c>
      <c r="T192">
        <v>0</v>
      </c>
      <c r="U192">
        <v>0</v>
      </c>
      <c r="V192">
        <v>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61.2</v>
      </c>
      <c r="AC192">
        <v>55</v>
      </c>
      <c r="AD192">
        <v>571</v>
      </c>
      <c r="AE192">
        <v>6.3473892096560105</v>
      </c>
      <c r="AF192">
        <f t="shared" si="7"/>
        <v>571.00000000000011</v>
      </c>
      <c r="AG192">
        <v>6.43629741345881</v>
      </c>
      <c r="AH192">
        <f t="shared" si="8"/>
        <v>624.0917628822499</v>
      </c>
      <c r="AI192">
        <v>-8.8908203802799513E-2</v>
      </c>
      <c r="AJ192">
        <v>571</v>
      </c>
      <c r="AL192">
        <v>1</v>
      </c>
      <c r="AM192">
        <v>0</v>
      </c>
      <c r="AN192">
        <v>4.37</v>
      </c>
      <c r="AO192">
        <v>4.49</v>
      </c>
      <c r="AP192">
        <v>2.71</v>
      </c>
    </row>
    <row r="193" spans="1:42" x14ac:dyDescent="0.3">
      <c r="A193">
        <v>1</v>
      </c>
      <c r="B193">
        <v>0.34</v>
      </c>
      <c r="C193">
        <f t="shared" si="6"/>
        <v>0.11560000000000002</v>
      </c>
      <c r="D193">
        <v>6.6514795948004855</v>
      </c>
      <c r="E193" t="s">
        <v>40</v>
      </c>
      <c r="F193">
        <v>0</v>
      </c>
      <c r="G193">
        <v>0</v>
      </c>
      <c r="H193">
        <v>1</v>
      </c>
      <c r="I193">
        <v>0</v>
      </c>
      <c r="J193">
        <v>0</v>
      </c>
      <c r="K193" t="s">
        <v>50</v>
      </c>
      <c r="L193">
        <v>0</v>
      </c>
      <c r="M193">
        <v>0</v>
      </c>
      <c r="N193">
        <v>0</v>
      </c>
      <c r="O193">
        <v>1</v>
      </c>
      <c r="P193">
        <v>0</v>
      </c>
      <c r="Q193">
        <v>0</v>
      </c>
      <c r="R193">
        <v>0</v>
      </c>
      <c r="S193" t="s">
        <v>53</v>
      </c>
      <c r="T193">
        <v>0</v>
      </c>
      <c r="U193">
        <v>1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61.9</v>
      </c>
      <c r="AC193">
        <v>55</v>
      </c>
      <c r="AD193">
        <v>974</v>
      </c>
      <c r="AE193">
        <v>6.8814113036425351</v>
      </c>
      <c r="AF193">
        <f t="shared" si="7"/>
        <v>974</v>
      </c>
      <c r="AG193">
        <v>6.9217805932552139</v>
      </c>
      <c r="AH193">
        <f t="shared" si="8"/>
        <v>1014.1241304287349</v>
      </c>
      <c r="AI193">
        <v>-4.0369289612678827E-2</v>
      </c>
      <c r="AJ193">
        <v>974</v>
      </c>
      <c r="AL193">
        <v>1</v>
      </c>
      <c r="AM193">
        <v>0</v>
      </c>
      <c r="AN193">
        <v>4.51</v>
      </c>
      <c r="AO193">
        <v>4.54</v>
      </c>
      <c r="AP193">
        <v>2.8</v>
      </c>
    </row>
    <row r="194" spans="1:42" x14ac:dyDescent="0.3">
      <c r="A194">
        <v>1</v>
      </c>
      <c r="B194">
        <v>0.93</v>
      </c>
      <c r="C194">
        <f t="shared" si="6"/>
        <v>0.86490000000000011</v>
      </c>
      <c r="D194">
        <v>8.2988028923190118</v>
      </c>
      <c r="E194" t="s">
        <v>55</v>
      </c>
      <c r="F194">
        <v>0</v>
      </c>
      <c r="G194">
        <v>0</v>
      </c>
      <c r="H194">
        <v>0</v>
      </c>
      <c r="I194">
        <v>0</v>
      </c>
      <c r="J194">
        <v>1</v>
      </c>
      <c r="K194" t="s">
        <v>47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</v>
      </c>
      <c r="R194">
        <v>0</v>
      </c>
      <c r="S194" t="s">
        <v>44</v>
      </c>
      <c r="T194">
        <v>0</v>
      </c>
      <c r="U194">
        <v>0</v>
      </c>
      <c r="V194">
        <v>0</v>
      </c>
      <c r="W194">
        <v>0</v>
      </c>
      <c r="X194">
        <v>1</v>
      </c>
      <c r="Y194">
        <v>0</v>
      </c>
      <c r="Z194">
        <v>0</v>
      </c>
      <c r="AA194">
        <v>0</v>
      </c>
      <c r="AB194">
        <v>62.5</v>
      </c>
      <c r="AC194">
        <v>58</v>
      </c>
      <c r="AD194">
        <v>3562</v>
      </c>
      <c r="AE194">
        <v>8.1780774638496077</v>
      </c>
      <c r="AF194">
        <f t="shared" si="7"/>
        <v>3562.0000000000023</v>
      </c>
      <c r="AG194">
        <v>8.281914324186916</v>
      </c>
      <c r="AH194">
        <f t="shared" si="8"/>
        <v>3951.7520803179732</v>
      </c>
      <c r="AI194">
        <v>-0.10383686033730832</v>
      </c>
      <c r="AJ194">
        <v>3562</v>
      </c>
      <c r="AL194">
        <v>1</v>
      </c>
      <c r="AM194">
        <v>0</v>
      </c>
      <c r="AN194">
        <v>6.2</v>
      </c>
      <c r="AO194">
        <v>6.25</v>
      </c>
      <c r="AP194">
        <v>3.89</v>
      </c>
    </row>
    <row r="195" spans="1:42" x14ac:dyDescent="0.3">
      <c r="A195">
        <v>1</v>
      </c>
      <c r="B195">
        <v>0.92</v>
      </c>
      <c r="C195">
        <f t="shared" ref="C195:C258" si="9">B195^2</f>
        <v>0.84640000000000004</v>
      </c>
      <c r="D195">
        <v>8.279097410884372</v>
      </c>
      <c r="E195" t="s">
        <v>55</v>
      </c>
      <c r="F195">
        <v>0</v>
      </c>
      <c r="G195">
        <v>0</v>
      </c>
      <c r="H195">
        <v>0</v>
      </c>
      <c r="I195">
        <v>0</v>
      </c>
      <c r="J195">
        <v>1</v>
      </c>
      <c r="K195" t="s">
        <v>50</v>
      </c>
      <c r="L195">
        <v>0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 t="s">
        <v>39</v>
      </c>
      <c r="T195">
        <v>0</v>
      </c>
      <c r="U195">
        <v>0</v>
      </c>
      <c r="V195">
        <v>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61.5</v>
      </c>
      <c r="AC195">
        <v>60</v>
      </c>
      <c r="AD195">
        <v>3817</v>
      </c>
      <c r="AE195">
        <v>8.2472200527452291</v>
      </c>
      <c r="AF195">
        <f t="shared" ref="AF195:AF258" si="10">EXP(AE195)</f>
        <v>3816.9999999999973</v>
      </c>
      <c r="AG195">
        <v>8.2441558019607264</v>
      </c>
      <c r="AH195">
        <f t="shared" ref="AH195:AH258" si="11">EXP(AG195)</f>
        <v>3805.3216565799889</v>
      </c>
      <c r="AI195">
        <v>3.0642507845026756E-3</v>
      </c>
      <c r="AJ195">
        <v>3817</v>
      </c>
      <c r="AL195">
        <v>1</v>
      </c>
      <c r="AM195">
        <v>0</v>
      </c>
      <c r="AN195">
        <v>6.19</v>
      </c>
      <c r="AO195">
        <v>6.26</v>
      </c>
      <c r="AP195">
        <v>3.83</v>
      </c>
    </row>
    <row r="196" spans="1:42" x14ac:dyDescent="0.3">
      <c r="A196">
        <v>1</v>
      </c>
      <c r="B196">
        <v>0.7</v>
      </c>
      <c r="C196">
        <f t="shared" si="9"/>
        <v>0.48999999999999994</v>
      </c>
      <c r="D196">
        <v>7.7962024499072404</v>
      </c>
      <c r="E196" t="s">
        <v>49</v>
      </c>
      <c r="F196">
        <v>0</v>
      </c>
      <c r="G196">
        <v>0</v>
      </c>
      <c r="H196">
        <v>0</v>
      </c>
      <c r="I196">
        <v>1</v>
      </c>
      <c r="J196">
        <v>0</v>
      </c>
      <c r="K196" t="s">
        <v>51</v>
      </c>
      <c r="L196">
        <v>0</v>
      </c>
      <c r="M196">
        <v>0</v>
      </c>
      <c r="N196">
        <v>1</v>
      </c>
      <c r="O196">
        <v>0</v>
      </c>
      <c r="P196">
        <v>0</v>
      </c>
      <c r="Q196">
        <v>0</v>
      </c>
      <c r="R196">
        <v>0</v>
      </c>
      <c r="S196" t="s">
        <v>52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0</v>
      </c>
      <c r="AA196">
        <v>0</v>
      </c>
      <c r="AB196">
        <v>61.1</v>
      </c>
      <c r="AC196">
        <v>62</v>
      </c>
      <c r="AD196">
        <v>2369</v>
      </c>
      <c r="AE196">
        <v>7.7702232041587855</v>
      </c>
      <c r="AF196">
        <f t="shared" si="10"/>
        <v>2369</v>
      </c>
      <c r="AG196">
        <v>7.8768534973545457</v>
      </c>
      <c r="AH196">
        <f t="shared" si="11"/>
        <v>2635.5666817852994</v>
      </c>
      <c r="AI196">
        <v>-0.10663029319576012</v>
      </c>
      <c r="AJ196">
        <v>2369</v>
      </c>
      <c r="AL196">
        <v>1</v>
      </c>
      <c r="AM196">
        <v>0</v>
      </c>
      <c r="AN196">
        <v>5.69</v>
      </c>
      <c r="AO196">
        <v>5.64</v>
      </c>
      <c r="AP196">
        <v>3.46</v>
      </c>
    </row>
    <row r="197" spans="1:42" x14ac:dyDescent="0.3">
      <c r="A197">
        <v>1</v>
      </c>
      <c r="B197">
        <v>0.3</v>
      </c>
      <c r="C197">
        <f t="shared" si="9"/>
        <v>0.09</v>
      </c>
      <c r="D197">
        <v>6.4709048392564616</v>
      </c>
      <c r="E197" t="s">
        <v>49</v>
      </c>
      <c r="F197">
        <v>0</v>
      </c>
      <c r="G197">
        <v>0</v>
      </c>
      <c r="H197">
        <v>0</v>
      </c>
      <c r="I197">
        <v>1</v>
      </c>
      <c r="J197">
        <v>0</v>
      </c>
      <c r="K197" t="s">
        <v>50</v>
      </c>
      <c r="L197">
        <v>0</v>
      </c>
      <c r="M197">
        <v>0</v>
      </c>
      <c r="N197">
        <v>0</v>
      </c>
      <c r="O197">
        <v>1</v>
      </c>
      <c r="P197">
        <v>0</v>
      </c>
      <c r="Q197">
        <v>0</v>
      </c>
      <c r="R197">
        <v>0</v>
      </c>
      <c r="S197" t="s">
        <v>42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1</v>
      </c>
      <c r="AB197">
        <v>61.8</v>
      </c>
      <c r="AC197">
        <v>59</v>
      </c>
      <c r="AD197">
        <v>878</v>
      </c>
      <c r="AE197">
        <v>6.7776465936351169</v>
      </c>
      <c r="AF197">
        <f t="shared" si="10"/>
        <v>878.00000000000023</v>
      </c>
      <c r="AG197">
        <v>6.5242436000252031</v>
      </c>
      <c r="AH197">
        <f t="shared" si="11"/>
        <v>681.46411921218157</v>
      </c>
      <c r="AI197">
        <v>0.25340299360991381</v>
      </c>
      <c r="AJ197">
        <v>878</v>
      </c>
      <c r="AL197">
        <v>1</v>
      </c>
      <c r="AM197">
        <v>0</v>
      </c>
      <c r="AN197">
        <v>4.26</v>
      </c>
      <c r="AO197">
        <v>4.22</v>
      </c>
      <c r="AP197">
        <v>2.62</v>
      </c>
    </row>
    <row r="198" spans="1:42" x14ac:dyDescent="0.3">
      <c r="A198">
        <v>1</v>
      </c>
      <c r="B198">
        <v>0.74</v>
      </c>
      <c r="C198">
        <f t="shared" si="9"/>
        <v>0.54759999999999998</v>
      </c>
      <c r="D198">
        <v>7.8920550220333645</v>
      </c>
      <c r="E198" t="s">
        <v>55</v>
      </c>
      <c r="F198">
        <v>0</v>
      </c>
      <c r="G198">
        <v>0</v>
      </c>
      <c r="H198">
        <v>0</v>
      </c>
      <c r="I198">
        <v>0</v>
      </c>
      <c r="J198">
        <v>1</v>
      </c>
      <c r="K198" t="s">
        <v>43</v>
      </c>
      <c r="L198">
        <v>0</v>
      </c>
      <c r="M198">
        <v>1</v>
      </c>
      <c r="N198">
        <v>0</v>
      </c>
      <c r="O198">
        <v>0</v>
      </c>
      <c r="P198">
        <v>0</v>
      </c>
      <c r="Q198">
        <v>0</v>
      </c>
      <c r="R198">
        <v>0</v>
      </c>
      <c r="S198" t="s">
        <v>44</v>
      </c>
      <c r="T198">
        <v>0</v>
      </c>
      <c r="U198">
        <v>0</v>
      </c>
      <c r="V198">
        <v>0</v>
      </c>
      <c r="W198">
        <v>0</v>
      </c>
      <c r="X198">
        <v>1</v>
      </c>
      <c r="Y198">
        <v>0</v>
      </c>
      <c r="Z198">
        <v>0</v>
      </c>
      <c r="AA198">
        <v>0</v>
      </c>
      <c r="AB198">
        <v>62.8</v>
      </c>
      <c r="AC198">
        <v>59</v>
      </c>
      <c r="AD198">
        <v>3416</v>
      </c>
      <c r="AE198">
        <v>8.1362255549084601</v>
      </c>
      <c r="AF198">
        <f t="shared" si="10"/>
        <v>3415.9999999999986</v>
      </c>
      <c r="AG198">
        <v>8.048781725980092</v>
      </c>
      <c r="AH198">
        <f t="shared" si="11"/>
        <v>3129.9794749229427</v>
      </c>
      <c r="AI198">
        <v>8.7443828928368106E-2</v>
      </c>
      <c r="AJ198">
        <v>3416</v>
      </c>
      <c r="AL198">
        <v>1</v>
      </c>
      <c r="AM198">
        <v>0</v>
      </c>
      <c r="AN198">
        <v>5.68</v>
      </c>
      <c r="AO198">
        <v>5.76</v>
      </c>
      <c r="AP198">
        <v>3.59</v>
      </c>
    </row>
    <row r="199" spans="1:42" x14ac:dyDescent="0.3">
      <c r="A199">
        <v>1</v>
      </c>
      <c r="B199">
        <v>0.56000000000000005</v>
      </c>
      <c r="C199">
        <f t="shared" si="9"/>
        <v>0.31360000000000005</v>
      </c>
      <c r="D199">
        <v>7.4228826779788557</v>
      </c>
      <c r="E199" t="s">
        <v>40</v>
      </c>
      <c r="F199">
        <v>0</v>
      </c>
      <c r="G199">
        <v>0</v>
      </c>
      <c r="H199">
        <v>1</v>
      </c>
      <c r="I199">
        <v>0</v>
      </c>
      <c r="J199">
        <v>0</v>
      </c>
      <c r="K199" t="s">
        <v>50</v>
      </c>
      <c r="L199">
        <v>0</v>
      </c>
      <c r="M199">
        <v>0</v>
      </c>
      <c r="N199">
        <v>0</v>
      </c>
      <c r="O199">
        <v>1</v>
      </c>
      <c r="P199">
        <v>0</v>
      </c>
      <c r="Q199">
        <v>0</v>
      </c>
      <c r="R199">
        <v>0</v>
      </c>
      <c r="S199" t="s">
        <v>52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0</v>
      </c>
      <c r="AA199">
        <v>0</v>
      </c>
      <c r="AB199">
        <v>61.4</v>
      </c>
      <c r="AC199">
        <v>56</v>
      </c>
      <c r="AD199">
        <v>1658</v>
      </c>
      <c r="AE199">
        <v>7.4133673356952405</v>
      </c>
      <c r="AF199">
        <f t="shared" si="10"/>
        <v>1658.0000000000005</v>
      </c>
      <c r="AG199">
        <v>7.4643963695338549</v>
      </c>
      <c r="AH199">
        <f t="shared" si="11"/>
        <v>1744.8020146282638</v>
      </c>
      <c r="AI199">
        <v>-5.1029033838614346E-2</v>
      </c>
      <c r="AJ199">
        <v>1658</v>
      </c>
      <c r="AL199">
        <v>1</v>
      </c>
      <c r="AM199">
        <v>0</v>
      </c>
      <c r="AN199">
        <v>5.33</v>
      </c>
      <c r="AO199">
        <v>5.35</v>
      </c>
      <c r="AP199">
        <v>3.28</v>
      </c>
    </row>
    <row r="200" spans="1:42" x14ac:dyDescent="0.3">
      <c r="A200">
        <v>1</v>
      </c>
      <c r="B200">
        <v>0.59</v>
      </c>
      <c r="C200">
        <f t="shared" si="9"/>
        <v>0.34809999999999997</v>
      </c>
      <c r="D200">
        <v>7.5085556966949065</v>
      </c>
      <c r="E200" t="s">
        <v>40</v>
      </c>
      <c r="F200">
        <v>0</v>
      </c>
      <c r="G200">
        <v>0</v>
      </c>
      <c r="H200">
        <v>1</v>
      </c>
      <c r="I200">
        <v>0</v>
      </c>
      <c r="J200">
        <v>0</v>
      </c>
      <c r="K200" t="s">
        <v>50</v>
      </c>
      <c r="L200">
        <v>0</v>
      </c>
      <c r="M200">
        <v>0</v>
      </c>
      <c r="N200">
        <v>0</v>
      </c>
      <c r="O200">
        <v>1</v>
      </c>
      <c r="P200">
        <v>0</v>
      </c>
      <c r="Q200">
        <v>0</v>
      </c>
      <c r="R200">
        <v>0</v>
      </c>
      <c r="S200" t="s">
        <v>53</v>
      </c>
      <c r="T200">
        <v>0</v>
      </c>
      <c r="U200">
        <v>1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62.5</v>
      </c>
      <c r="AC200">
        <v>57</v>
      </c>
      <c r="AD200">
        <v>2611</v>
      </c>
      <c r="AE200">
        <v>7.8674885686991285</v>
      </c>
      <c r="AF200">
        <f t="shared" si="10"/>
        <v>2610.9999999999991</v>
      </c>
      <c r="AG200">
        <v>7.8396190215622674</v>
      </c>
      <c r="AH200">
        <f t="shared" si="11"/>
        <v>2539.2372548827771</v>
      </c>
      <c r="AI200">
        <v>2.7869547136861073E-2</v>
      </c>
      <c r="AJ200">
        <v>2611</v>
      </c>
      <c r="AL200">
        <v>1</v>
      </c>
      <c r="AM200">
        <v>0</v>
      </c>
      <c r="AN200">
        <v>5.34</v>
      </c>
      <c r="AO200">
        <v>5.38</v>
      </c>
      <c r="AP200">
        <v>3.35</v>
      </c>
    </row>
    <row r="201" spans="1:42" x14ac:dyDescent="0.3">
      <c r="A201">
        <v>1</v>
      </c>
      <c r="B201">
        <v>0.31</v>
      </c>
      <c r="C201">
        <f t="shared" si="9"/>
        <v>9.6100000000000005E-2</v>
      </c>
      <c r="D201">
        <v>6.5177318019796271</v>
      </c>
      <c r="E201" t="s">
        <v>40</v>
      </c>
      <c r="F201">
        <v>0</v>
      </c>
      <c r="G201">
        <v>0</v>
      </c>
      <c r="H201">
        <v>1</v>
      </c>
      <c r="I201">
        <v>0</v>
      </c>
      <c r="J201">
        <v>0</v>
      </c>
      <c r="K201" t="s">
        <v>47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1</v>
      </c>
      <c r="R201">
        <v>0</v>
      </c>
      <c r="S201" t="s">
        <v>44</v>
      </c>
      <c r="T201">
        <v>0</v>
      </c>
      <c r="U201">
        <v>0</v>
      </c>
      <c r="V201">
        <v>0</v>
      </c>
      <c r="W201">
        <v>0</v>
      </c>
      <c r="X201">
        <v>1</v>
      </c>
      <c r="Y201">
        <v>0</v>
      </c>
      <c r="Z201">
        <v>0</v>
      </c>
      <c r="AA201">
        <v>0</v>
      </c>
      <c r="AB201">
        <v>61.2</v>
      </c>
      <c r="AC201">
        <v>55</v>
      </c>
      <c r="AD201">
        <v>507</v>
      </c>
      <c r="AE201">
        <v>6.2285110035911835</v>
      </c>
      <c r="AF201">
        <f t="shared" si="10"/>
        <v>507.00000000000017</v>
      </c>
      <c r="AG201">
        <v>6.2811551497437215</v>
      </c>
      <c r="AH201">
        <f t="shared" si="11"/>
        <v>534.40562593698849</v>
      </c>
      <c r="AI201">
        <v>-5.2644146152537985E-2</v>
      </c>
      <c r="AJ201">
        <v>507</v>
      </c>
      <c r="AL201">
        <v>1</v>
      </c>
      <c r="AM201">
        <v>0</v>
      </c>
      <c r="AN201">
        <v>4.37</v>
      </c>
      <c r="AO201">
        <v>4.3899999999999997</v>
      </c>
      <c r="AP201">
        <v>2.68</v>
      </c>
    </row>
    <row r="202" spans="1:42" x14ac:dyDescent="0.3">
      <c r="A202">
        <v>1</v>
      </c>
      <c r="B202">
        <v>0.32</v>
      </c>
      <c r="C202">
        <f t="shared" si="9"/>
        <v>0.1024</v>
      </c>
      <c r="D202">
        <v>6.56339481274318</v>
      </c>
      <c r="E202" t="s">
        <v>40</v>
      </c>
      <c r="F202">
        <v>0</v>
      </c>
      <c r="G202">
        <v>0</v>
      </c>
      <c r="H202">
        <v>1</v>
      </c>
      <c r="I202">
        <v>0</v>
      </c>
      <c r="J202">
        <v>0</v>
      </c>
      <c r="K202" t="s">
        <v>51</v>
      </c>
      <c r="L202">
        <v>0</v>
      </c>
      <c r="M202">
        <v>0</v>
      </c>
      <c r="N202">
        <v>1</v>
      </c>
      <c r="O202">
        <v>0</v>
      </c>
      <c r="P202">
        <v>0</v>
      </c>
      <c r="Q202">
        <v>0</v>
      </c>
      <c r="R202">
        <v>0</v>
      </c>
      <c r="S202" t="s">
        <v>44</v>
      </c>
      <c r="T202">
        <v>0</v>
      </c>
      <c r="U202">
        <v>0</v>
      </c>
      <c r="V202">
        <v>0</v>
      </c>
      <c r="W202">
        <v>0</v>
      </c>
      <c r="X202">
        <v>1</v>
      </c>
      <c r="Y202">
        <v>0</v>
      </c>
      <c r="Z202">
        <v>0</v>
      </c>
      <c r="AA202">
        <v>0</v>
      </c>
      <c r="AB202">
        <v>61.6</v>
      </c>
      <c r="AC202">
        <v>57</v>
      </c>
      <c r="AD202">
        <v>716</v>
      </c>
      <c r="AE202">
        <v>6.5736801669606457</v>
      </c>
      <c r="AF202">
        <f t="shared" si="10"/>
        <v>716.00000000000011</v>
      </c>
      <c r="AG202">
        <v>6.5717338521452611</v>
      </c>
      <c r="AH202">
        <f t="shared" si="11"/>
        <v>714.60779386738511</v>
      </c>
      <c r="AI202">
        <v>1.9463148153846532E-3</v>
      </c>
      <c r="AJ202">
        <v>716</v>
      </c>
      <c r="AL202">
        <v>1</v>
      </c>
      <c r="AM202">
        <v>0</v>
      </c>
      <c r="AN202">
        <v>4.3899999999999997</v>
      </c>
      <c r="AO202">
        <v>4.42</v>
      </c>
      <c r="AP202">
        <v>2.71</v>
      </c>
    </row>
    <row r="203" spans="1:42" x14ac:dyDescent="0.3">
      <c r="A203">
        <v>1</v>
      </c>
      <c r="B203">
        <v>0.44</v>
      </c>
      <c r="C203">
        <f t="shared" si="9"/>
        <v>0.19359999999999999</v>
      </c>
      <c r="D203">
        <v>7.039491563819861</v>
      </c>
      <c r="E203" t="s">
        <v>49</v>
      </c>
      <c r="F203">
        <v>0</v>
      </c>
      <c r="G203">
        <v>0</v>
      </c>
      <c r="H203">
        <v>0</v>
      </c>
      <c r="I203">
        <v>1</v>
      </c>
      <c r="J203">
        <v>0</v>
      </c>
      <c r="K203" t="s">
        <v>43</v>
      </c>
      <c r="L203">
        <v>0</v>
      </c>
      <c r="M203">
        <v>1</v>
      </c>
      <c r="N203">
        <v>0</v>
      </c>
      <c r="O203">
        <v>0</v>
      </c>
      <c r="P203">
        <v>0</v>
      </c>
      <c r="Q203">
        <v>0</v>
      </c>
      <c r="R203">
        <v>0</v>
      </c>
      <c r="S203" t="s">
        <v>42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1</v>
      </c>
      <c r="AB203">
        <v>60</v>
      </c>
      <c r="AC203">
        <v>59</v>
      </c>
      <c r="AD203">
        <v>1334</v>
      </c>
      <c r="AE203">
        <v>7.1959372264755688</v>
      </c>
      <c r="AF203">
        <f t="shared" si="10"/>
        <v>1333.9999999999995</v>
      </c>
      <c r="AG203">
        <v>7.3391366918810608</v>
      </c>
      <c r="AH203">
        <f t="shared" si="11"/>
        <v>1539.3825783714133</v>
      </c>
      <c r="AI203">
        <v>-0.143199465405492</v>
      </c>
      <c r="AJ203">
        <v>1334</v>
      </c>
      <c r="AL203">
        <v>1</v>
      </c>
      <c r="AM203">
        <v>0</v>
      </c>
      <c r="AN203">
        <v>4.99</v>
      </c>
      <c r="AO203">
        <v>4.95</v>
      </c>
      <c r="AP203">
        <v>2.98</v>
      </c>
    </row>
    <row r="204" spans="1:42" x14ac:dyDescent="0.3">
      <c r="A204">
        <v>1</v>
      </c>
      <c r="B204">
        <v>0.31</v>
      </c>
      <c r="C204">
        <f t="shared" si="9"/>
        <v>9.6100000000000005E-2</v>
      </c>
      <c r="D204">
        <v>6.5177318019796271</v>
      </c>
      <c r="E204" t="s">
        <v>40</v>
      </c>
      <c r="F204">
        <v>0</v>
      </c>
      <c r="G204">
        <v>0</v>
      </c>
      <c r="H204">
        <v>1</v>
      </c>
      <c r="I204">
        <v>0</v>
      </c>
      <c r="J204">
        <v>0</v>
      </c>
      <c r="K204" t="s">
        <v>50</v>
      </c>
      <c r="L204">
        <v>0</v>
      </c>
      <c r="M204">
        <v>0</v>
      </c>
      <c r="N204">
        <v>0</v>
      </c>
      <c r="O204">
        <v>1</v>
      </c>
      <c r="P204">
        <v>0</v>
      </c>
      <c r="Q204">
        <v>0</v>
      </c>
      <c r="R204">
        <v>0</v>
      </c>
      <c r="S204" t="s">
        <v>44</v>
      </c>
      <c r="T204">
        <v>0</v>
      </c>
      <c r="U204">
        <v>0</v>
      </c>
      <c r="V204">
        <v>0</v>
      </c>
      <c r="W204">
        <v>0</v>
      </c>
      <c r="X204">
        <v>1</v>
      </c>
      <c r="Y204">
        <v>0</v>
      </c>
      <c r="Z204">
        <v>0</v>
      </c>
      <c r="AA204">
        <v>0</v>
      </c>
      <c r="AB204">
        <v>62.7</v>
      </c>
      <c r="AC204">
        <v>57</v>
      </c>
      <c r="AD204">
        <v>695</v>
      </c>
      <c r="AE204">
        <v>6.543911845564792</v>
      </c>
      <c r="AF204">
        <f t="shared" si="10"/>
        <v>694.99999999999989</v>
      </c>
      <c r="AG204">
        <v>6.519342942036026</v>
      </c>
      <c r="AH204">
        <f t="shared" si="11"/>
        <v>678.13266645478188</v>
      </c>
      <c r="AI204">
        <v>2.4568903528765951E-2</v>
      </c>
      <c r="AJ204">
        <v>695</v>
      </c>
      <c r="AL204">
        <v>1</v>
      </c>
      <c r="AM204">
        <v>0</v>
      </c>
      <c r="AN204">
        <v>4.34</v>
      </c>
      <c r="AO204">
        <v>4.3099999999999996</v>
      </c>
      <c r="AP204">
        <v>2.71</v>
      </c>
    </row>
    <row r="205" spans="1:42" x14ac:dyDescent="0.3">
      <c r="A205">
        <v>1</v>
      </c>
      <c r="B205">
        <v>0.5</v>
      </c>
      <c r="C205">
        <f t="shared" si="9"/>
        <v>0.25</v>
      </c>
      <c r="D205">
        <v>7.2401831635362885</v>
      </c>
      <c r="E205" t="s">
        <v>37</v>
      </c>
      <c r="F205">
        <v>0</v>
      </c>
      <c r="G205">
        <v>1</v>
      </c>
      <c r="H205">
        <v>0</v>
      </c>
      <c r="I205">
        <v>0</v>
      </c>
      <c r="J205">
        <v>0</v>
      </c>
      <c r="K205" t="s">
        <v>54</v>
      </c>
      <c r="L205">
        <v>1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 t="s">
        <v>48</v>
      </c>
      <c r="T205">
        <v>0</v>
      </c>
      <c r="U205">
        <v>0</v>
      </c>
      <c r="V205">
        <v>0</v>
      </c>
      <c r="W205">
        <v>1</v>
      </c>
      <c r="X205">
        <v>0</v>
      </c>
      <c r="Y205">
        <v>0</v>
      </c>
      <c r="Z205">
        <v>0</v>
      </c>
      <c r="AA205">
        <v>0</v>
      </c>
      <c r="AB205">
        <v>63.4</v>
      </c>
      <c r="AC205">
        <v>59</v>
      </c>
      <c r="AD205">
        <v>1157</v>
      </c>
      <c r="AE205">
        <v>7.0535857271936768</v>
      </c>
      <c r="AF205">
        <f t="shared" si="10"/>
        <v>1157.0000000000002</v>
      </c>
      <c r="AG205">
        <v>6.9905775716773597</v>
      </c>
      <c r="AH205">
        <f t="shared" si="11"/>
        <v>1086.3487392873301</v>
      </c>
      <c r="AI205">
        <v>6.300815551631711E-2</v>
      </c>
      <c r="AJ205">
        <v>1157</v>
      </c>
      <c r="AL205">
        <v>1</v>
      </c>
      <c r="AM205">
        <v>0</v>
      </c>
      <c r="AN205">
        <v>5</v>
      </c>
      <c r="AO205">
        <v>5.03</v>
      </c>
      <c r="AP205">
        <v>3.18</v>
      </c>
    </row>
    <row r="206" spans="1:42" x14ac:dyDescent="0.3">
      <c r="A206">
        <v>1</v>
      </c>
      <c r="B206">
        <v>0.26</v>
      </c>
      <c r="C206">
        <f t="shared" si="9"/>
        <v>6.7600000000000007E-2</v>
      </c>
      <c r="D206">
        <v>6.2704497010342202</v>
      </c>
      <c r="E206" t="s">
        <v>49</v>
      </c>
      <c r="F206">
        <v>0</v>
      </c>
      <c r="G206">
        <v>0</v>
      </c>
      <c r="H206">
        <v>0</v>
      </c>
      <c r="I206">
        <v>1</v>
      </c>
      <c r="J206">
        <v>0</v>
      </c>
      <c r="K206" t="s">
        <v>43</v>
      </c>
      <c r="L206">
        <v>0</v>
      </c>
      <c r="M206">
        <v>1</v>
      </c>
      <c r="N206">
        <v>0</v>
      </c>
      <c r="O206">
        <v>0</v>
      </c>
      <c r="P206">
        <v>0</v>
      </c>
      <c r="Q206">
        <v>0</v>
      </c>
      <c r="R206">
        <v>0</v>
      </c>
      <c r="S206" t="s">
        <v>46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1</v>
      </c>
      <c r="AA206">
        <v>0</v>
      </c>
      <c r="AB206">
        <v>60.9</v>
      </c>
      <c r="AC206">
        <v>59</v>
      </c>
      <c r="AD206">
        <v>814</v>
      </c>
      <c r="AE206">
        <v>6.70196036600254</v>
      </c>
      <c r="AF206">
        <f t="shared" si="10"/>
        <v>813.99999999999977</v>
      </c>
      <c r="AG206">
        <v>6.5297446627664524</v>
      </c>
      <c r="AH206">
        <f t="shared" si="11"/>
        <v>685.22322614969551</v>
      </c>
      <c r="AI206">
        <v>0.17221570323608759</v>
      </c>
      <c r="AJ206">
        <v>814</v>
      </c>
      <c r="AL206">
        <v>1</v>
      </c>
      <c r="AM206">
        <v>0</v>
      </c>
      <c r="AN206">
        <v>4.12</v>
      </c>
      <c r="AO206">
        <v>4.09</v>
      </c>
      <c r="AP206">
        <v>2.5</v>
      </c>
    </row>
    <row r="207" spans="1:42" x14ac:dyDescent="0.3">
      <c r="A207">
        <v>1</v>
      </c>
      <c r="B207">
        <v>1</v>
      </c>
      <c r="C207">
        <f t="shared" si="9"/>
        <v>1</v>
      </c>
      <c r="D207">
        <v>8.4322999999999997</v>
      </c>
      <c r="E207" t="s">
        <v>45</v>
      </c>
      <c r="F207">
        <v>1</v>
      </c>
      <c r="G207">
        <v>0</v>
      </c>
      <c r="H207">
        <v>0</v>
      </c>
      <c r="I207">
        <v>0</v>
      </c>
      <c r="J207">
        <v>0</v>
      </c>
      <c r="K207" t="s">
        <v>43</v>
      </c>
      <c r="L207">
        <v>0</v>
      </c>
      <c r="M207">
        <v>1</v>
      </c>
      <c r="N207">
        <v>0</v>
      </c>
      <c r="O207">
        <v>0</v>
      </c>
      <c r="P207">
        <v>0</v>
      </c>
      <c r="Q207">
        <v>0</v>
      </c>
      <c r="R207">
        <v>0</v>
      </c>
      <c r="S207" t="s">
        <v>39</v>
      </c>
      <c r="T207">
        <v>0</v>
      </c>
      <c r="U207">
        <v>0</v>
      </c>
      <c r="V207">
        <v>1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65.099999999999994</v>
      </c>
      <c r="AC207">
        <v>61</v>
      </c>
      <c r="AD207">
        <v>4435</v>
      </c>
      <c r="AE207">
        <v>8.3972828947436806</v>
      </c>
      <c r="AF207">
        <f t="shared" si="10"/>
        <v>4435.0000000000036</v>
      </c>
      <c r="AG207">
        <v>8.3494767140786781</v>
      </c>
      <c r="AH207">
        <f t="shared" si="11"/>
        <v>4227.967728173553</v>
      </c>
      <c r="AI207">
        <v>4.7806180665002529E-2</v>
      </c>
      <c r="AJ207">
        <v>4435</v>
      </c>
      <c r="AL207">
        <v>1</v>
      </c>
      <c r="AM207">
        <v>0</v>
      </c>
      <c r="AN207">
        <v>6.15</v>
      </c>
      <c r="AO207">
        <v>6.08</v>
      </c>
      <c r="AP207">
        <v>3.98</v>
      </c>
    </row>
    <row r="208" spans="1:42" x14ac:dyDescent="0.3">
      <c r="A208">
        <v>1</v>
      </c>
      <c r="B208">
        <v>0.92</v>
      </c>
      <c r="C208">
        <f t="shared" si="9"/>
        <v>0.84640000000000004</v>
      </c>
      <c r="D208">
        <v>8.279097410884372</v>
      </c>
      <c r="E208" t="s">
        <v>40</v>
      </c>
      <c r="F208">
        <v>0</v>
      </c>
      <c r="G208">
        <v>0</v>
      </c>
      <c r="H208">
        <v>1</v>
      </c>
      <c r="I208">
        <v>0</v>
      </c>
      <c r="J208">
        <v>0</v>
      </c>
      <c r="K208" t="s">
        <v>43</v>
      </c>
      <c r="L208">
        <v>0</v>
      </c>
      <c r="M208">
        <v>1</v>
      </c>
      <c r="N208">
        <v>0</v>
      </c>
      <c r="O208">
        <v>0</v>
      </c>
      <c r="P208">
        <v>0</v>
      </c>
      <c r="Q208">
        <v>0</v>
      </c>
      <c r="R208">
        <v>0</v>
      </c>
      <c r="S208" t="s">
        <v>48</v>
      </c>
      <c r="T208">
        <v>0</v>
      </c>
      <c r="U208">
        <v>0</v>
      </c>
      <c r="V208">
        <v>0</v>
      </c>
      <c r="W208">
        <v>1</v>
      </c>
      <c r="X208">
        <v>0</v>
      </c>
      <c r="Y208">
        <v>0</v>
      </c>
      <c r="Z208">
        <v>0</v>
      </c>
      <c r="AA208">
        <v>0</v>
      </c>
      <c r="AB208">
        <v>62.2</v>
      </c>
      <c r="AC208">
        <v>56</v>
      </c>
      <c r="AD208">
        <v>4011</v>
      </c>
      <c r="AE208">
        <v>8.2967958657700525</v>
      </c>
      <c r="AF208">
        <f t="shared" si="10"/>
        <v>4010.9999999999982</v>
      </c>
      <c r="AG208">
        <v>8.2803966990175706</v>
      </c>
      <c r="AH208">
        <f t="shared" si="11"/>
        <v>3945.75935040694</v>
      </c>
      <c r="AI208">
        <v>1.6399166752481875E-2</v>
      </c>
      <c r="AJ208">
        <v>4011</v>
      </c>
      <c r="AL208">
        <v>1</v>
      </c>
      <c r="AM208">
        <v>0</v>
      </c>
      <c r="AN208">
        <v>6.2</v>
      </c>
      <c r="AO208">
        <v>6.24</v>
      </c>
      <c r="AP208">
        <v>3.87</v>
      </c>
    </row>
    <row r="209" spans="1:42" x14ac:dyDescent="0.3">
      <c r="A209">
        <v>1</v>
      </c>
      <c r="B209">
        <v>0.57999999999999996</v>
      </c>
      <c r="C209">
        <f t="shared" si="9"/>
        <v>0.33639999999999998</v>
      </c>
      <c r="D209">
        <v>7.4803835247488841</v>
      </c>
      <c r="E209" t="s">
        <v>40</v>
      </c>
      <c r="F209">
        <v>0</v>
      </c>
      <c r="G209">
        <v>0</v>
      </c>
      <c r="H209">
        <v>1</v>
      </c>
      <c r="I209">
        <v>0</v>
      </c>
      <c r="J209">
        <v>0</v>
      </c>
      <c r="K209" t="s">
        <v>43</v>
      </c>
      <c r="L209">
        <v>0</v>
      </c>
      <c r="M209">
        <v>1</v>
      </c>
      <c r="N209">
        <v>0</v>
      </c>
      <c r="O209">
        <v>0</v>
      </c>
      <c r="P209">
        <v>0</v>
      </c>
      <c r="Q209">
        <v>0</v>
      </c>
      <c r="R209">
        <v>0</v>
      </c>
      <c r="S209" t="s">
        <v>44</v>
      </c>
      <c r="T209">
        <v>0</v>
      </c>
      <c r="U209">
        <v>0</v>
      </c>
      <c r="V209">
        <v>0</v>
      </c>
      <c r="W209">
        <v>0</v>
      </c>
      <c r="X209">
        <v>1</v>
      </c>
      <c r="Y209">
        <v>0</v>
      </c>
      <c r="Z209">
        <v>0</v>
      </c>
      <c r="AA209">
        <v>0</v>
      </c>
      <c r="AB209">
        <v>60.8</v>
      </c>
      <c r="AC209">
        <v>57</v>
      </c>
      <c r="AD209">
        <v>2359</v>
      </c>
      <c r="AE209">
        <v>7.765993079407675</v>
      </c>
      <c r="AF209">
        <f t="shared" si="10"/>
        <v>2359</v>
      </c>
      <c r="AG209">
        <v>7.7181781605319504</v>
      </c>
      <c r="AH209">
        <f t="shared" si="11"/>
        <v>2248.8587865134</v>
      </c>
      <c r="AI209">
        <v>4.7814918875724643E-2</v>
      </c>
      <c r="AJ209">
        <v>2359</v>
      </c>
      <c r="AL209">
        <v>1</v>
      </c>
      <c r="AM209">
        <v>0</v>
      </c>
      <c r="AN209">
        <v>5.42</v>
      </c>
      <c r="AO209">
        <v>5.41</v>
      </c>
      <c r="AP209">
        <v>3.29</v>
      </c>
    </row>
    <row r="210" spans="1:42" x14ac:dyDescent="0.3">
      <c r="A210">
        <v>1</v>
      </c>
      <c r="B210">
        <v>0.92</v>
      </c>
      <c r="C210">
        <f t="shared" si="9"/>
        <v>0.84640000000000004</v>
      </c>
      <c r="D210">
        <v>8.279097410884372</v>
      </c>
      <c r="E210" t="s">
        <v>45</v>
      </c>
      <c r="F210">
        <v>1</v>
      </c>
      <c r="G210">
        <v>0</v>
      </c>
      <c r="H210">
        <v>0</v>
      </c>
      <c r="I210">
        <v>0</v>
      </c>
      <c r="J210">
        <v>0</v>
      </c>
      <c r="K210" t="s">
        <v>41</v>
      </c>
      <c r="L210">
        <v>0</v>
      </c>
      <c r="M210">
        <v>0</v>
      </c>
      <c r="N210">
        <v>0</v>
      </c>
      <c r="O210">
        <v>0</v>
      </c>
      <c r="P210">
        <v>1</v>
      </c>
      <c r="Q210">
        <v>0</v>
      </c>
      <c r="R210">
        <v>0</v>
      </c>
      <c r="S210" t="s">
        <v>48</v>
      </c>
      <c r="T210">
        <v>0</v>
      </c>
      <c r="U210">
        <v>0</v>
      </c>
      <c r="V210">
        <v>0</v>
      </c>
      <c r="W210">
        <v>1</v>
      </c>
      <c r="X210">
        <v>0</v>
      </c>
      <c r="Y210">
        <v>0</v>
      </c>
      <c r="Z210">
        <v>0</v>
      </c>
      <c r="AA210">
        <v>0</v>
      </c>
      <c r="AB210">
        <v>64.5</v>
      </c>
      <c r="AC210">
        <v>60</v>
      </c>
      <c r="AD210">
        <v>3536</v>
      </c>
      <c r="AE210">
        <v>8.1707514237575349</v>
      </c>
      <c r="AF210">
        <f t="shared" si="10"/>
        <v>3536.0000000000032</v>
      </c>
      <c r="AG210">
        <v>7.8488824913179585</v>
      </c>
      <c r="AH210">
        <f t="shared" si="11"/>
        <v>2562.8686879407319</v>
      </c>
      <c r="AI210">
        <v>0.32186893243957648</v>
      </c>
      <c r="AJ210">
        <v>3536</v>
      </c>
      <c r="AL210">
        <v>1</v>
      </c>
      <c r="AM210">
        <v>0</v>
      </c>
      <c r="AN210">
        <v>6.06</v>
      </c>
      <c r="AO210">
        <v>6.01</v>
      </c>
      <c r="AP210">
        <v>3.89</v>
      </c>
    </row>
    <row r="211" spans="1:42" x14ac:dyDescent="0.3">
      <c r="A211">
        <v>1</v>
      </c>
      <c r="B211">
        <v>0.28999999999999998</v>
      </c>
      <c r="C211">
        <f t="shared" si="9"/>
        <v>8.4099999999999994E-2</v>
      </c>
      <c r="D211">
        <v>6.4228439278347667</v>
      </c>
      <c r="E211" t="s">
        <v>55</v>
      </c>
      <c r="F211">
        <v>0</v>
      </c>
      <c r="G211">
        <v>0</v>
      </c>
      <c r="H211">
        <v>0</v>
      </c>
      <c r="I211">
        <v>0</v>
      </c>
      <c r="J211">
        <v>1</v>
      </c>
      <c r="K211" t="s">
        <v>43</v>
      </c>
      <c r="L211">
        <v>0</v>
      </c>
      <c r="M211">
        <v>1</v>
      </c>
      <c r="N211">
        <v>0</v>
      </c>
      <c r="O211">
        <v>0</v>
      </c>
      <c r="P211">
        <v>0</v>
      </c>
      <c r="Q211">
        <v>0</v>
      </c>
      <c r="R211">
        <v>0</v>
      </c>
      <c r="S211" t="s">
        <v>46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1</v>
      </c>
      <c r="AA211">
        <v>0</v>
      </c>
      <c r="AB211">
        <v>58.9</v>
      </c>
      <c r="AC211">
        <v>59</v>
      </c>
      <c r="AD211">
        <v>664</v>
      </c>
      <c r="AE211">
        <v>6.4982821494764336</v>
      </c>
      <c r="AF211">
        <f t="shared" si="10"/>
        <v>663.99999999999977</v>
      </c>
      <c r="AG211">
        <v>6.6522029242738547</v>
      </c>
      <c r="AH211">
        <f t="shared" si="11"/>
        <v>774.48858737499938</v>
      </c>
      <c r="AI211">
        <v>-0.15392077479742117</v>
      </c>
      <c r="AJ211">
        <v>664</v>
      </c>
      <c r="AL211">
        <v>1</v>
      </c>
      <c r="AM211">
        <v>0</v>
      </c>
      <c r="AN211">
        <v>4.33</v>
      </c>
      <c r="AO211">
        <v>4.4000000000000004</v>
      </c>
      <c r="AP211">
        <v>2.57</v>
      </c>
    </row>
    <row r="212" spans="1:42" x14ac:dyDescent="0.3">
      <c r="A212">
        <v>1</v>
      </c>
      <c r="B212">
        <v>0.71</v>
      </c>
      <c r="C212">
        <f t="shared" si="9"/>
        <v>0.50409999999999999</v>
      </c>
      <c r="D212">
        <v>7.8205583399289402</v>
      </c>
      <c r="E212" t="s">
        <v>55</v>
      </c>
      <c r="F212">
        <v>0</v>
      </c>
      <c r="G212">
        <v>0</v>
      </c>
      <c r="H212">
        <v>0</v>
      </c>
      <c r="I212">
        <v>0</v>
      </c>
      <c r="J212">
        <v>1</v>
      </c>
      <c r="K212" t="s">
        <v>43</v>
      </c>
      <c r="L212">
        <v>0</v>
      </c>
      <c r="M212">
        <v>1</v>
      </c>
      <c r="N212">
        <v>0</v>
      </c>
      <c r="O212">
        <v>0</v>
      </c>
      <c r="P212">
        <v>0</v>
      </c>
      <c r="Q212">
        <v>0</v>
      </c>
      <c r="R212">
        <v>0</v>
      </c>
      <c r="S212" t="s">
        <v>39</v>
      </c>
      <c r="T212">
        <v>0</v>
      </c>
      <c r="U212">
        <v>0</v>
      </c>
      <c r="V212">
        <v>1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59.3</v>
      </c>
      <c r="AC212">
        <v>55</v>
      </c>
      <c r="AD212">
        <v>2573</v>
      </c>
      <c r="AE212">
        <v>7.8528278122817445</v>
      </c>
      <c r="AF212">
        <f t="shared" si="10"/>
        <v>2573.0000000000009</v>
      </c>
      <c r="AG212">
        <v>7.8502599103712267</v>
      </c>
      <c r="AH212">
        <f t="shared" si="11"/>
        <v>2566.4012644631057</v>
      </c>
      <c r="AI212">
        <v>2.5679019105178114E-3</v>
      </c>
      <c r="AJ212">
        <v>2573</v>
      </c>
      <c r="AL212">
        <v>1</v>
      </c>
      <c r="AM212">
        <v>0</v>
      </c>
      <c r="AN212">
        <v>5.83</v>
      </c>
      <c r="AO212">
        <v>5.9</v>
      </c>
      <c r="AP212">
        <v>3.48</v>
      </c>
    </row>
    <row r="213" spans="1:42" x14ac:dyDescent="0.3">
      <c r="A213">
        <v>1</v>
      </c>
      <c r="B213">
        <v>0.3</v>
      </c>
      <c r="C213">
        <f t="shared" si="9"/>
        <v>0.09</v>
      </c>
      <c r="D213">
        <v>6.4709048392564616</v>
      </c>
      <c r="E213" t="s">
        <v>40</v>
      </c>
      <c r="F213">
        <v>0</v>
      </c>
      <c r="G213">
        <v>0</v>
      </c>
      <c r="H213">
        <v>1</v>
      </c>
      <c r="I213">
        <v>0</v>
      </c>
      <c r="J213">
        <v>0</v>
      </c>
      <c r="K213" t="s">
        <v>54</v>
      </c>
      <c r="L213">
        <v>1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 t="s">
        <v>39</v>
      </c>
      <c r="T213">
        <v>0</v>
      </c>
      <c r="U213">
        <v>0</v>
      </c>
      <c r="V213">
        <v>1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61.7</v>
      </c>
      <c r="AC213">
        <v>56</v>
      </c>
      <c r="AD213">
        <v>709</v>
      </c>
      <c r="AE213">
        <v>6.5638555265321274</v>
      </c>
      <c r="AF213">
        <f t="shared" si="10"/>
        <v>709</v>
      </c>
      <c r="AG213">
        <v>6.4388352156011326</v>
      </c>
      <c r="AH213">
        <f t="shared" si="11"/>
        <v>625.67759570894918</v>
      </c>
      <c r="AI213">
        <v>0.12502031093099486</v>
      </c>
      <c r="AJ213">
        <v>709</v>
      </c>
      <c r="AL213">
        <v>1</v>
      </c>
      <c r="AM213">
        <v>0</v>
      </c>
      <c r="AN213">
        <v>4.3499999999999996</v>
      </c>
      <c r="AO213">
        <v>4.3099999999999996</v>
      </c>
      <c r="AP213">
        <v>2.67</v>
      </c>
    </row>
    <row r="214" spans="1:42" x14ac:dyDescent="0.3">
      <c r="A214">
        <v>1</v>
      </c>
      <c r="B214">
        <v>0.3</v>
      </c>
      <c r="C214">
        <f t="shared" si="9"/>
        <v>0.09</v>
      </c>
      <c r="D214">
        <v>6.4709048392564616</v>
      </c>
      <c r="E214" t="s">
        <v>40</v>
      </c>
      <c r="F214">
        <v>0</v>
      </c>
      <c r="G214">
        <v>0</v>
      </c>
      <c r="H214">
        <v>1</v>
      </c>
      <c r="I214">
        <v>0</v>
      </c>
      <c r="J214">
        <v>0</v>
      </c>
      <c r="K214" t="s">
        <v>47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1</v>
      </c>
      <c r="R214">
        <v>0</v>
      </c>
      <c r="S214" t="s">
        <v>52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0</v>
      </c>
      <c r="AA214">
        <v>0</v>
      </c>
      <c r="AB214">
        <v>62</v>
      </c>
      <c r="AC214">
        <v>55</v>
      </c>
      <c r="AD214">
        <v>438</v>
      </c>
      <c r="AE214">
        <v>6.0822189103764464</v>
      </c>
      <c r="AF214">
        <f t="shared" si="10"/>
        <v>438.00000000000011</v>
      </c>
      <c r="AG214">
        <v>6.1609788214024821</v>
      </c>
      <c r="AH214">
        <f t="shared" si="11"/>
        <v>473.89170323470273</v>
      </c>
      <c r="AI214">
        <v>-7.8759911026035745E-2</v>
      </c>
      <c r="AJ214">
        <v>438</v>
      </c>
      <c r="AL214">
        <v>1</v>
      </c>
      <c r="AM214">
        <v>0</v>
      </c>
      <c r="AN214">
        <v>4.3</v>
      </c>
      <c r="AO214">
        <v>4.3499999999999996</v>
      </c>
      <c r="AP214">
        <v>2.68</v>
      </c>
    </row>
    <row r="215" spans="1:42" x14ac:dyDescent="0.3">
      <c r="A215">
        <v>1</v>
      </c>
      <c r="B215">
        <v>0.33</v>
      </c>
      <c r="C215">
        <f t="shared" si="9"/>
        <v>0.10890000000000001</v>
      </c>
      <c r="D215">
        <v>6.6079578580290095</v>
      </c>
      <c r="E215" t="s">
        <v>49</v>
      </c>
      <c r="F215">
        <v>0</v>
      </c>
      <c r="G215">
        <v>0</v>
      </c>
      <c r="H215">
        <v>0</v>
      </c>
      <c r="I215">
        <v>1</v>
      </c>
      <c r="J215">
        <v>0</v>
      </c>
      <c r="K215" t="s">
        <v>51</v>
      </c>
      <c r="L215">
        <v>0</v>
      </c>
      <c r="M215">
        <v>0</v>
      </c>
      <c r="N215">
        <v>1</v>
      </c>
      <c r="O215">
        <v>0</v>
      </c>
      <c r="P215">
        <v>0</v>
      </c>
      <c r="Q215">
        <v>0</v>
      </c>
      <c r="R215">
        <v>0</v>
      </c>
      <c r="S215" t="s">
        <v>52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0</v>
      </c>
      <c r="AA215">
        <v>0</v>
      </c>
      <c r="AB215">
        <v>62.1</v>
      </c>
      <c r="AC215">
        <v>59</v>
      </c>
      <c r="AD215">
        <v>666</v>
      </c>
      <c r="AE215">
        <v>6.5012896705403893</v>
      </c>
      <c r="AF215">
        <f t="shared" si="10"/>
        <v>666.00000000000011</v>
      </c>
      <c r="AG215">
        <v>6.5054814692085756</v>
      </c>
      <c r="AH215">
        <f t="shared" si="11"/>
        <v>668.79759729890634</v>
      </c>
      <c r="AI215">
        <v>-4.1917986681863084E-3</v>
      </c>
      <c r="AJ215">
        <v>666</v>
      </c>
      <c r="AL215">
        <v>1</v>
      </c>
      <c r="AM215">
        <v>0</v>
      </c>
      <c r="AN215">
        <v>4.3899999999999997</v>
      </c>
      <c r="AO215">
        <v>4.4400000000000004</v>
      </c>
      <c r="AP215">
        <v>2.74</v>
      </c>
    </row>
    <row r="216" spans="1:42" x14ac:dyDescent="0.3">
      <c r="A216">
        <v>1</v>
      </c>
      <c r="B216">
        <v>0.31</v>
      </c>
      <c r="C216">
        <f t="shared" si="9"/>
        <v>9.6100000000000005E-2</v>
      </c>
      <c r="D216">
        <v>6.5177318019796271</v>
      </c>
      <c r="E216" t="s">
        <v>37</v>
      </c>
      <c r="F216">
        <v>0</v>
      </c>
      <c r="G216">
        <v>1</v>
      </c>
      <c r="H216">
        <v>0</v>
      </c>
      <c r="I216">
        <v>0</v>
      </c>
      <c r="J216">
        <v>0</v>
      </c>
      <c r="K216" t="s">
        <v>51</v>
      </c>
      <c r="L216">
        <v>0</v>
      </c>
      <c r="M216">
        <v>0</v>
      </c>
      <c r="N216">
        <v>1</v>
      </c>
      <c r="O216">
        <v>0</v>
      </c>
      <c r="P216">
        <v>0</v>
      </c>
      <c r="Q216">
        <v>0</v>
      </c>
      <c r="R216">
        <v>0</v>
      </c>
      <c r="S216" t="s">
        <v>52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0</v>
      </c>
      <c r="AA216">
        <v>0</v>
      </c>
      <c r="AB216">
        <v>63.9</v>
      </c>
      <c r="AC216">
        <v>56</v>
      </c>
      <c r="AD216">
        <v>625</v>
      </c>
      <c r="AE216">
        <v>6.4377516497364011</v>
      </c>
      <c r="AF216">
        <f t="shared" si="10"/>
        <v>624.99999999999977</v>
      </c>
      <c r="AG216">
        <v>6.4240607643540031</v>
      </c>
      <c r="AH216">
        <f t="shared" si="11"/>
        <v>616.50150534046873</v>
      </c>
      <c r="AI216">
        <v>1.3690885382398044E-2</v>
      </c>
      <c r="AJ216">
        <v>625</v>
      </c>
      <c r="AL216">
        <v>1</v>
      </c>
      <c r="AM216">
        <v>0</v>
      </c>
      <c r="AN216">
        <v>4.29</v>
      </c>
      <c r="AO216">
        <v>4.32</v>
      </c>
      <c r="AP216">
        <v>2.75</v>
      </c>
    </row>
    <row r="217" spans="1:42" x14ac:dyDescent="0.3">
      <c r="A217">
        <v>1</v>
      </c>
      <c r="B217">
        <v>0.31</v>
      </c>
      <c r="C217">
        <f t="shared" si="9"/>
        <v>9.6100000000000005E-2</v>
      </c>
      <c r="D217">
        <v>6.5177318019796271</v>
      </c>
      <c r="E217" t="s">
        <v>40</v>
      </c>
      <c r="F217">
        <v>0</v>
      </c>
      <c r="G217">
        <v>0</v>
      </c>
      <c r="H217">
        <v>1</v>
      </c>
      <c r="I217">
        <v>0</v>
      </c>
      <c r="J217">
        <v>0</v>
      </c>
      <c r="K217" t="s">
        <v>41</v>
      </c>
      <c r="L217">
        <v>0</v>
      </c>
      <c r="M217">
        <v>0</v>
      </c>
      <c r="N217">
        <v>0</v>
      </c>
      <c r="O217">
        <v>0</v>
      </c>
      <c r="P217">
        <v>1</v>
      </c>
      <c r="Q217">
        <v>0</v>
      </c>
      <c r="R217">
        <v>0</v>
      </c>
      <c r="S217" t="s">
        <v>39</v>
      </c>
      <c r="T217">
        <v>0</v>
      </c>
      <c r="U217">
        <v>0</v>
      </c>
      <c r="V217">
        <v>1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61.1</v>
      </c>
      <c r="AC217">
        <v>56</v>
      </c>
      <c r="AD217">
        <v>464</v>
      </c>
      <c r="AE217">
        <v>6.1398845522262553</v>
      </c>
      <c r="AF217">
        <f t="shared" si="10"/>
        <v>464</v>
      </c>
      <c r="AG217">
        <v>6.1861284827633263</v>
      </c>
      <c r="AH217">
        <f t="shared" si="11"/>
        <v>485.96105296798714</v>
      </c>
      <c r="AI217">
        <v>-4.6243930537070987E-2</v>
      </c>
      <c r="AJ217">
        <v>464</v>
      </c>
      <c r="AL217">
        <v>1</v>
      </c>
      <c r="AM217">
        <v>0</v>
      </c>
      <c r="AN217">
        <v>4.3499999999999996</v>
      </c>
      <c r="AO217">
        <v>4.3899999999999997</v>
      </c>
      <c r="AP217">
        <v>2.67</v>
      </c>
    </row>
    <row r="218" spans="1:42" x14ac:dyDescent="0.3">
      <c r="A218">
        <v>1</v>
      </c>
      <c r="B218">
        <v>0.9</v>
      </c>
      <c r="C218">
        <f t="shared" si="9"/>
        <v>0.81</v>
      </c>
      <c r="D218">
        <v>8.2391797372871505</v>
      </c>
      <c r="E218" t="s">
        <v>55</v>
      </c>
      <c r="F218">
        <v>0</v>
      </c>
      <c r="G218">
        <v>0</v>
      </c>
      <c r="H218">
        <v>0</v>
      </c>
      <c r="I218">
        <v>0</v>
      </c>
      <c r="J218">
        <v>1</v>
      </c>
      <c r="K218" t="s">
        <v>50</v>
      </c>
      <c r="L218">
        <v>0</v>
      </c>
      <c r="M218">
        <v>0</v>
      </c>
      <c r="N218">
        <v>0</v>
      </c>
      <c r="O218">
        <v>1</v>
      </c>
      <c r="P218">
        <v>0</v>
      </c>
      <c r="Q218">
        <v>0</v>
      </c>
      <c r="R218">
        <v>0</v>
      </c>
      <c r="S218" t="s">
        <v>52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0</v>
      </c>
      <c r="AA218">
        <v>0</v>
      </c>
      <c r="AB218">
        <v>61.5</v>
      </c>
      <c r="AC218">
        <v>60</v>
      </c>
      <c r="AD218">
        <v>4386</v>
      </c>
      <c r="AE218">
        <v>8.3861729289778335</v>
      </c>
      <c r="AF218">
        <f t="shared" si="10"/>
        <v>4386</v>
      </c>
      <c r="AG218">
        <v>8.3214995008425934</v>
      </c>
      <c r="AH218">
        <f t="shared" si="11"/>
        <v>4111.3203167051306</v>
      </c>
      <c r="AI218">
        <v>6.467342813524013E-2</v>
      </c>
      <c r="AJ218">
        <v>4386</v>
      </c>
      <c r="AL218">
        <v>1</v>
      </c>
      <c r="AM218">
        <v>0</v>
      </c>
      <c r="AN218">
        <v>6.13</v>
      </c>
      <c r="AO218">
        <v>6.16</v>
      </c>
      <c r="AP218">
        <v>3.78</v>
      </c>
    </row>
    <row r="219" spans="1:42" x14ac:dyDescent="0.3">
      <c r="A219">
        <v>1</v>
      </c>
      <c r="B219">
        <v>0.3</v>
      </c>
      <c r="C219">
        <f t="shared" si="9"/>
        <v>0.09</v>
      </c>
      <c r="D219">
        <v>6.4709048392564616</v>
      </c>
      <c r="E219" t="s">
        <v>40</v>
      </c>
      <c r="F219">
        <v>0</v>
      </c>
      <c r="G219">
        <v>0</v>
      </c>
      <c r="H219">
        <v>1</v>
      </c>
      <c r="I219">
        <v>0</v>
      </c>
      <c r="J219">
        <v>0</v>
      </c>
      <c r="K219" t="s">
        <v>51</v>
      </c>
      <c r="L219">
        <v>0</v>
      </c>
      <c r="M219">
        <v>0</v>
      </c>
      <c r="N219">
        <v>1</v>
      </c>
      <c r="O219">
        <v>0</v>
      </c>
      <c r="P219">
        <v>0</v>
      </c>
      <c r="Q219">
        <v>0</v>
      </c>
      <c r="R219">
        <v>0</v>
      </c>
      <c r="S219" t="s">
        <v>52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0</v>
      </c>
      <c r="AA219">
        <v>0</v>
      </c>
      <c r="AB219">
        <v>63</v>
      </c>
      <c r="AC219">
        <v>55</v>
      </c>
      <c r="AD219">
        <v>673</v>
      </c>
      <c r="AE219">
        <v>6.5117453296447279</v>
      </c>
      <c r="AF219">
        <f t="shared" si="10"/>
        <v>673</v>
      </c>
      <c r="AG219">
        <v>6.4430625203863734</v>
      </c>
      <c r="AH219">
        <f t="shared" si="11"/>
        <v>628.32812395156873</v>
      </c>
      <c r="AI219">
        <v>6.868280925835446E-2</v>
      </c>
      <c r="AJ219">
        <v>673</v>
      </c>
      <c r="AL219">
        <v>1</v>
      </c>
      <c r="AM219">
        <v>0</v>
      </c>
      <c r="AN219">
        <v>4.29</v>
      </c>
      <c r="AO219">
        <v>4.28</v>
      </c>
      <c r="AP219">
        <v>2.7</v>
      </c>
    </row>
    <row r="220" spans="1:42" x14ac:dyDescent="0.3">
      <c r="A220">
        <v>1</v>
      </c>
      <c r="B220">
        <v>0.9</v>
      </c>
      <c r="C220">
        <f t="shared" si="9"/>
        <v>0.81</v>
      </c>
      <c r="D220">
        <v>8.2391797372871505</v>
      </c>
      <c r="E220" t="s">
        <v>45</v>
      </c>
      <c r="F220">
        <v>1</v>
      </c>
      <c r="G220">
        <v>0</v>
      </c>
      <c r="H220">
        <v>0</v>
      </c>
      <c r="I220">
        <v>0</v>
      </c>
      <c r="J220">
        <v>0</v>
      </c>
      <c r="K220" t="s">
        <v>51</v>
      </c>
      <c r="L220">
        <v>0</v>
      </c>
      <c r="M220">
        <v>0</v>
      </c>
      <c r="N220">
        <v>1</v>
      </c>
      <c r="O220">
        <v>0</v>
      </c>
      <c r="P220">
        <v>0</v>
      </c>
      <c r="Q220">
        <v>0</v>
      </c>
      <c r="R220">
        <v>0</v>
      </c>
      <c r="S220" t="s">
        <v>39</v>
      </c>
      <c r="T220">
        <v>0</v>
      </c>
      <c r="U220">
        <v>0</v>
      </c>
      <c r="V220">
        <v>1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65.3</v>
      </c>
      <c r="AC220">
        <v>61</v>
      </c>
      <c r="AD220">
        <v>3326</v>
      </c>
      <c r="AE220">
        <v>8.1095256597528724</v>
      </c>
      <c r="AF220">
        <f t="shared" si="10"/>
        <v>3325.9999999999982</v>
      </c>
      <c r="AG220">
        <v>8.0944162287331398</v>
      </c>
      <c r="AH220">
        <f t="shared" si="11"/>
        <v>3276.1237819368075</v>
      </c>
      <c r="AI220">
        <v>1.5109431019732611E-2</v>
      </c>
      <c r="AJ220">
        <v>3326</v>
      </c>
      <c r="AL220">
        <v>1</v>
      </c>
      <c r="AM220">
        <v>0</v>
      </c>
      <c r="AN220">
        <v>6</v>
      </c>
      <c r="AO220">
        <v>5.95</v>
      </c>
      <c r="AP220">
        <v>3.9</v>
      </c>
    </row>
    <row r="221" spans="1:42" x14ac:dyDescent="0.3">
      <c r="A221">
        <v>1</v>
      </c>
      <c r="B221">
        <v>0.4</v>
      </c>
      <c r="C221">
        <f t="shared" si="9"/>
        <v>0.16000000000000003</v>
      </c>
      <c r="D221">
        <v>6.8934882765450896</v>
      </c>
      <c r="E221" t="s">
        <v>40</v>
      </c>
      <c r="F221">
        <v>0</v>
      </c>
      <c r="G221">
        <v>0</v>
      </c>
      <c r="H221">
        <v>1</v>
      </c>
      <c r="I221">
        <v>0</v>
      </c>
      <c r="J221">
        <v>0</v>
      </c>
      <c r="K221" t="s">
        <v>50</v>
      </c>
      <c r="L221">
        <v>0</v>
      </c>
      <c r="M221">
        <v>0</v>
      </c>
      <c r="N221">
        <v>0</v>
      </c>
      <c r="O221">
        <v>1</v>
      </c>
      <c r="P221">
        <v>0</v>
      </c>
      <c r="Q221">
        <v>0</v>
      </c>
      <c r="R221">
        <v>0</v>
      </c>
      <c r="S221" t="s">
        <v>42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1</v>
      </c>
      <c r="AB221">
        <v>62.4</v>
      </c>
      <c r="AC221">
        <v>56</v>
      </c>
      <c r="AD221">
        <v>1050</v>
      </c>
      <c r="AE221">
        <v>6.956545443151569</v>
      </c>
      <c r="AF221">
        <f t="shared" si="10"/>
        <v>1050</v>
      </c>
      <c r="AG221">
        <v>7.0036934004911995</v>
      </c>
      <c r="AH221">
        <f t="shared" si="11"/>
        <v>1100.6909527915441</v>
      </c>
      <c r="AI221">
        <v>-4.7147957339630508E-2</v>
      </c>
      <c r="AJ221">
        <v>1050</v>
      </c>
      <c r="AL221">
        <v>1</v>
      </c>
      <c r="AM221">
        <v>0</v>
      </c>
      <c r="AN221">
        <v>4.68</v>
      </c>
      <c r="AO221">
        <v>4.6399999999999997</v>
      </c>
      <c r="AP221">
        <v>2.91</v>
      </c>
    </row>
    <row r="222" spans="1:42" x14ac:dyDescent="0.3">
      <c r="A222">
        <v>1</v>
      </c>
      <c r="B222">
        <v>0.5</v>
      </c>
      <c r="C222">
        <f t="shared" si="9"/>
        <v>0.25</v>
      </c>
      <c r="D222">
        <v>7.2401831635362885</v>
      </c>
      <c r="E222" t="s">
        <v>49</v>
      </c>
      <c r="F222">
        <v>0</v>
      </c>
      <c r="G222">
        <v>0</v>
      </c>
      <c r="H222">
        <v>0</v>
      </c>
      <c r="I222">
        <v>1</v>
      </c>
      <c r="J222">
        <v>0</v>
      </c>
      <c r="K222" t="s">
        <v>43</v>
      </c>
      <c r="L222">
        <v>0</v>
      </c>
      <c r="M222">
        <v>1</v>
      </c>
      <c r="N222">
        <v>0</v>
      </c>
      <c r="O222">
        <v>0</v>
      </c>
      <c r="P222">
        <v>0</v>
      </c>
      <c r="Q222">
        <v>0</v>
      </c>
      <c r="R222">
        <v>0</v>
      </c>
      <c r="S222" t="s">
        <v>39</v>
      </c>
      <c r="T222">
        <v>0</v>
      </c>
      <c r="U222">
        <v>0</v>
      </c>
      <c r="V222">
        <v>1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62.3</v>
      </c>
      <c r="AC222">
        <v>58</v>
      </c>
      <c r="AD222">
        <v>1316</v>
      </c>
      <c r="AE222">
        <v>7.1823521118852627</v>
      </c>
      <c r="AF222">
        <f t="shared" si="10"/>
        <v>1316.0000000000002</v>
      </c>
      <c r="AG222">
        <v>7.1917439438196347</v>
      </c>
      <c r="AH222">
        <f t="shared" si="11"/>
        <v>1328.4178728349932</v>
      </c>
      <c r="AI222">
        <v>-9.3918319343719858E-3</v>
      </c>
      <c r="AJ222">
        <v>1316</v>
      </c>
      <c r="AL222">
        <v>1</v>
      </c>
      <c r="AM222">
        <v>0</v>
      </c>
      <c r="AN222">
        <v>5.09</v>
      </c>
      <c r="AO222">
        <v>5.15</v>
      </c>
      <c r="AP222">
        <v>3.19</v>
      </c>
    </row>
    <row r="223" spans="1:42" x14ac:dyDescent="0.3">
      <c r="A223">
        <v>1</v>
      </c>
      <c r="B223">
        <v>0.5</v>
      </c>
      <c r="C223">
        <f t="shared" si="9"/>
        <v>0.25</v>
      </c>
      <c r="D223">
        <v>7.2401831635362885</v>
      </c>
      <c r="E223" t="s">
        <v>40</v>
      </c>
      <c r="F223">
        <v>0</v>
      </c>
      <c r="G223">
        <v>0</v>
      </c>
      <c r="H223">
        <v>1</v>
      </c>
      <c r="I223">
        <v>0</v>
      </c>
      <c r="J223">
        <v>0</v>
      </c>
      <c r="K223" t="s">
        <v>41</v>
      </c>
      <c r="L223">
        <v>0</v>
      </c>
      <c r="M223">
        <v>0</v>
      </c>
      <c r="N223">
        <v>0</v>
      </c>
      <c r="O223">
        <v>0</v>
      </c>
      <c r="P223">
        <v>1</v>
      </c>
      <c r="Q223">
        <v>0</v>
      </c>
      <c r="R223">
        <v>0</v>
      </c>
      <c r="S223" t="s">
        <v>39</v>
      </c>
      <c r="T223">
        <v>0</v>
      </c>
      <c r="U223">
        <v>0</v>
      </c>
      <c r="V223">
        <v>1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62.2</v>
      </c>
      <c r="AC223">
        <v>57</v>
      </c>
      <c r="AD223">
        <v>1140</v>
      </c>
      <c r="AE223">
        <v>7.0387835413885416</v>
      </c>
      <c r="AF223">
        <f t="shared" si="10"/>
        <v>1140.0000000000005</v>
      </c>
      <c r="AG223">
        <v>6.9886953296984036</v>
      </c>
      <c r="AH223">
        <f t="shared" si="11"/>
        <v>1084.3058912567401</v>
      </c>
      <c r="AI223">
        <v>5.0088211690137996E-2</v>
      </c>
      <c r="AJ223">
        <v>1140</v>
      </c>
      <c r="AL223">
        <v>1</v>
      </c>
      <c r="AM223">
        <v>0</v>
      </c>
      <c r="AN223">
        <v>5.07</v>
      </c>
      <c r="AO223">
        <v>5.09</v>
      </c>
      <c r="AP223">
        <v>3.16</v>
      </c>
    </row>
    <row r="224" spans="1:42" x14ac:dyDescent="0.3">
      <c r="A224">
        <v>1</v>
      </c>
      <c r="B224">
        <v>0.42</v>
      </c>
      <c r="C224">
        <f t="shared" si="9"/>
        <v>0.17639999999999997</v>
      </c>
      <c r="D224">
        <v>6.9678463957930497</v>
      </c>
      <c r="E224" t="s">
        <v>40</v>
      </c>
      <c r="F224">
        <v>0</v>
      </c>
      <c r="G224">
        <v>0</v>
      </c>
      <c r="H224">
        <v>1</v>
      </c>
      <c r="I224">
        <v>0</v>
      </c>
      <c r="J224">
        <v>0</v>
      </c>
      <c r="K224" t="s">
        <v>43</v>
      </c>
      <c r="L224">
        <v>0</v>
      </c>
      <c r="M224">
        <v>1</v>
      </c>
      <c r="N224">
        <v>0</v>
      </c>
      <c r="O224">
        <v>0</v>
      </c>
      <c r="P224">
        <v>0</v>
      </c>
      <c r="Q224">
        <v>0</v>
      </c>
      <c r="R224">
        <v>0</v>
      </c>
      <c r="S224" t="s">
        <v>39</v>
      </c>
      <c r="T224">
        <v>0</v>
      </c>
      <c r="U224">
        <v>0</v>
      </c>
      <c r="V224">
        <v>1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62.6</v>
      </c>
      <c r="AC224">
        <v>57</v>
      </c>
      <c r="AD224">
        <v>992</v>
      </c>
      <c r="AE224">
        <v>6.8997231072848724</v>
      </c>
      <c r="AF224">
        <f t="shared" si="10"/>
        <v>991.99999999999955</v>
      </c>
      <c r="AG224">
        <v>6.9499256130721676</v>
      </c>
      <c r="AH224">
        <f t="shared" si="11"/>
        <v>1043.0721343627731</v>
      </c>
      <c r="AI224">
        <v>-5.0202505787295237E-2</v>
      </c>
      <c r="AJ224">
        <v>992</v>
      </c>
      <c r="AL224">
        <v>1</v>
      </c>
      <c r="AM224">
        <v>0</v>
      </c>
      <c r="AN224">
        <v>4.84</v>
      </c>
      <c r="AO224">
        <v>4.8099999999999996</v>
      </c>
      <c r="AP224">
        <v>3.02</v>
      </c>
    </row>
    <row r="225" spans="1:42" x14ac:dyDescent="0.3">
      <c r="A225">
        <v>1</v>
      </c>
      <c r="B225">
        <v>0.9</v>
      </c>
      <c r="C225">
        <f t="shared" si="9"/>
        <v>0.81</v>
      </c>
      <c r="D225">
        <v>8.2391797372871505</v>
      </c>
      <c r="E225" t="s">
        <v>37</v>
      </c>
      <c r="F225">
        <v>0</v>
      </c>
      <c r="G225">
        <v>1</v>
      </c>
      <c r="H225">
        <v>0</v>
      </c>
      <c r="I225">
        <v>0</v>
      </c>
      <c r="J225">
        <v>0</v>
      </c>
      <c r="K225" t="s">
        <v>50</v>
      </c>
      <c r="L225">
        <v>0</v>
      </c>
      <c r="M225">
        <v>0</v>
      </c>
      <c r="N225">
        <v>0</v>
      </c>
      <c r="O225">
        <v>1</v>
      </c>
      <c r="P225">
        <v>0</v>
      </c>
      <c r="Q225">
        <v>0</v>
      </c>
      <c r="R225">
        <v>0</v>
      </c>
      <c r="S225" t="s">
        <v>39</v>
      </c>
      <c r="T225">
        <v>0</v>
      </c>
      <c r="U225">
        <v>0</v>
      </c>
      <c r="V225">
        <v>1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57.8</v>
      </c>
      <c r="AC225">
        <v>58</v>
      </c>
      <c r="AD225">
        <v>3931</v>
      </c>
      <c r="AE225">
        <v>8.2766491254218604</v>
      </c>
      <c r="AF225">
        <f t="shared" si="10"/>
        <v>3931</v>
      </c>
      <c r="AG225">
        <v>8.3180924424754945</v>
      </c>
      <c r="AH225">
        <f t="shared" si="11"/>
        <v>4097.3366435425269</v>
      </c>
      <c r="AI225">
        <v>-4.1443317053634132E-2</v>
      </c>
      <c r="AJ225">
        <v>3931</v>
      </c>
      <c r="AL225">
        <v>1</v>
      </c>
      <c r="AM225">
        <v>0</v>
      </c>
      <c r="AN225">
        <v>6.42</v>
      </c>
      <c r="AO225">
        <v>6.38</v>
      </c>
      <c r="AP225">
        <v>3.7</v>
      </c>
    </row>
    <row r="226" spans="1:42" x14ac:dyDescent="0.3">
      <c r="A226">
        <v>1</v>
      </c>
      <c r="B226">
        <v>0.31</v>
      </c>
      <c r="C226">
        <f t="shared" si="9"/>
        <v>9.6100000000000005E-2</v>
      </c>
      <c r="D226">
        <v>6.5177318019796271</v>
      </c>
      <c r="E226" t="s">
        <v>40</v>
      </c>
      <c r="F226">
        <v>0</v>
      </c>
      <c r="G226">
        <v>0</v>
      </c>
      <c r="H226">
        <v>1</v>
      </c>
      <c r="I226">
        <v>0</v>
      </c>
      <c r="J226">
        <v>0</v>
      </c>
      <c r="K226" t="s">
        <v>38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1</v>
      </c>
      <c r="S226" t="s">
        <v>46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1</v>
      </c>
      <c r="AA226">
        <v>0</v>
      </c>
      <c r="AB226">
        <v>62.4</v>
      </c>
      <c r="AC226">
        <v>54</v>
      </c>
      <c r="AD226">
        <v>461</v>
      </c>
      <c r="AE226">
        <v>6.1333980429966486</v>
      </c>
      <c r="AF226">
        <f t="shared" si="10"/>
        <v>461.00000000000006</v>
      </c>
      <c r="AG226">
        <v>6.3541020569073634</v>
      </c>
      <c r="AH226">
        <f t="shared" si="11"/>
        <v>574.84592990833073</v>
      </c>
      <c r="AI226">
        <v>-0.22070401391071481</v>
      </c>
      <c r="AJ226">
        <v>461</v>
      </c>
      <c r="AL226">
        <v>1</v>
      </c>
      <c r="AM226">
        <v>0</v>
      </c>
      <c r="AN226">
        <v>4.32</v>
      </c>
      <c r="AO226">
        <v>4.3499999999999996</v>
      </c>
      <c r="AP226">
        <v>2.7</v>
      </c>
    </row>
    <row r="227" spans="1:42" x14ac:dyDescent="0.3">
      <c r="A227">
        <v>1</v>
      </c>
      <c r="B227">
        <v>0.32</v>
      </c>
      <c r="C227">
        <f t="shared" si="9"/>
        <v>0.1024</v>
      </c>
      <c r="D227">
        <v>6.56339481274318</v>
      </c>
      <c r="E227" t="s">
        <v>40</v>
      </c>
      <c r="F227">
        <v>0</v>
      </c>
      <c r="G227">
        <v>0</v>
      </c>
      <c r="H227">
        <v>1</v>
      </c>
      <c r="I227">
        <v>0</v>
      </c>
      <c r="J227">
        <v>0</v>
      </c>
      <c r="K227" t="s">
        <v>51</v>
      </c>
      <c r="L227">
        <v>0</v>
      </c>
      <c r="M227">
        <v>0</v>
      </c>
      <c r="N227">
        <v>1</v>
      </c>
      <c r="O227">
        <v>0</v>
      </c>
      <c r="P227">
        <v>0</v>
      </c>
      <c r="Q227">
        <v>0</v>
      </c>
      <c r="R227">
        <v>0</v>
      </c>
      <c r="S227" t="s">
        <v>52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0</v>
      </c>
      <c r="AA227">
        <v>0</v>
      </c>
      <c r="AB227">
        <v>62.4</v>
      </c>
      <c r="AC227">
        <v>54</v>
      </c>
      <c r="AD227">
        <v>828</v>
      </c>
      <c r="AE227">
        <v>6.7190131543852596</v>
      </c>
      <c r="AF227">
        <f t="shared" si="10"/>
        <v>827.99999999999989</v>
      </c>
      <c r="AG227">
        <v>6.5422353978628784</v>
      </c>
      <c r="AH227">
        <f t="shared" si="11"/>
        <v>693.83584494235811</v>
      </c>
      <c r="AI227">
        <v>0.17677775652238115</v>
      </c>
      <c r="AJ227">
        <v>828</v>
      </c>
      <c r="AL227">
        <v>1</v>
      </c>
      <c r="AM227">
        <v>0</v>
      </c>
      <c r="AN227">
        <v>4.4000000000000004</v>
      </c>
      <c r="AO227">
        <v>4.38</v>
      </c>
      <c r="AP227">
        <v>2.74</v>
      </c>
    </row>
    <row r="228" spans="1:42" x14ac:dyDescent="0.3">
      <c r="A228">
        <v>1</v>
      </c>
      <c r="B228">
        <v>0.91</v>
      </c>
      <c r="C228">
        <f t="shared" si="9"/>
        <v>0.82810000000000006</v>
      </c>
      <c r="D228">
        <v>8.259224124793727</v>
      </c>
      <c r="E228" t="s">
        <v>37</v>
      </c>
      <c r="F228">
        <v>0</v>
      </c>
      <c r="G228">
        <v>1</v>
      </c>
      <c r="H228">
        <v>0</v>
      </c>
      <c r="I228">
        <v>0</v>
      </c>
      <c r="J228">
        <v>0</v>
      </c>
      <c r="K228" t="s">
        <v>51</v>
      </c>
      <c r="L228">
        <v>0</v>
      </c>
      <c r="M228">
        <v>0</v>
      </c>
      <c r="N228">
        <v>1</v>
      </c>
      <c r="O228">
        <v>0</v>
      </c>
      <c r="P228">
        <v>0</v>
      </c>
      <c r="Q228">
        <v>0</v>
      </c>
      <c r="R228">
        <v>0</v>
      </c>
      <c r="S228" t="s">
        <v>48</v>
      </c>
      <c r="T228">
        <v>0</v>
      </c>
      <c r="U228">
        <v>0</v>
      </c>
      <c r="V228">
        <v>0</v>
      </c>
      <c r="W228">
        <v>1</v>
      </c>
      <c r="X228">
        <v>0</v>
      </c>
      <c r="Y228">
        <v>0</v>
      </c>
      <c r="Z228">
        <v>0</v>
      </c>
      <c r="AA228">
        <v>0</v>
      </c>
      <c r="AB228">
        <v>63.9</v>
      </c>
      <c r="AC228">
        <v>56</v>
      </c>
      <c r="AD228">
        <v>3058</v>
      </c>
      <c r="AE228">
        <v>8.0255163864890076</v>
      </c>
      <c r="AF228">
        <f t="shared" si="10"/>
        <v>3058</v>
      </c>
      <c r="AG228">
        <v>8.1417387461886399</v>
      </c>
      <c r="AH228">
        <f t="shared" si="11"/>
        <v>3434.8850720857399</v>
      </c>
      <c r="AI228">
        <v>-0.11622235969963235</v>
      </c>
      <c r="AJ228">
        <v>3058</v>
      </c>
      <c r="AL228">
        <v>1</v>
      </c>
      <c r="AM228">
        <v>0</v>
      </c>
      <c r="AN228">
        <v>6.11</v>
      </c>
      <c r="AO228">
        <v>6.06</v>
      </c>
      <c r="AP228">
        <v>3.89</v>
      </c>
    </row>
    <row r="229" spans="1:42" x14ac:dyDescent="0.3">
      <c r="A229">
        <v>1</v>
      </c>
      <c r="B229">
        <v>0.31</v>
      </c>
      <c r="C229">
        <f t="shared" si="9"/>
        <v>9.6100000000000005E-2</v>
      </c>
      <c r="D229">
        <v>6.5177318019796271</v>
      </c>
      <c r="E229" t="s">
        <v>55</v>
      </c>
      <c r="F229">
        <v>0</v>
      </c>
      <c r="G229">
        <v>0</v>
      </c>
      <c r="H229">
        <v>0</v>
      </c>
      <c r="I229">
        <v>0</v>
      </c>
      <c r="J229">
        <v>1</v>
      </c>
      <c r="K229" t="s">
        <v>51</v>
      </c>
      <c r="L229">
        <v>0</v>
      </c>
      <c r="M229">
        <v>0</v>
      </c>
      <c r="N229">
        <v>1</v>
      </c>
      <c r="O229">
        <v>0</v>
      </c>
      <c r="P229">
        <v>0</v>
      </c>
      <c r="Q229">
        <v>0</v>
      </c>
      <c r="R229">
        <v>0</v>
      </c>
      <c r="S229" t="s">
        <v>52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0</v>
      </c>
      <c r="AA229">
        <v>0</v>
      </c>
      <c r="AB229">
        <v>58.8</v>
      </c>
      <c r="AC229">
        <v>58</v>
      </c>
      <c r="AD229">
        <v>609</v>
      </c>
      <c r="AE229">
        <v>6.4118182677098972</v>
      </c>
      <c r="AF229">
        <f t="shared" si="10"/>
        <v>609.00000000000011</v>
      </c>
      <c r="AG229">
        <v>6.4383756014639442</v>
      </c>
      <c r="AH229">
        <f t="shared" si="11"/>
        <v>625.39009151619609</v>
      </c>
      <c r="AI229">
        <v>-2.6557333754047008E-2</v>
      </c>
      <c r="AJ229">
        <v>609</v>
      </c>
      <c r="AL229">
        <v>1</v>
      </c>
      <c r="AM229">
        <v>0</v>
      </c>
      <c r="AN229">
        <v>4.45</v>
      </c>
      <c r="AO229">
        <v>4.49</v>
      </c>
      <c r="AP229">
        <v>2.63</v>
      </c>
    </row>
    <row r="230" spans="1:42" x14ac:dyDescent="0.3">
      <c r="A230">
        <v>1</v>
      </c>
      <c r="B230">
        <v>0.51</v>
      </c>
      <c r="C230">
        <f t="shared" si="9"/>
        <v>0.2601</v>
      </c>
      <c r="D230">
        <v>7.2717799946100161</v>
      </c>
      <c r="E230" t="s">
        <v>40</v>
      </c>
      <c r="F230">
        <v>0</v>
      </c>
      <c r="G230">
        <v>0</v>
      </c>
      <c r="H230">
        <v>1</v>
      </c>
      <c r="I230">
        <v>0</v>
      </c>
      <c r="J230">
        <v>0</v>
      </c>
      <c r="K230" t="s">
        <v>43</v>
      </c>
      <c r="L230">
        <v>0</v>
      </c>
      <c r="M230">
        <v>1</v>
      </c>
      <c r="N230">
        <v>0</v>
      </c>
      <c r="O230">
        <v>0</v>
      </c>
      <c r="P230">
        <v>0</v>
      </c>
      <c r="Q230">
        <v>0</v>
      </c>
      <c r="R230">
        <v>0</v>
      </c>
      <c r="S230" t="s">
        <v>46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1</v>
      </c>
      <c r="AA230">
        <v>0</v>
      </c>
      <c r="AB230">
        <v>62.4</v>
      </c>
      <c r="AC230">
        <v>55</v>
      </c>
      <c r="AD230">
        <v>2317</v>
      </c>
      <c r="AE230">
        <v>7.7480285244323763</v>
      </c>
      <c r="AF230">
        <f t="shared" si="10"/>
        <v>2317.0000000000005</v>
      </c>
      <c r="AG230">
        <v>7.6051566121507044</v>
      </c>
      <c r="AH230">
        <f t="shared" si="11"/>
        <v>2008.5264287226005</v>
      </c>
      <c r="AI230">
        <v>0.14287191228167195</v>
      </c>
      <c r="AJ230">
        <v>2317</v>
      </c>
      <c r="AL230">
        <v>1</v>
      </c>
      <c r="AM230">
        <v>0</v>
      </c>
      <c r="AN230">
        <v>5.08</v>
      </c>
      <c r="AO230">
        <v>5.12</v>
      </c>
      <c r="AP230">
        <v>3.18</v>
      </c>
    </row>
    <row r="231" spans="1:42" x14ac:dyDescent="0.3">
      <c r="A231">
        <v>1</v>
      </c>
      <c r="B231">
        <v>0.31</v>
      </c>
      <c r="C231">
        <f t="shared" si="9"/>
        <v>9.6100000000000005E-2</v>
      </c>
      <c r="D231">
        <v>6.5177318019796271</v>
      </c>
      <c r="E231" t="s">
        <v>40</v>
      </c>
      <c r="F231">
        <v>0</v>
      </c>
      <c r="G231">
        <v>0</v>
      </c>
      <c r="H231">
        <v>1</v>
      </c>
      <c r="I231">
        <v>0</v>
      </c>
      <c r="J231">
        <v>0</v>
      </c>
      <c r="K231" t="s">
        <v>50</v>
      </c>
      <c r="L231">
        <v>0</v>
      </c>
      <c r="M231">
        <v>0</v>
      </c>
      <c r="N231">
        <v>0</v>
      </c>
      <c r="O231">
        <v>1</v>
      </c>
      <c r="P231">
        <v>0</v>
      </c>
      <c r="Q231">
        <v>0</v>
      </c>
      <c r="R231">
        <v>0</v>
      </c>
      <c r="S231" t="s">
        <v>53</v>
      </c>
      <c r="T231">
        <v>0</v>
      </c>
      <c r="U231">
        <v>1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61.2</v>
      </c>
      <c r="AC231">
        <v>56</v>
      </c>
      <c r="AD231">
        <v>891</v>
      </c>
      <c r="AE231">
        <v>6.7923444274708089</v>
      </c>
      <c r="AF231">
        <f t="shared" si="10"/>
        <v>890.99999999999966</v>
      </c>
      <c r="AG231">
        <v>6.7450439217993736</v>
      </c>
      <c r="AH231">
        <f t="shared" si="11"/>
        <v>849.8364522038263</v>
      </c>
      <c r="AI231">
        <v>4.7300505671435289E-2</v>
      </c>
      <c r="AJ231">
        <v>891</v>
      </c>
      <c r="AL231">
        <v>1</v>
      </c>
      <c r="AM231">
        <v>0</v>
      </c>
      <c r="AN231">
        <v>4.3600000000000003</v>
      </c>
      <c r="AO231">
        <v>4.4000000000000004</v>
      </c>
      <c r="AP231">
        <v>2.68</v>
      </c>
    </row>
    <row r="232" spans="1:42" x14ac:dyDescent="0.3">
      <c r="A232">
        <v>1</v>
      </c>
      <c r="B232">
        <v>0.82</v>
      </c>
      <c r="C232">
        <f t="shared" si="9"/>
        <v>0.67239999999999989</v>
      </c>
      <c r="D232">
        <v>8.072233489504713</v>
      </c>
      <c r="E232" t="s">
        <v>49</v>
      </c>
      <c r="F232">
        <v>0</v>
      </c>
      <c r="G232">
        <v>0</v>
      </c>
      <c r="H232">
        <v>0</v>
      </c>
      <c r="I232">
        <v>1</v>
      </c>
      <c r="J232">
        <v>0</v>
      </c>
      <c r="K232" t="s">
        <v>47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1</v>
      </c>
      <c r="R232">
        <v>0</v>
      </c>
      <c r="S232" t="s">
        <v>52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0</v>
      </c>
      <c r="AA232">
        <v>0</v>
      </c>
      <c r="AB232">
        <v>62.6</v>
      </c>
      <c r="AC232">
        <v>59</v>
      </c>
      <c r="AD232">
        <v>2648</v>
      </c>
      <c r="AE232">
        <v>7.8815599170568991</v>
      </c>
      <c r="AF232">
        <f t="shared" si="10"/>
        <v>2648.0000000000005</v>
      </c>
      <c r="AG232">
        <v>7.9315691968178044</v>
      </c>
      <c r="AH232">
        <f t="shared" si="11"/>
        <v>2783.7916960052003</v>
      </c>
      <c r="AI232">
        <v>-5.0009279760905301E-2</v>
      </c>
      <c r="AJ232">
        <v>2648</v>
      </c>
      <c r="AL232">
        <v>1</v>
      </c>
      <c r="AM232">
        <v>0</v>
      </c>
      <c r="AN232">
        <v>5.91</v>
      </c>
      <c r="AO232">
        <v>5.87</v>
      </c>
      <c r="AP232">
        <v>3.69</v>
      </c>
    </row>
    <row r="233" spans="1:42" x14ac:dyDescent="0.3">
      <c r="A233">
        <v>1</v>
      </c>
      <c r="B233">
        <v>0.81</v>
      </c>
      <c r="C233">
        <f t="shared" si="9"/>
        <v>0.65610000000000013</v>
      </c>
      <c r="D233">
        <v>8.0504824002138395</v>
      </c>
      <c r="E233" t="s">
        <v>55</v>
      </c>
      <c r="F233">
        <v>0</v>
      </c>
      <c r="G233">
        <v>0</v>
      </c>
      <c r="H233">
        <v>0</v>
      </c>
      <c r="I233">
        <v>0</v>
      </c>
      <c r="J233">
        <v>1</v>
      </c>
      <c r="K233" t="s">
        <v>43</v>
      </c>
      <c r="L233">
        <v>0</v>
      </c>
      <c r="M233">
        <v>1</v>
      </c>
      <c r="N233">
        <v>0</v>
      </c>
      <c r="O233">
        <v>0</v>
      </c>
      <c r="P233">
        <v>0</v>
      </c>
      <c r="Q233">
        <v>0</v>
      </c>
      <c r="R233">
        <v>0</v>
      </c>
      <c r="S233" t="s">
        <v>52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0</v>
      </c>
      <c r="AA233">
        <v>0</v>
      </c>
      <c r="AB233">
        <v>62.8</v>
      </c>
      <c r="AC233">
        <v>57</v>
      </c>
      <c r="AD233">
        <v>3839</v>
      </c>
      <c r="AE233">
        <v>8.2529671950007977</v>
      </c>
      <c r="AF233">
        <f t="shared" si="10"/>
        <v>3839</v>
      </c>
      <c r="AG233">
        <v>8.2243611583055962</v>
      </c>
      <c r="AH233">
        <f t="shared" si="11"/>
        <v>3730.7372911994571</v>
      </c>
      <c r="AI233">
        <v>2.8606036695201453E-2</v>
      </c>
      <c r="AJ233">
        <v>3839</v>
      </c>
      <c r="AL233">
        <v>1</v>
      </c>
      <c r="AM233">
        <v>0</v>
      </c>
      <c r="AN233">
        <v>5.9</v>
      </c>
      <c r="AO233">
        <v>5.95</v>
      </c>
      <c r="AP233">
        <v>3.72</v>
      </c>
    </row>
    <row r="234" spans="1:42" x14ac:dyDescent="0.3">
      <c r="A234">
        <v>1</v>
      </c>
      <c r="B234">
        <v>0.3</v>
      </c>
      <c r="C234">
        <f t="shared" si="9"/>
        <v>0.09</v>
      </c>
      <c r="D234">
        <v>6.4709048392564616</v>
      </c>
      <c r="E234" t="s">
        <v>40</v>
      </c>
      <c r="F234">
        <v>0</v>
      </c>
      <c r="G234">
        <v>0</v>
      </c>
      <c r="H234">
        <v>1</v>
      </c>
      <c r="I234">
        <v>0</v>
      </c>
      <c r="J234">
        <v>0</v>
      </c>
      <c r="K234" t="s">
        <v>43</v>
      </c>
      <c r="L234">
        <v>0</v>
      </c>
      <c r="M234">
        <v>1</v>
      </c>
      <c r="N234">
        <v>0</v>
      </c>
      <c r="O234">
        <v>0</v>
      </c>
      <c r="P234">
        <v>0</v>
      </c>
      <c r="Q234">
        <v>0</v>
      </c>
      <c r="R234">
        <v>0</v>
      </c>
      <c r="S234" t="s">
        <v>44</v>
      </c>
      <c r="T234">
        <v>0</v>
      </c>
      <c r="U234">
        <v>0</v>
      </c>
      <c r="V234">
        <v>0</v>
      </c>
      <c r="W234">
        <v>0</v>
      </c>
      <c r="X234">
        <v>1</v>
      </c>
      <c r="Y234">
        <v>0</v>
      </c>
      <c r="Z234">
        <v>0</v>
      </c>
      <c r="AA234">
        <v>0</v>
      </c>
      <c r="AB234">
        <v>62.1</v>
      </c>
      <c r="AC234">
        <v>57</v>
      </c>
      <c r="AD234">
        <v>670</v>
      </c>
      <c r="AE234">
        <v>6.5072777123850116</v>
      </c>
      <c r="AF234">
        <f t="shared" si="10"/>
        <v>669.99999999999989</v>
      </c>
      <c r="AG234">
        <v>6.5694074577784534</v>
      </c>
      <c r="AH234">
        <f t="shared" si="11"/>
        <v>712.94726659081925</v>
      </c>
      <c r="AI234">
        <v>-6.2129745393441738E-2</v>
      </c>
      <c r="AJ234">
        <v>670</v>
      </c>
      <c r="AL234">
        <v>1</v>
      </c>
      <c r="AM234">
        <v>0</v>
      </c>
      <c r="AN234">
        <v>4.3</v>
      </c>
      <c r="AO234">
        <v>4.33</v>
      </c>
      <c r="AP234">
        <v>2.68</v>
      </c>
    </row>
    <row r="235" spans="1:42" x14ac:dyDescent="0.3">
      <c r="A235">
        <v>1</v>
      </c>
      <c r="B235">
        <v>0.8</v>
      </c>
      <c r="C235">
        <f t="shared" si="9"/>
        <v>0.64000000000000012</v>
      </c>
      <c r="D235">
        <v>8.0285208096752054</v>
      </c>
      <c r="E235" t="s">
        <v>55</v>
      </c>
      <c r="F235">
        <v>0</v>
      </c>
      <c r="G235">
        <v>0</v>
      </c>
      <c r="H235">
        <v>0</v>
      </c>
      <c r="I235">
        <v>0</v>
      </c>
      <c r="J235">
        <v>1</v>
      </c>
      <c r="K235" t="s">
        <v>50</v>
      </c>
      <c r="L235">
        <v>0</v>
      </c>
      <c r="M235">
        <v>0</v>
      </c>
      <c r="N235">
        <v>0</v>
      </c>
      <c r="O235">
        <v>1</v>
      </c>
      <c r="P235">
        <v>0</v>
      </c>
      <c r="Q235">
        <v>0</v>
      </c>
      <c r="R235">
        <v>0</v>
      </c>
      <c r="S235" t="s">
        <v>39</v>
      </c>
      <c r="T235">
        <v>0</v>
      </c>
      <c r="U235">
        <v>0</v>
      </c>
      <c r="V235">
        <v>1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62.9</v>
      </c>
      <c r="AC235">
        <v>56</v>
      </c>
      <c r="AD235">
        <v>3070</v>
      </c>
      <c r="AE235">
        <v>8.0294328405812436</v>
      </c>
      <c r="AF235">
        <f t="shared" si="10"/>
        <v>3070.0000000000023</v>
      </c>
      <c r="AG235">
        <v>7.9514176157656937</v>
      </c>
      <c r="AH235">
        <f t="shared" si="11"/>
        <v>2839.5975568105255</v>
      </c>
      <c r="AI235">
        <v>7.80152248155499E-2</v>
      </c>
      <c r="AJ235">
        <v>3070</v>
      </c>
      <c r="AL235">
        <v>1</v>
      </c>
      <c r="AM235">
        <v>0</v>
      </c>
      <c r="AN235">
        <v>5.88</v>
      </c>
      <c r="AO235">
        <v>5.95</v>
      </c>
      <c r="AP235">
        <v>3.72</v>
      </c>
    </row>
    <row r="236" spans="1:42" x14ac:dyDescent="0.3">
      <c r="A236">
        <v>1</v>
      </c>
      <c r="B236">
        <v>0.35</v>
      </c>
      <c r="C236">
        <f t="shared" si="9"/>
        <v>0.12249999999999998</v>
      </c>
      <c r="D236">
        <v>6.694013936569946</v>
      </c>
      <c r="E236" t="s">
        <v>49</v>
      </c>
      <c r="F236">
        <v>0</v>
      </c>
      <c r="G236">
        <v>0</v>
      </c>
      <c r="H236">
        <v>0</v>
      </c>
      <c r="I236">
        <v>1</v>
      </c>
      <c r="J236">
        <v>0</v>
      </c>
      <c r="K236" t="s">
        <v>54</v>
      </c>
      <c r="L236">
        <v>1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 t="s">
        <v>52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0</v>
      </c>
      <c r="AA236">
        <v>0</v>
      </c>
      <c r="AB236">
        <v>60.4</v>
      </c>
      <c r="AC236">
        <v>58</v>
      </c>
      <c r="AD236">
        <v>829</v>
      </c>
      <c r="AE236">
        <v>6.7202201551352951</v>
      </c>
      <c r="AF236">
        <f t="shared" si="10"/>
        <v>829.00000000000011</v>
      </c>
      <c r="AG236">
        <v>6.7124883394412329</v>
      </c>
      <c r="AH236">
        <f t="shared" si="11"/>
        <v>822.61504026379737</v>
      </c>
      <c r="AI236">
        <v>7.7318156940622274E-3</v>
      </c>
      <c r="AJ236">
        <v>829</v>
      </c>
      <c r="AL236">
        <v>1</v>
      </c>
      <c r="AM236">
        <v>0</v>
      </c>
      <c r="AN236">
        <v>4.53</v>
      </c>
      <c r="AO236">
        <v>4.58</v>
      </c>
      <c r="AP236">
        <v>2.75</v>
      </c>
    </row>
    <row r="237" spans="1:42" x14ac:dyDescent="0.3">
      <c r="A237">
        <v>1</v>
      </c>
      <c r="B237">
        <v>0.46</v>
      </c>
      <c r="C237">
        <f t="shared" si="9"/>
        <v>0.21160000000000001</v>
      </c>
      <c r="D237">
        <v>7.1086395981596846</v>
      </c>
      <c r="E237" t="s">
        <v>55</v>
      </c>
      <c r="F237">
        <v>0</v>
      </c>
      <c r="G237">
        <v>0</v>
      </c>
      <c r="H237">
        <v>0</v>
      </c>
      <c r="I237">
        <v>0</v>
      </c>
      <c r="J237">
        <v>1</v>
      </c>
      <c r="K237" t="s">
        <v>43</v>
      </c>
      <c r="L237">
        <v>0</v>
      </c>
      <c r="M237">
        <v>1</v>
      </c>
      <c r="N237">
        <v>0</v>
      </c>
      <c r="O237">
        <v>0</v>
      </c>
      <c r="P237">
        <v>0</v>
      </c>
      <c r="Q237">
        <v>0</v>
      </c>
      <c r="R237">
        <v>0</v>
      </c>
      <c r="S237" t="s">
        <v>52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0</v>
      </c>
      <c r="AA237">
        <v>0</v>
      </c>
      <c r="AB237">
        <v>62.2</v>
      </c>
      <c r="AC237">
        <v>58</v>
      </c>
      <c r="AD237">
        <v>1243</v>
      </c>
      <c r="AE237">
        <v>7.1252830915107115</v>
      </c>
      <c r="AF237">
        <f t="shared" si="10"/>
        <v>1243.0000000000005</v>
      </c>
      <c r="AG237">
        <v>7.1504794927054274</v>
      </c>
      <c r="AH237">
        <f t="shared" si="11"/>
        <v>1274.7170261752369</v>
      </c>
      <c r="AI237">
        <v>-2.5196401194715889E-2</v>
      </c>
      <c r="AJ237">
        <v>1243</v>
      </c>
      <c r="AL237">
        <v>1</v>
      </c>
      <c r="AM237">
        <v>0</v>
      </c>
      <c r="AN237">
        <v>4.95</v>
      </c>
      <c r="AO237">
        <v>4.99</v>
      </c>
      <c r="AP237">
        <v>3.09</v>
      </c>
    </row>
    <row r="238" spans="1:42" x14ac:dyDescent="0.3">
      <c r="A238">
        <v>1</v>
      </c>
      <c r="B238">
        <v>0.33</v>
      </c>
      <c r="C238">
        <f t="shared" si="9"/>
        <v>0.10890000000000001</v>
      </c>
      <c r="D238">
        <v>6.6079578580290095</v>
      </c>
      <c r="E238" t="s">
        <v>49</v>
      </c>
      <c r="F238">
        <v>0</v>
      </c>
      <c r="G238">
        <v>0</v>
      </c>
      <c r="H238">
        <v>0</v>
      </c>
      <c r="I238">
        <v>1</v>
      </c>
      <c r="J238">
        <v>0</v>
      </c>
      <c r="K238" t="s">
        <v>43</v>
      </c>
      <c r="L238">
        <v>0</v>
      </c>
      <c r="M238">
        <v>1</v>
      </c>
      <c r="N238">
        <v>0</v>
      </c>
      <c r="O238">
        <v>0</v>
      </c>
      <c r="P238">
        <v>0</v>
      </c>
      <c r="Q238">
        <v>0</v>
      </c>
      <c r="R238">
        <v>0</v>
      </c>
      <c r="S238" t="s">
        <v>48</v>
      </c>
      <c r="T238">
        <v>0</v>
      </c>
      <c r="U238">
        <v>0</v>
      </c>
      <c r="V238">
        <v>0</v>
      </c>
      <c r="W238">
        <v>1</v>
      </c>
      <c r="X238">
        <v>0</v>
      </c>
      <c r="Y238">
        <v>0</v>
      </c>
      <c r="Z238">
        <v>0</v>
      </c>
      <c r="AA238">
        <v>0</v>
      </c>
      <c r="AB238">
        <v>59.7</v>
      </c>
      <c r="AC238">
        <v>58</v>
      </c>
      <c r="AD238">
        <v>594</v>
      </c>
      <c r="AE238">
        <v>6.3868793193626452</v>
      </c>
      <c r="AF238">
        <f t="shared" si="10"/>
        <v>594.00000000000011</v>
      </c>
      <c r="AG238">
        <v>6.3594656490230932</v>
      </c>
      <c r="AH238">
        <f t="shared" si="11"/>
        <v>577.93745242721297</v>
      </c>
      <c r="AI238">
        <v>2.7413670339551999E-2</v>
      </c>
      <c r="AJ238">
        <v>594</v>
      </c>
      <c r="AL238">
        <v>1</v>
      </c>
      <c r="AM238">
        <v>0</v>
      </c>
      <c r="AN238">
        <v>4.53</v>
      </c>
      <c r="AO238">
        <v>4.4800000000000004</v>
      </c>
      <c r="AP238">
        <v>2.69</v>
      </c>
    </row>
    <row r="239" spans="1:42" x14ac:dyDescent="0.3">
      <c r="A239">
        <v>1</v>
      </c>
      <c r="B239">
        <v>0.52</v>
      </c>
      <c r="C239">
        <f t="shared" si="9"/>
        <v>0.27040000000000003</v>
      </c>
      <c r="D239">
        <v>7.302897153254575</v>
      </c>
      <c r="E239" t="s">
        <v>37</v>
      </c>
      <c r="F239">
        <v>0</v>
      </c>
      <c r="G239">
        <v>1</v>
      </c>
      <c r="H239">
        <v>0</v>
      </c>
      <c r="I239">
        <v>0</v>
      </c>
      <c r="J239">
        <v>0</v>
      </c>
      <c r="K239" t="s">
        <v>50</v>
      </c>
      <c r="L239">
        <v>0</v>
      </c>
      <c r="M239">
        <v>0</v>
      </c>
      <c r="N239">
        <v>0</v>
      </c>
      <c r="O239">
        <v>1</v>
      </c>
      <c r="P239">
        <v>0</v>
      </c>
      <c r="Q239">
        <v>0</v>
      </c>
      <c r="R239">
        <v>0</v>
      </c>
      <c r="S239" t="s">
        <v>39</v>
      </c>
      <c r="T239">
        <v>0</v>
      </c>
      <c r="U239">
        <v>0</v>
      </c>
      <c r="V239">
        <v>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64.3</v>
      </c>
      <c r="AC239">
        <v>61</v>
      </c>
      <c r="AD239">
        <v>1147</v>
      </c>
      <c r="AE239">
        <v>7.0449051171293711</v>
      </c>
      <c r="AF239">
        <f t="shared" si="10"/>
        <v>1147.0000000000005</v>
      </c>
      <c r="AG239">
        <v>7.0519620218688672</v>
      </c>
      <c r="AH239">
        <f t="shared" si="11"/>
        <v>1155.122897282437</v>
      </c>
      <c r="AI239">
        <v>-7.0569047394961615E-3</v>
      </c>
      <c r="AJ239">
        <v>1147</v>
      </c>
      <c r="AL239">
        <v>1</v>
      </c>
      <c r="AM239">
        <v>0</v>
      </c>
      <c r="AN239">
        <v>5.01</v>
      </c>
      <c r="AO239">
        <v>4.97</v>
      </c>
      <c r="AP239">
        <v>3.21</v>
      </c>
    </row>
    <row r="240" spans="1:42" x14ac:dyDescent="0.3">
      <c r="A240">
        <v>1</v>
      </c>
      <c r="B240">
        <v>0.33</v>
      </c>
      <c r="C240">
        <f t="shared" si="9"/>
        <v>0.10890000000000001</v>
      </c>
      <c r="D240">
        <v>6.6079578580290095</v>
      </c>
      <c r="E240" t="s">
        <v>49</v>
      </c>
      <c r="F240">
        <v>0</v>
      </c>
      <c r="G240">
        <v>0</v>
      </c>
      <c r="H240">
        <v>0</v>
      </c>
      <c r="I240">
        <v>1</v>
      </c>
      <c r="J240">
        <v>0</v>
      </c>
      <c r="K240" t="s">
        <v>50</v>
      </c>
      <c r="L240">
        <v>0</v>
      </c>
      <c r="M240">
        <v>0</v>
      </c>
      <c r="N240">
        <v>0</v>
      </c>
      <c r="O240">
        <v>1</v>
      </c>
      <c r="P240">
        <v>0</v>
      </c>
      <c r="Q240">
        <v>0</v>
      </c>
      <c r="R240">
        <v>0</v>
      </c>
      <c r="S240" t="s">
        <v>46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1</v>
      </c>
      <c r="AA240">
        <v>0</v>
      </c>
      <c r="AB240">
        <v>61.9</v>
      </c>
      <c r="AC240">
        <v>59</v>
      </c>
      <c r="AD240">
        <v>868</v>
      </c>
      <c r="AE240">
        <v>6.7661917146603505</v>
      </c>
      <c r="AF240">
        <f t="shared" si="10"/>
        <v>868.00000000000034</v>
      </c>
      <c r="AG240">
        <v>6.7171780315349299</v>
      </c>
      <c r="AH240">
        <f t="shared" si="11"/>
        <v>826.48191164527691</v>
      </c>
      <c r="AI240">
        <v>4.9013683125420648E-2</v>
      </c>
      <c r="AJ240">
        <v>868</v>
      </c>
      <c r="AL240">
        <v>1</v>
      </c>
      <c r="AM240">
        <v>0</v>
      </c>
      <c r="AN240">
        <v>4.38</v>
      </c>
      <c r="AO240">
        <v>4.41</v>
      </c>
      <c r="AP240">
        <v>2.72</v>
      </c>
    </row>
    <row r="241" spans="1:42" x14ac:dyDescent="0.3">
      <c r="A241">
        <v>1</v>
      </c>
      <c r="B241">
        <v>0.9</v>
      </c>
      <c r="C241">
        <f t="shared" si="9"/>
        <v>0.81</v>
      </c>
      <c r="D241">
        <v>8.2391797372871505</v>
      </c>
      <c r="E241" t="s">
        <v>55</v>
      </c>
      <c r="F241">
        <v>0</v>
      </c>
      <c r="G241">
        <v>0</v>
      </c>
      <c r="H241">
        <v>0</v>
      </c>
      <c r="I241">
        <v>0</v>
      </c>
      <c r="J241">
        <v>1</v>
      </c>
      <c r="K241" t="s">
        <v>41</v>
      </c>
      <c r="L241">
        <v>0</v>
      </c>
      <c r="M241">
        <v>0</v>
      </c>
      <c r="N241">
        <v>0</v>
      </c>
      <c r="O241">
        <v>0</v>
      </c>
      <c r="P241">
        <v>1</v>
      </c>
      <c r="Q241">
        <v>0</v>
      </c>
      <c r="R241">
        <v>0</v>
      </c>
      <c r="S241" t="s">
        <v>44</v>
      </c>
      <c r="T241">
        <v>0</v>
      </c>
      <c r="U241">
        <v>0</v>
      </c>
      <c r="V241">
        <v>0</v>
      </c>
      <c r="W241">
        <v>0</v>
      </c>
      <c r="X241">
        <v>1</v>
      </c>
      <c r="Y241">
        <v>0</v>
      </c>
      <c r="Z241">
        <v>0</v>
      </c>
      <c r="AA241">
        <v>0</v>
      </c>
      <c r="AB241">
        <v>62.9</v>
      </c>
      <c r="AC241">
        <v>58</v>
      </c>
      <c r="AD241">
        <v>4309</v>
      </c>
      <c r="AE241">
        <v>8.3684611376158387</v>
      </c>
      <c r="AF241">
        <f t="shared" si="10"/>
        <v>4309.0000000000027</v>
      </c>
      <c r="AG241">
        <v>8.2854978401462169</v>
      </c>
      <c r="AH241">
        <f t="shared" si="11"/>
        <v>3965.9386506841479</v>
      </c>
      <c r="AI241">
        <v>8.2963297469621722E-2</v>
      </c>
      <c r="AJ241">
        <v>4309</v>
      </c>
      <c r="AL241">
        <v>1</v>
      </c>
      <c r="AM241">
        <v>0</v>
      </c>
      <c r="AN241">
        <v>6.06</v>
      </c>
      <c r="AO241">
        <v>6.12</v>
      </c>
      <c r="AP241">
        <v>3.83</v>
      </c>
    </row>
    <row r="242" spans="1:42" x14ac:dyDescent="0.3">
      <c r="A242">
        <v>1</v>
      </c>
      <c r="B242">
        <v>1</v>
      </c>
      <c r="C242">
        <f t="shared" si="9"/>
        <v>1</v>
      </c>
      <c r="D242">
        <v>8.4322999999999997</v>
      </c>
      <c r="E242" t="s">
        <v>45</v>
      </c>
      <c r="F242">
        <v>1</v>
      </c>
      <c r="G242">
        <v>0</v>
      </c>
      <c r="H242">
        <v>0</v>
      </c>
      <c r="I242">
        <v>0</v>
      </c>
      <c r="J242">
        <v>0</v>
      </c>
      <c r="K242" t="s">
        <v>43</v>
      </c>
      <c r="L242">
        <v>0</v>
      </c>
      <c r="M242">
        <v>1</v>
      </c>
      <c r="N242">
        <v>0</v>
      </c>
      <c r="O242">
        <v>0</v>
      </c>
      <c r="P242">
        <v>0</v>
      </c>
      <c r="Q242">
        <v>0</v>
      </c>
      <c r="R242">
        <v>0</v>
      </c>
      <c r="S242" t="s">
        <v>39</v>
      </c>
      <c r="T242">
        <v>0</v>
      </c>
      <c r="U242">
        <v>0</v>
      </c>
      <c r="V242">
        <v>1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58.1</v>
      </c>
      <c r="AC242">
        <v>63</v>
      </c>
      <c r="AD242">
        <v>4213</v>
      </c>
      <c r="AE242">
        <v>8.3459302619790172</v>
      </c>
      <c r="AF242">
        <f t="shared" si="10"/>
        <v>4213.0000000000027</v>
      </c>
      <c r="AG242">
        <v>8.5062383781224824</v>
      </c>
      <c r="AH242">
        <f t="shared" si="11"/>
        <v>4945.5248608070506</v>
      </c>
      <c r="AI242">
        <v>-0.16030811614346518</v>
      </c>
      <c r="AJ242">
        <v>4213</v>
      </c>
      <c r="AL242">
        <v>1</v>
      </c>
      <c r="AM242">
        <v>0</v>
      </c>
      <c r="AN242">
        <v>6.6</v>
      </c>
      <c r="AO242">
        <v>6.52</v>
      </c>
      <c r="AP242">
        <v>3.81</v>
      </c>
    </row>
    <row r="243" spans="1:42" x14ac:dyDescent="0.3">
      <c r="A243">
        <v>1</v>
      </c>
      <c r="B243">
        <v>0.91</v>
      </c>
      <c r="C243">
        <f t="shared" si="9"/>
        <v>0.82810000000000006</v>
      </c>
      <c r="D243">
        <v>8.259224124793727</v>
      </c>
      <c r="E243" t="s">
        <v>37</v>
      </c>
      <c r="F243">
        <v>0</v>
      </c>
      <c r="G243">
        <v>1</v>
      </c>
      <c r="H243">
        <v>0</v>
      </c>
      <c r="I243">
        <v>0</v>
      </c>
      <c r="J243">
        <v>0</v>
      </c>
      <c r="K243" t="s">
        <v>50</v>
      </c>
      <c r="L243">
        <v>0</v>
      </c>
      <c r="M243">
        <v>0</v>
      </c>
      <c r="N243">
        <v>0</v>
      </c>
      <c r="O243">
        <v>1</v>
      </c>
      <c r="P243">
        <v>0</v>
      </c>
      <c r="Q243">
        <v>0</v>
      </c>
      <c r="R243">
        <v>0</v>
      </c>
      <c r="S243" t="s">
        <v>39</v>
      </c>
      <c r="T243">
        <v>0</v>
      </c>
      <c r="U243">
        <v>0</v>
      </c>
      <c r="V243">
        <v>1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57.7</v>
      </c>
      <c r="AC243">
        <v>58</v>
      </c>
      <c r="AD243">
        <v>5394</v>
      </c>
      <c r="AE243">
        <v>8.5930425036996745</v>
      </c>
      <c r="AF243">
        <f t="shared" si="10"/>
        <v>5393.9999999999955</v>
      </c>
      <c r="AG243">
        <v>8.2206086301256409</v>
      </c>
      <c r="AH243">
        <f t="shared" si="11"/>
        <v>3716.7638286853835</v>
      </c>
      <c r="AI243">
        <v>0.37243387357403357</v>
      </c>
      <c r="AJ243">
        <v>5394</v>
      </c>
      <c r="AL243">
        <v>1</v>
      </c>
      <c r="AM243">
        <v>0</v>
      </c>
      <c r="AN243">
        <v>6.33</v>
      </c>
      <c r="AO243">
        <v>6.4</v>
      </c>
      <c r="AP243">
        <v>3.67</v>
      </c>
    </row>
    <row r="244" spans="1:42" x14ac:dyDescent="0.3">
      <c r="A244">
        <v>1</v>
      </c>
      <c r="B244">
        <v>0.32</v>
      </c>
      <c r="C244">
        <f t="shared" si="9"/>
        <v>0.1024</v>
      </c>
      <c r="D244">
        <v>6.56339481274318</v>
      </c>
      <c r="E244" t="s">
        <v>55</v>
      </c>
      <c r="F244">
        <v>0</v>
      </c>
      <c r="G244">
        <v>0</v>
      </c>
      <c r="H244">
        <v>0</v>
      </c>
      <c r="I244">
        <v>0</v>
      </c>
      <c r="J244">
        <v>1</v>
      </c>
      <c r="K244" t="s">
        <v>47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1</v>
      </c>
      <c r="R244">
        <v>0</v>
      </c>
      <c r="S244" t="s">
        <v>44</v>
      </c>
      <c r="T244">
        <v>0</v>
      </c>
      <c r="U244">
        <v>0</v>
      </c>
      <c r="V244">
        <v>0</v>
      </c>
      <c r="W244">
        <v>0</v>
      </c>
      <c r="X244">
        <v>1</v>
      </c>
      <c r="Y244">
        <v>0</v>
      </c>
      <c r="Z244">
        <v>0</v>
      </c>
      <c r="AA244">
        <v>0</v>
      </c>
      <c r="AB244">
        <v>62.4</v>
      </c>
      <c r="AC244">
        <v>56</v>
      </c>
      <c r="AD244">
        <v>505</v>
      </c>
      <c r="AE244">
        <v>6.2245584292753602</v>
      </c>
      <c r="AF244">
        <f t="shared" si="10"/>
        <v>505.00000000000017</v>
      </c>
      <c r="AG244">
        <v>6.2145506273059148</v>
      </c>
      <c r="AH244">
        <f t="shared" si="11"/>
        <v>499.97126526757802</v>
      </c>
      <c r="AI244">
        <v>1.0007801969445396E-2</v>
      </c>
      <c r="AJ244">
        <v>505</v>
      </c>
      <c r="AL244">
        <v>1</v>
      </c>
      <c r="AM244">
        <v>0</v>
      </c>
      <c r="AN244">
        <v>4.3099999999999996</v>
      </c>
      <c r="AO244">
        <v>4.37</v>
      </c>
      <c r="AP244">
        <v>2.71</v>
      </c>
    </row>
    <row r="245" spans="1:42" x14ac:dyDescent="0.3">
      <c r="A245">
        <v>1</v>
      </c>
      <c r="B245">
        <v>0.27</v>
      </c>
      <c r="C245">
        <f t="shared" si="9"/>
        <v>7.2900000000000006E-2</v>
      </c>
      <c r="D245">
        <v>6.3227053156926587</v>
      </c>
      <c r="E245" t="s">
        <v>40</v>
      </c>
      <c r="F245">
        <v>0</v>
      </c>
      <c r="G245">
        <v>0</v>
      </c>
      <c r="H245">
        <v>1</v>
      </c>
      <c r="I245">
        <v>0</v>
      </c>
      <c r="J245">
        <v>0</v>
      </c>
      <c r="K245" t="s">
        <v>41</v>
      </c>
      <c r="L245">
        <v>0</v>
      </c>
      <c r="M245">
        <v>0</v>
      </c>
      <c r="N245">
        <v>0</v>
      </c>
      <c r="O245">
        <v>0</v>
      </c>
      <c r="P245">
        <v>1</v>
      </c>
      <c r="Q245">
        <v>0</v>
      </c>
      <c r="R245">
        <v>0</v>
      </c>
      <c r="S245" t="s">
        <v>44</v>
      </c>
      <c r="T245">
        <v>0</v>
      </c>
      <c r="U245">
        <v>0</v>
      </c>
      <c r="V245">
        <v>0</v>
      </c>
      <c r="W245">
        <v>0</v>
      </c>
      <c r="X245">
        <v>1</v>
      </c>
      <c r="Y245">
        <v>0</v>
      </c>
      <c r="Z245">
        <v>0</v>
      </c>
      <c r="AA245">
        <v>0</v>
      </c>
      <c r="AB245">
        <v>61.6</v>
      </c>
      <c r="AC245">
        <v>56</v>
      </c>
      <c r="AD245">
        <v>480</v>
      </c>
      <c r="AE245">
        <v>6.1737861039019366</v>
      </c>
      <c r="AF245">
        <f t="shared" si="10"/>
        <v>480</v>
      </c>
      <c r="AG245">
        <v>6.2087425391129809</v>
      </c>
      <c r="AH245">
        <f t="shared" si="11"/>
        <v>497.07580474958559</v>
      </c>
      <c r="AI245">
        <v>-3.4956435211044301E-2</v>
      </c>
      <c r="AJ245">
        <v>480</v>
      </c>
      <c r="AL245">
        <v>1</v>
      </c>
      <c r="AM245">
        <v>0</v>
      </c>
      <c r="AN245">
        <v>4.16</v>
      </c>
      <c r="AO245">
        <v>4.1900000000000004</v>
      </c>
      <c r="AP245">
        <v>2.57</v>
      </c>
    </row>
    <row r="246" spans="1:42" x14ac:dyDescent="0.3">
      <c r="A246">
        <v>1</v>
      </c>
      <c r="B246">
        <v>0.7</v>
      </c>
      <c r="C246">
        <f t="shared" si="9"/>
        <v>0.48999999999999994</v>
      </c>
      <c r="D246">
        <v>7.7962024499072404</v>
      </c>
      <c r="E246" t="s">
        <v>55</v>
      </c>
      <c r="F246">
        <v>0</v>
      </c>
      <c r="G246">
        <v>0</v>
      </c>
      <c r="H246">
        <v>0</v>
      </c>
      <c r="I246">
        <v>0</v>
      </c>
      <c r="J246">
        <v>1</v>
      </c>
      <c r="K246" t="s">
        <v>43</v>
      </c>
      <c r="L246">
        <v>0</v>
      </c>
      <c r="M246">
        <v>1</v>
      </c>
      <c r="N246">
        <v>0</v>
      </c>
      <c r="O246">
        <v>0</v>
      </c>
      <c r="P246">
        <v>0</v>
      </c>
      <c r="Q246">
        <v>0</v>
      </c>
      <c r="R246">
        <v>0</v>
      </c>
      <c r="S246" t="s">
        <v>48</v>
      </c>
      <c r="T246">
        <v>0</v>
      </c>
      <c r="U246">
        <v>0</v>
      </c>
      <c r="V246">
        <v>0</v>
      </c>
      <c r="W246">
        <v>1</v>
      </c>
      <c r="X246">
        <v>0</v>
      </c>
      <c r="Y246">
        <v>0</v>
      </c>
      <c r="Z246">
        <v>0</v>
      </c>
      <c r="AA246">
        <v>0</v>
      </c>
      <c r="AB246">
        <v>63.5</v>
      </c>
      <c r="AC246">
        <v>54</v>
      </c>
      <c r="AD246">
        <v>2310</v>
      </c>
      <c r="AE246">
        <v>7.7450028035158391</v>
      </c>
      <c r="AF246">
        <f t="shared" si="10"/>
        <v>2310</v>
      </c>
      <c r="AG246">
        <v>7.7150727544804418</v>
      </c>
      <c r="AH246">
        <f t="shared" si="11"/>
        <v>2241.8859991004197</v>
      </c>
      <c r="AI246">
        <v>2.993004903539731E-2</v>
      </c>
      <c r="AJ246">
        <v>2310</v>
      </c>
      <c r="AL246">
        <v>1</v>
      </c>
      <c r="AM246">
        <v>0</v>
      </c>
      <c r="AN246">
        <v>5.69</v>
      </c>
      <c r="AO246">
        <v>5.64</v>
      </c>
      <c r="AP246">
        <v>3.6</v>
      </c>
    </row>
    <row r="247" spans="1:42" x14ac:dyDescent="0.3">
      <c r="A247">
        <v>1</v>
      </c>
      <c r="B247">
        <v>0.5</v>
      </c>
      <c r="C247">
        <f t="shared" si="9"/>
        <v>0.25</v>
      </c>
      <c r="D247">
        <v>7.2401831635362885</v>
      </c>
      <c r="E247" t="s">
        <v>55</v>
      </c>
      <c r="F247">
        <v>0</v>
      </c>
      <c r="G247">
        <v>0</v>
      </c>
      <c r="H247">
        <v>0</v>
      </c>
      <c r="I247">
        <v>0</v>
      </c>
      <c r="J247">
        <v>1</v>
      </c>
      <c r="K247" t="s">
        <v>54</v>
      </c>
      <c r="L247">
        <v>1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 t="s">
        <v>52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0</v>
      </c>
      <c r="AA247">
        <v>0</v>
      </c>
      <c r="AB247">
        <v>63.4</v>
      </c>
      <c r="AC247">
        <v>57</v>
      </c>
      <c r="AD247">
        <v>1758</v>
      </c>
      <c r="AE247">
        <v>7.4719320782451222</v>
      </c>
      <c r="AF247">
        <f t="shared" si="10"/>
        <v>1757.9999999999998</v>
      </c>
      <c r="AG247">
        <v>7.3824133834771857</v>
      </c>
      <c r="AH247">
        <f t="shared" si="11"/>
        <v>1607.4645186314835</v>
      </c>
      <c r="AI247">
        <v>8.9518694767936502E-2</v>
      </c>
      <c r="AJ247">
        <v>1758</v>
      </c>
      <c r="AL247">
        <v>1</v>
      </c>
      <c r="AM247">
        <v>0</v>
      </c>
      <c r="AN247">
        <v>5.09</v>
      </c>
      <c r="AO247">
        <v>5.04</v>
      </c>
      <c r="AP247">
        <v>3.21</v>
      </c>
    </row>
    <row r="248" spans="1:42" x14ac:dyDescent="0.3">
      <c r="A248">
        <v>1</v>
      </c>
      <c r="B248">
        <v>0.4</v>
      </c>
      <c r="C248">
        <f t="shared" si="9"/>
        <v>0.16000000000000003</v>
      </c>
      <c r="D248">
        <v>6.8934882765450896</v>
      </c>
      <c r="E248" t="s">
        <v>40</v>
      </c>
      <c r="F248">
        <v>0</v>
      </c>
      <c r="G248">
        <v>0</v>
      </c>
      <c r="H248">
        <v>1</v>
      </c>
      <c r="I248">
        <v>0</v>
      </c>
      <c r="J248">
        <v>0</v>
      </c>
      <c r="K248" t="s">
        <v>43</v>
      </c>
      <c r="L248">
        <v>0</v>
      </c>
      <c r="M248">
        <v>1</v>
      </c>
      <c r="N248">
        <v>0</v>
      </c>
      <c r="O248">
        <v>0</v>
      </c>
      <c r="P248">
        <v>0</v>
      </c>
      <c r="Q248">
        <v>0</v>
      </c>
      <c r="R248">
        <v>0</v>
      </c>
      <c r="S248" t="s">
        <v>52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1</v>
      </c>
      <c r="Z248">
        <v>0</v>
      </c>
      <c r="AA248">
        <v>0</v>
      </c>
      <c r="AB248">
        <v>62.6</v>
      </c>
      <c r="AC248">
        <v>56</v>
      </c>
      <c r="AD248">
        <v>949</v>
      </c>
      <c r="AE248">
        <v>6.8554087986099281</v>
      </c>
      <c r="AF248">
        <f t="shared" si="10"/>
        <v>949.00000000000023</v>
      </c>
      <c r="AG248">
        <v>6.9136435993423273</v>
      </c>
      <c r="AH248">
        <f t="shared" si="11"/>
        <v>1005.9056905956231</v>
      </c>
      <c r="AI248">
        <v>-5.8234800732399172E-2</v>
      </c>
      <c r="AJ248">
        <v>949</v>
      </c>
      <c r="AL248">
        <v>1</v>
      </c>
      <c r="AM248">
        <v>0</v>
      </c>
      <c r="AN248">
        <v>4.67</v>
      </c>
      <c r="AO248">
        <v>4.6900000000000004</v>
      </c>
      <c r="AP248">
        <v>2.93</v>
      </c>
    </row>
    <row r="249" spans="1:42" x14ac:dyDescent="0.3">
      <c r="A249">
        <v>1</v>
      </c>
      <c r="B249">
        <v>0.57999999999999996</v>
      </c>
      <c r="C249">
        <f t="shared" si="9"/>
        <v>0.33639999999999998</v>
      </c>
      <c r="D249">
        <v>7.4803835247488841</v>
      </c>
      <c r="E249" t="s">
        <v>40</v>
      </c>
      <c r="F249">
        <v>0</v>
      </c>
      <c r="G249">
        <v>0</v>
      </c>
      <c r="H249">
        <v>1</v>
      </c>
      <c r="I249">
        <v>0</v>
      </c>
      <c r="J249">
        <v>0</v>
      </c>
      <c r="K249" t="s">
        <v>54</v>
      </c>
      <c r="L249">
        <v>1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 t="s">
        <v>52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1</v>
      </c>
      <c r="Z249">
        <v>0</v>
      </c>
      <c r="AA249">
        <v>0</v>
      </c>
      <c r="AB249">
        <v>61.2</v>
      </c>
      <c r="AC249">
        <v>54</v>
      </c>
      <c r="AD249">
        <v>1889</v>
      </c>
      <c r="AE249">
        <v>7.5438028675015092</v>
      </c>
      <c r="AF249">
        <f t="shared" si="10"/>
        <v>1888.9999999999993</v>
      </c>
      <c r="AG249">
        <v>7.6792552519988124</v>
      </c>
      <c r="AH249">
        <f t="shared" si="11"/>
        <v>2163.0082757527966</v>
      </c>
      <c r="AI249">
        <v>-0.13545238449730324</v>
      </c>
      <c r="AJ249">
        <v>1889</v>
      </c>
      <c r="AL249">
        <v>1</v>
      </c>
      <c r="AM249">
        <v>0</v>
      </c>
      <c r="AN249">
        <v>5.4</v>
      </c>
      <c r="AO249">
        <v>5.42</v>
      </c>
      <c r="AP249">
        <v>3.31</v>
      </c>
    </row>
    <row r="250" spans="1:42" x14ac:dyDescent="0.3">
      <c r="A250">
        <v>1</v>
      </c>
      <c r="B250">
        <v>0.8</v>
      </c>
      <c r="C250">
        <f t="shared" si="9"/>
        <v>0.64000000000000012</v>
      </c>
      <c r="D250">
        <v>8.0285208096752054</v>
      </c>
      <c r="E250" t="s">
        <v>40</v>
      </c>
      <c r="F250">
        <v>0</v>
      </c>
      <c r="G250">
        <v>0</v>
      </c>
      <c r="H250">
        <v>1</v>
      </c>
      <c r="I250">
        <v>0</v>
      </c>
      <c r="J250">
        <v>0</v>
      </c>
      <c r="K250" t="s">
        <v>43</v>
      </c>
      <c r="L250">
        <v>0</v>
      </c>
      <c r="M250">
        <v>1</v>
      </c>
      <c r="N250">
        <v>0</v>
      </c>
      <c r="O250">
        <v>0</v>
      </c>
      <c r="P250">
        <v>0</v>
      </c>
      <c r="Q250">
        <v>0</v>
      </c>
      <c r="R250">
        <v>0</v>
      </c>
      <c r="S250" t="s">
        <v>42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61.4</v>
      </c>
      <c r="AC250">
        <v>57</v>
      </c>
      <c r="AD250">
        <v>4493</v>
      </c>
      <c r="AE250">
        <v>8.41027590907016</v>
      </c>
      <c r="AF250">
        <f t="shared" si="10"/>
        <v>4493</v>
      </c>
      <c r="AG250">
        <v>8.4898765262733704</v>
      </c>
      <c r="AH250">
        <f t="shared" si="11"/>
        <v>4865.2653037267937</v>
      </c>
      <c r="AI250">
        <v>-7.9600617203210433E-2</v>
      </c>
      <c r="AJ250">
        <v>4493</v>
      </c>
      <c r="AL250">
        <v>1</v>
      </c>
      <c r="AM250">
        <v>0</v>
      </c>
      <c r="AN250">
        <v>5.98</v>
      </c>
      <c r="AO250">
        <v>5.94</v>
      </c>
      <c r="AP250">
        <v>3.66</v>
      </c>
    </row>
    <row r="251" spans="1:42" x14ac:dyDescent="0.3">
      <c r="A251">
        <v>1</v>
      </c>
      <c r="B251">
        <v>0.53</v>
      </c>
      <c r="C251">
        <f t="shared" si="9"/>
        <v>0.28090000000000004</v>
      </c>
      <c r="D251">
        <v>7.3335509394040761</v>
      </c>
      <c r="E251" t="s">
        <v>49</v>
      </c>
      <c r="F251">
        <v>0</v>
      </c>
      <c r="G251">
        <v>0</v>
      </c>
      <c r="H251">
        <v>0</v>
      </c>
      <c r="I251">
        <v>1</v>
      </c>
      <c r="J251">
        <v>0</v>
      </c>
      <c r="K251" t="s">
        <v>51</v>
      </c>
      <c r="L251">
        <v>0</v>
      </c>
      <c r="M251">
        <v>0</v>
      </c>
      <c r="N251">
        <v>1</v>
      </c>
      <c r="O251">
        <v>0</v>
      </c>
      <c r="P251">
        <v>0</v>
      </c>
      <c r="Q251">
        <v>0</v>
      </c>
      <c r="R251">
        <v>0</v>
      </c>
      <c r="S251" t="s">
        <v>39</v>
      </c>
      <c r="T251">
        <v>0</v>
      </c>
      <c r="U251">
        <v>0</v>
      </c>
      <c r="V251">
        <v>1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62.2</v>
      </c>
      <c r="AC251">
        <v>58</v>
      </c>
      <c r="AD251">
        <v>1266</v>
      </c>
      <c r="AE251">
        <v>7.1436176027041212</v>
      </c>
      <c r="AF251">
        <f t="shared" si="10"/>
        <v>1265.9999999999995</v>
      </c>
      <c r="AG251">
        <v>7.2276767970794449</v>
      </c>
      <c r="AH251">
        <f t="shared" si="11"/>
        <v>1377.0196889697975</v>
      </c>
      <c r="AI251">
        <v>-8.405919437532372E-2</v>
      </c>
      <c r="AJ251">
        <v>1266</v>
      </c>
      <c r="AL251">
        <v>1</v>
      </c>
      <c r="AM251">
        <v>0</v>
      </c>
      <c r="AN251">
        <v>5.19</v>
      </c>
      <c r="AO251">
        <v>5.16</v>
      </c>
      <c r="AP251">
        <v>3.22</v>
      </c>
    </row>
    <row r="252" spans="1:42" x14ac:dyDescent="0.3">
      <c r="A252">
        <v>1</v>
      </c>
      <c r="B252">
        <v>0.36</v>
      </c>
      <c r="C252">
        <f t="shared" si="9"/>
        <v>0.12959999999999999</v>
      </c>
      <c r="D252">
        <v>6.7356105602666911</v>
      </c>
      <c r="E252" t="s">
        <v>40</v>
      </c>
      <c r="F252">
        <v>0</v>
      </c>
      <c r="G252">
        <v>0</v>
      </c>
      <c r="H252">
        <v>1</v>
      </c>
      <c r="I252">
        <v>0</v>
      </c>
      <c r="J252">
        <v>0</v>
      </c>
      <c r="K252" t="s">
        <v>43</v>
      </c>
      <c r="L252">
        <v>0</v>
      </c>
      <c r="M252">
        <v>1</v>
      </c>
      <c r="N252">
        <v>0</v>
      </c>
      <c r="O252">
        <v>0</v>
      </c>
      <c r="P252">
        <v>0</v>
      </c>
      <c r="Q252">
        <v>0</v>
      </c>
      <c r="R252">
        <v>0</v>
      </c>
      <c r="S252" t="s">
        <v>44</v>
      </c>
      <c r="T252">
        <v>0</v>
      </c>
      <c r="U252">
        <v>0</v>
      </c>
      <c r="V252">
        <v>0</v>
      </c>
      <c r="W252">
        <v>0</v>
      </c>
      <c r="X252">
        <v>1</v>
      </c>
      <c r="Y252">
        <v>0</v>
      </c>
      <c r="Z252">
        <v>0</v>
      </c>
      <c r="AA252">
        <v>0</v>
      </c>
      <c r="AB252">
        <v>61.4</v>
      </c>
      <c r="AC252">
        <v>54</v>
      </c>
      <c r="AD252">
        <v>835</v>
      </c>
      <c r="AE252">
        <v>6.7274317248508551</v>
      </c>
      <c r="AF252">
        <f t="shared" si="10"/>
        <v>834.99999999999966</v>
      </c>
      <c r="AG252">
        <v>6.8519007677890631</v>
      </c>
      <c r="AH252">
        <f t="shared" si="11"/>
        <v>945.67671125877428</v>
      </c>
      <c r="AI252">
        <v>-0.12446904293820804</v>
      </c>
      <c r="AJ252">
        <v>835</v>
      </c>
      <c r="AL252">
        <v>1</v>
      </c>
      <c r="AM252">
        <v>0</v>
      </c>
      <c r="AN252">
        <v>4.59</v>
      </c>
      <c r="AO252">
        <v>4.63</v>
      </c>
      <c r="AP252">
        <v>2.83</v>
      </c>
    </row>
    <row r="253" spans="1:42" x14ac:dyDescent="0.3">
      <c r="A253">
        <v>1</v>
      </c>
      <c r="B253">
        <v>0.7</v>
      </c>
      <c r="C253">
        <f t="shared" si="9"/>
        <v>0.48999999999999994</v>
      </c>
      <c r="D253">
        <v>7.7962024499072404</v>
      </c>
      <c r="E253" t="s">
        <v>49</v>
      </c>
      <c r="F253">
        <v>0</v>
      </c>
      <c r="G253">
        <v>0</v>
      </c>
      <c r="H253">
        <v>0</v>
      </c>
      <c r="I253">
        <v>1</v>
      </c>
      <c r="J253">
        <v>0</v>
      </c>
      <c r="K253" t="s">
        <v>51</v>
      </c>
      <c r="L253">
        <v>0</v>
      </c>
      <c r="M253">
        <v>0</v>
      </c>
      <c r="N253">
        <v>1</v>
      </c>
      <c r="O253">
        <v>0</v>
      </c>
      <c r="P253">
        <v>0</v>
      </c>
      <c r="Q253">
        <v>0</v>
      </c>
      <c r="R253">
        <v>0</v>
      </c>
      <c r="S253" t="s">
        <v>46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1</v>
      </c>
      <c r="AA253">
        <v>0</v>
      </c>
      <c r="AB253">
        <v>63</v>
      </c>
      <c r="AC253">
        <v>60</v>
      </c>
      <c r="AD253">
        <v>3204</v>
      </c>
      <c r="AE253">
        <v>8.0721553081882504</v>
      </c>
      <c r="AF253">
        <f t="shared" si="10"/>
        <v>3204.0000000000018</v>
      </c>
      <c r="AG253">
        <v>8.1358443343441724</v>
      </c>
      <c r="AH253">
        <f t="shared" si="11"/>
        <v>3414.6979987429872</v>
      </c>
      <c r="AI253">
        <v>-6.3689026155921979E-2</v>
      </c>
      <c r="AJ253">
        <v>3204</v>
      </c>
      <c r="AL253">
        <v>1</v>
      </c>
      <c r="AM253">
        <v>0</v>
      </c>
      <c r="AN253">
        <v>5.62</v>
      </c>
      <c r="AO253">
        <v>5.59</v>
      </c>
      <c r="AP253">
        <v>3.53</v>
      </c>
    </row>
    <row r="254" spans="1:42" x14ac:dyDescent="0.3">
      <c r="A254">
        <v>1</v>
      </c>
      <c r="B254">
        <v>0.6</v>
      </c>
      <c r="C254">
        <f t="shared" si="9"/>
        <v>0.36</v>
      </c>
      <c r="D254">
        <v>7.5363578025022679</v>
      </c>
      <c r="E254" t="s">
        <v>55</v>
      </c>
      <c r="F254">
        <v>0</v>
      </c>
      <c r="G254">
        <v>0</v>
      </c>
      <c r="H254">
        <v>0</v>
      </c>
      <c r="I254">
        <v>0</v>
      </c>
      <c r="J254">
        <v>1</v>
      </c>
      <c r="K254" t="s">
        <v>50</v>
      </c>
      <c r="L254">
        <v>0</v>
      </c>
      <c r="M254">
        <v>0</v>
      </c>
      <c r="N254">
        <v>0</v>
      </c>
      <c r="O254">
        <v>1</v>
      </c>
      <c r="P254">
        <v>0</v>
      </c>
      <c r="Q254">
        <v>0</v>
      </c>
      <c r="R254">
        <v>0</v>
      </c>
      <c r="S254" t="s">
        <v>39</v>
      </c>
      <c r="T254">
        <v>0</v>
      </c>
      <c r="U254">
        <v>0</v>
      </c>
      <c r="V254">
        <v>1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61.1</v>
      </c>
      <c r="AC254">
        <v>57</v>
      </c>
      <c r="AD254">
        <v>1554</v>
      </c>
      <c r="AE254">
        <v>7.3485875309275928</v>
      </c>
      <c r="AF254">
        <f t="shared" si="10"/>
        <v>1554</v>
      </c>
      <c r="AG254">
        <v>7.3070495001787421</v>
      </c>
      <c r="AH254">
        <f t="shared" si="11"/>
        <v>1490.7721708605307</v>
      </c>
      <c r="AI254">
        <v>4.1538030748850652E-2</v>
      </c>
      <c r="AJ254">
        <v>1554</v>
      </c>
      <c r="AL254">
        <v>1</v>
      </c>
      <c r="AM254">
        <v>0</v>
      </c>
      <c r="AN254">
        <v>5.36</v>
      </c>
      <c r="AO254">
        <v>5.47</v>
      </c>
      <c r="AP254">
        <v>3.31</v>
      </c>
    </row>
    <row r="255" spans="1:42" x14ac:dyDescent="0.3">
      <c r="A255">
        <v>1</v>
      </c>
      <c r="B255">
        <v>0.5</v>
      </c>
      <c r="C255">
        <f t="shared" si="9"/>
        <v>0.25</v>
      </c>
      <c r="D255">
        <v>7.2401831635362885</v>
      </c>
      <c r="E255" t="s">
        <v>55</v>
      </c>
      <c r="F255">
        <v>0</v>
      </c>
      <c r="G255">
        <v>0</v>
      </c>
      <c r="H255">
        <v>0</v>
      </c>
      <c r="I255">
        <v>0</v>
      </c>
      <c r="J255">
        <v>1</v>
      </c>
      <c r="K255" t="s">
        <v>51</v>
      </c>
      <c r="L255">
        <v>0</v>
      </c>
      <c r="M255">
        <v>0</v>
      </c>
      <c r="N255">
        <v>1</v>
      </c>
      <c r="O255">
        <v>0</v>
      </c>
      <c r="P255">
        <v>0</v>
      </c>
      <c r="Q255">
        <v>0</v>
      </c>
      <c r="R255">
        <v>0</v>
      </c>
      <c r="S255" t="s">
        <v>44</v>
      </c>
      <c r="T255">
        <v>0</v>
      </c>
      <c r="U255">
        <v>0</v>
      </c>
      <c r="V255">
        <v>0</v>
      </c>
      <c r="W255">
        <v>0</v>
      </c>
      <c r="X255">
        <v>1</v>
      </c>
      <c r="Y255">
        <v>0</v>
      </c>
      <c r="Z255">
        <v>0</v>
      </c>
      <c r="AA255">
        <v>0</v>
      </c>
      <c r="AB255">
        <v>62</v>
      </c>
      <c r="AC255">
        <v>58</v>
      </c>
      <c r="AD255">
        <v>1692</v>
      </c>
      <c r="AE255">
        <v>7.4336665401661683</v>
      </c>
      <c r="AF255">
        <f t="shared" si="10"/>
        <v>1691.9999999999995</v>
      </c>
      <c r="AG255">
        <v>7.2790523693614837</v>
      </c>
      <c r="AH255">
        <f t="shared" si="11"/>
        <v>1449.6136756963942</v>
      </c>
      <c r="AI255">
        <v>0.15461417080468465</v>
      </c>
      <c r="AJ255">
        <v>1692</v>
      </c>
      <c r="AL255">
        <v>1</v>
      </c>
      <c r="AM255">
        <v>0</v>
      </c>
      <c r="AN255">
        <v>5.08</v>
      </c>
      <c r="AO255">
        <v>5.1100000000000003</v>
      </c>
      <c r="AP255">
        <v>3.16</v>
      </c>
    </row>
    <row r="256" spans="1:42" x14ac:dyDescent="0.3">
      <c r="A256">
        <v>1</v>
      </c>
      <c r="B256">
        <v>0.44</v>
      </c>
      <c r="C256">
        <f t="shared" si="9"/>
        <v>0.19359999999999999</v>
      </c>
      <c r="D256">
        <v>7.039491563819861</v>
      </c>
      <c r="E256" t="s">
        <v>49</v>
      </c>
      <c r="F256">
        <v>0</v>
      </c>
      <c r="G256">
        <v>0</v>
      </c>
      <c r="H256">
        <v>0</v>
      </c>
      <c r="I256">
        <v>1</v>
      </c>
      <c r="J256">
        <v>0</v>
      </c>
      <c r="K256" t="s">
        <v>51</v>
      </c>
      <c r="L256">
        <v>0</v>
      </c>
      <c r="M256">
        <v>0</v>
      </c>
      <c r="N256">
        <v>1</v>
      </c>
      <c r="O256">
        <v>0</v>
      </c>
      <c r="P256">
        <v>0</v>
      </c>
      <c r="Q256">
        <v>0</v>
      </c>
      <c r="R256">
        <v>0</v>
      </c>
      <c r="S256" t="s">
        <v>42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1</v>
      </c>
      <c r="AB256">
        <v>61.6</v>
      </c>
      <c r="AC256">
        <v>58</v>
      </c>
      <c r="AD256">
        <v>1253</v>
      </c>
      <c r="AE256">
        <v>7.1332959548960684</v>
      </c>
      <c r="AF256">
        <f t="shared" si="10"/>
        <v>1253</v>
      </c>
      <c r="AG256">
        <v>7.2174526626419606</v>
      </c>
      <c r="AH256">
        <f t="shared" si="11"/>
        <v>1363.0125818366894</v>
      </c>
      <c r="AI256">
        <v>-8.4156707745892234E-2</v>
      </c>
      <c r="AJ256">
        <v>1253</v>
      </c>
      <c r="AL256">
        <v>1</v>
      </c>
      <c r="AM256">
        <v>0</v>
      </c>
      <c r="AN256">
        <v>4.8899999999999997</v>
      </c>
      <c r="AO256">
        <v>4.8499999999999996</v>
      </c>
      <c r="AP256">
        <v>3</v>
      </c>
    </row>
    <row r="257" spans="1:42" x14ac:dyDescent="0.3">
      <c r="A257">
        <v>1</v>
      </c>
      <c r="B257">
        <v>0.52</v>
      </c>
      <c r="C257">
        <f t="shared" si="9"/>
        <v>0.27040000000000003</v>
      </c>
      <c r="D257">
        <v>7.302897153254575</v>
      </c>
      <c r="E257" t="s">
        <v>55</v>
      </c>
      <c r="F257">
        <v>0</v>
      </c>
      <c r="G257">
        <v>0</v>
      </c>
      <c r="H257">
        <v>0</v>
      </c>
      <c r="I257">
        <v>0</v>
      </c>
      <c r="J257">
        <v>1</v>
      </c>
      <c r="K257" t="s">
        <v>54</v>
      </c>
      <c r="L257">
        <v>1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 t="s">
        <v>52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0</v>
      </c>
      <c r="AA257">
        <v>0</v>
      </c>
      <c r="AB257">
        <v>63.5</v>
      </c>
      <c r="AC257">
        <v>57</v>
      </c>
      <c r="AD257">
        <v>1828</v>
      </c>
      <c r="AE257">
        <v>7.510977752014095</v>
      </c>
      <c r="AF257">
        <f t="shared" si="10"/>
        <v>1827.9999999999995</v>
      </c>
      <c r="AG257">
        <v>7.4318127296055287</v>
      </c>
      <c r="AH257">
        <f t="shared" si="11"/>
        <v>1688.8662581107567</v>
      </c>
      <c r="AI257">
        <v>7.9165022408566266E-2</v>
      </c>
      <c r="AJ257">
        <v>1828</v>
      </c>
      <c r="AL257">
        <v>1</v>
      </c>
      <c r="AM257">
        <v>0</v>
      </c>
      <c r="AN257">
        <v>5.13</v>
      </c>
      <c r="AO257">
        <v>5.08</v>
      </c>
      <c r="AP257">
        <v>3.24</v>
      </c>
    </row>
    <row r="258" spans="1:42" x14ac:dyDescent="0.3">
      <c r="A258">
        <v>1</v>
      </c>
      <c r="B258">
        <v>0.52</v>
      </c>
      <c r="C258">
        <f t="shared" si="9"/>
        <v>0.27040000000000003</v>
      </c>
      <c r="D258">
        <v>7.302897153254575</v>
      </c>
      <c r="E258" t="s">
        <v>49</v>
      </c>
      <c r="F258">
        <v>0</v>
      </c>
      <c r="G258">
        <v>0</v>
      </c>
      <c r="H258">
        <v>0</v>
      </c>
      <c r="I258">
        <v>1</v>
      </c>
      <c r="J258">
        <v>0</v>
      </c>
      <c r="K258" t="s">
        <v>50</v>
      </c>
      <c r="L258">
        <v>0</v>
      </c>
      <c r="M258">
        <v>0</v>
      </c>
      <c r="N258">
        <v>0</v>
      </c>
      <c r="O258">
        <v>1</v>
      </c>
      <c r="P258">
        <v>0</v>
      </c>
      <c r="Q258">
        <v>0</v>
      </c>
      <c r="R258">
        <v>0</v>
      </c>
      <c r="S258" t="s">
        <v>52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0</v>
      </c>
      <c r="AA258">
        <v>0</v>
      </c>
      <c r="AB258">
        <v>62.4</v>
      </c>
      <c r="AC258">
        <v>56</v>
      </c>
      <c r="AD258">
        <v>1577</v>
      </c>
      <c r="AE258">
        <v>7.3632795869630385</v>
      </c>
      <c r="AF258">
        <f t="shared" si="10"/>
        <v>1577.0000000000002</v>
      </c>
      <c r="AG258">
        <v>7.3348604604938696</v>
      </c>
      <c r="AH258">
        <f t="shared" si="11"/>
        <v>1532.8138769262207</v>
      </c>
      <c r="AI258">
        <v>2.8419126469168887E-2</v>
      </c>
      <c r="AJ258">
        <v>1577</v>
      </c>
      <c r="AL258">
        <v>1</v>
      </c>
      <c r="AM258">
        <v>0</v>
      </c>
      <c r="AN258">
        <v>5.19</v>
      </c>
      <c r="AO258">
        <v>5.16</v>
      </c>
      <c r="AP258">
        <v>3.23</v>
      </c>
    </row>
    <row r="259" spans="1:42" x14ac:dyDescent="0.3">
      <c r="A259">
        <v>1</v>
      </c>
      <c r="B259">
        <v>0.52</v>
      </c>
      <c r="C259">
        <f t="shared" ref="C259:C322" si="12">B259^2</f>
        <v>0.27040000000000003</v>
      </c>
      <c r="D259">
        <v>7.302897153254575</v>
      </c>
      <c r="E259" t="s">
        <v>37</v>
      </c>
      <c r="F259">
        <v>0</v>
      </c>
      <c r="G259">
        <v>1</v>
      </c>
      <c r="H259">
        <v>0</v>
      </c>
      <c r="I259">
        <v>0</v>
      </c>
      <c r="J259">
        <v>0</v>
      </c>
      <c r="K259" t="s">
        <v>54</v>
      </c>
      <c r="L259">
        <v>1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 t="s">
        <v>39</v>
      </c>
      <c r="T259">
        <v>0</v>
      </c>
      <c r="U259">
        <v>0</v>
      </c>
      <c r="V259">
        <v>1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63.9</v>
      </c>
      <c r="AC259">
        <v>58</v>
      </c>
      <c r="AD259">
        <v>1605</v>
      </c>
      <c r="AE259">
        <v>7.3808790355641163</v>
      </c>
      <c r="AF259">
        <f t="shared" ref="AF259:AF322" si="13">EXP(AE259)</f>
        <v>1605</v>
      </c>
      <c r="AG259">
        <v>7.295690526258074</v>
      </c>
      <c r="AH259">
        <f t="shared" ref="AH259:AH322" si="14">EXP(AG259)</f>
        <v>1473.9343399344332</v>
      </c>
      <c r="AI259">
        <v>8.518850930604227E-2</v>
      </c>
      <c r="AJ259">
        <v>1605</v>
      </c>
      <c r="AL259">
        <v>1</v>
      </c>
      <c r="AM259">
        <v>0</v>
      </c>
      <c r="AN259">
        <v>5.12</v>
      </c>
      <c r="AO259">
        <v>5.08</v>
      </c>
      <c r="AP259">
        <v>3.26</v>
      </c>
    </row>
    <row r="260" spans="1:42" x14ac:dyDescent="0.3">
      <c r="A260">
        <v>1</v>
      </c>
      <c r="B260">
        <v>0.32</v>
      </c>
      <c r="C260">
        <f t="shared" si="12"/>
        <v>0.1024</v>
      </c>
      <c r="D260">
        <v>6.56339481274318</v>
      </c>
      <c r="E260" t="s">
        <v>40</v>
      </c>
      <c r="F260">
        <v>0</v>
      </c>
      <c r="G260">
        <v>0</v>
      </c>
      <c r="H260">
        <v>1</v>
      </c>
      <c r="I260">
        <v>0</v>
      </c>
      <c r="J260">
        <v>0</v>
      </c>
      <c r="K260" t="s">
        <v>51</v>
      </c>
      <c r="L260">
        <v>0</v>
      </c>
      <c r="M260">
        <v>0</v>
      </c>
      <c r="N260">
        <v>1</v>
      </c>
      <c r="O260">
        <v>0</v>
      </c>
      <c r="P260">
        <v>0</v>
      </c>
      <c r="Q260">
        <v>0</v>
      </c>
      <c r="R260">
        <v>0</v>
      </c>
      <c r="S260" t="s">
        <v>52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0</v>
      </c>
      <c r="AA260">
        <v>0</v>
      </c>
      <c r="AB260">
        <v>61.9</v>
      </c>
      <c r="AC260">
        <v>56</v>
      </c>
      <c r="AD260">
        <v>645</v>
      </c>
      <c r="AE260">
        <v>6.4692503167957724</v>
      </c>
      <c r="AF260">
        <f t="shared" si="13"/>
        <v>645</v>
      </c>
      <c r="AG260">
        <v>6.4949762064075252</v>
      </c>
      <c r="AH260">
        <f t="shared" si="14"/>
        <v>661.80847832117229</v>
      </c>
      <c r="AI260">
        <v>-2.5725889611752706E-2</v>
      </c>
      <c r="AJ260">
        <v>645</v>
      </c>
      <c r="AL260">
        <v>1</v>
      </c>
      <c r="AM260">
        <v>0</v>
      </c>
      <c r="AN260">
        <v>4.37</v>
      </c>
      <c r="AO260">
        <v>4.3899999999999997</v>
      </c>
      <c r="AP260">
        <v>2.71</v>
      </c>
    </row>
    <row r="261" spans="1:42" x14ac:dyDescent="0.3">
      <c r="A261">
        <v>1</v>
      </c>
      <c r="B261">
        <v>0.31</v>
      </c>
      <c r="C261">
        <f t="shared" si="12"/>
        <v>9.6100000000000005E-2</v>
      </c>
      <c r="D261">
        <v>6.5177318019796271</v>
      </c>
      <c r="E261" t="s">
        <v>40</v>
      </c>
      <c r="F261">
        <v>0</v>
      </c>
      <c r="G261">
        <v>0</v>
      </c>
      <c r="H261">
        <v>1</v>
      </c>
      <c r="I261">
        <v>0</v>
      </c>
      <c r="J261">
        <v>0</v>
      </c>
      <c r="K261" t="s">
        <v>41</v>
      </c>
      <c r="L261">
        <v>0</v>
      </c>
      <c r="M261">
        <v>0</v>
      </c>
      <c r="N261">
        <v>0</v>
      </c>
      <c r="O261">
        <v>0</v>
      </c>
      <c r="P261">
        <v>1</v>
      </c>
      <c r="Q261">
        <v>0</v>
      </c>
      <c r="R261">
        <v>0</v>
      </c>
      <c r="S261" t="s">
        <v>44</v>
      </c>
      <c r="T261">
        <v>0</v>
      </c>
      <c r="U261">
        <v>0</v>
      </c>
      <c r="V261">
        <v>0</v>
      </c>
      <c r="W261">
        <v>0</v>
      </c>
      <c r="X261">
        <v>1</v>
      </c>
      <c r="Y261">
        <v>0</v>
      </c>
      <c r="Z261">
        <v>0</v>
      </c>
      <c r="AA261">
        <v>0</v>
      </c>
      <c r="AB261">
        <v>62.4</v>
      </c>
      <c r="AC261">
        <v>55</v>
      </c>
      <c r="AD261">
        <v>544</v>
      </c>
      <c r="AE261">
        <v>6.2989492468559423</v>
      </c>
      <c r="AF261">
        <f t="shared" si="13"/>
        <v>543.99999999999977</v>
      </c>
      <c r="AG261">
        <v>6.4106566942178418</v>
      </c>
      <c r="AH261">
        <f t="shared" si="14"/>
        <v>608.29301243183966</v>
      </c>
      <c r="AI261">
        <v>-0.11170744736189953</v>
      </c>
      <c r="AJ261">
        <v>544</v>
      </c>
      <c r="AL261">
        <v>1</v>
      </c>
      <c r="AM261">
        <v>0</v>
      </c>
      <c r="AN261">
        <v>4.33</v>
      </c>
      <c r="AO261">
        <v>4.3600000000000003</v>
      </c>
      <c r="AP261">
        <v>2.71</v>
      </c>
    </row>
    <row r="262" spans="1:42" x14ac:dyDescent="0.3">
      <c r="A262">
        <v>1</v>
      </c>
      <c r="B262">
        <v>0.9</v>
      </c>
      <c r="C262">
        <f t="shared" si="12"/>
        <v>0.81</v>
      </c>
      <c r="D262">
        <v>8.2391797372871505</v>
      </c>
      <c r="E262" t="s">
        <v>40</v>
      </c>
      <c r="F262">
        <v>0</v>
      </c>
      <c r="G262">
        <v>0</v>
      </c>
      <c r="H262">
        <v>1</v>
      </c>
      <c r="I262">
        <v>0</v>
      </c>
      <c r="J262">
        <v>0</v>
      </c>
      <c r="K262" t="s">
        <v>50</v>
      </c>
      <c r="L262">
        <v>0</v>
      </c>
      <c r="M262">
        <v>0</v>
      </c>
      <c r="N262">
        <v>0</v>
      </c>
      <c r="O262">
        <v>1</v>
      </c>
      <c r="P262">
        <v>0</v>
      </c>
      <c r="Q262">
        <v>0</v>
      </c>
      <c r="R262">
        <v>0</v>
      </c>
      <c r="S262" t="s">
        <v>48</v>
      </c>
      <c r="T262">
        <v>0</v>
      </c>
      <c r="U262">
        <v>0</v>
      </c>
      <c r="V262">
        <v>0</v>
      </c>
      <c r="W262">
        <v>1</v>
      </c>
      <c r="X262">
        <v>0</v>
      </c>
      <c r="Y262">
        <v>0</v>
      </c>
      <c r="Z262">
        <v>0</v>
      </c>
      <c r="AA262">
        <v>0</v>
      </c>
      <c r="AB262">
        <v>61.2</v>
      </c>
      <c r="AC262">
        <v>57</v>
      </c>
      <c r="AD262">
        <v>3521</v>
      </c>
      <c r="AE262">
        <v>8.1665003191550518</v>
      </c>
      <c r="AF262">
        <f t="shared" si="13"/>
        <v>3520.9999999999977</v>
      </c>
      <c r="AG262">
        <v>8.1591358241371097</v>
      </c>
      <c r="AH262">
        <f t="shared" si="14"/>
        <v>3495.1648611830274</v>
      </c>
      <c r="AI262">
        <v>7.3644950179421187E-3</v>
      </c>
      <c r="AJ262">
        <v>3521</v>
      </c>
      <c r="AL262">
        <v>1</v>
      </c>
      <c r="AM262">
        <v>0</v>
      </c>
      <c r="AN262">
        <v>6.24</v>
      </c>
      <c r="AO262">
        <v>6.28</v>
      </c>
      <c r="AP262">
        <v>3.83</v>
      </c>
    </row>
    <row r="263" spans="1:42" x14ac:dyDescent="0.3">
      <c r="A263">
        <v>1</v>
      </c>
      <c r="B263">
        <v>0.31</v>
      </c>
      <c r="C263">
        <f t="shared" si="12"/>
        <v>9.6100000000000005E-2</v>
      </c>
      <c r="D263">
        <v>6.5177318019796271</v>
      </c>
      <c r="E263" t="s">
        <v>49</v>
      </c>
      <c r="F263">
        <v>0</v>
      </c>
      <c r="G263">
        <v>0</v>
      </c>
      <c r="H263">
        <v>0</v>
      </c>
      <c r="I263">
        <v>1</v>
      </c>
      <c r="J263">
        <v>0</v>
      </c>
      <c r="K263" t="s">
        <v>43</v>
      </c>
      <c r="L263">
        <v>0</v>
      </c>
      <c r="M263">
        <v>1</v>
      </c>
      <c r="N263">
        <v>0</v>
      </c>
      <c r="O263">
        <v>0</v>
      </c>
      <c r="P263">
        <v>0</v>
      </c>
      <c r="Q263">
        <v>0</v>
      </c>
      <c r="R263">
        <v>0</v>
      </c>
      <c r="S263" t="s">
        <v>46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1</v>
      </c>
      <c r="AA263">
        <v>0</v>
      </c>
      <c r="AB263">
        <v>61.5</v>
      </c>
      <c r="AC263">
        <v>58</v>
      </c>
      <c r="AD263">
        <v>924</v>
      </c>
      <c r="AE263">
        <v>6.828712071641684</v>
      </c>
      <c r="AF263">
        <f t="shared" si="13"/>
        <v>923.99999999999989</v>
      </c>
      <c r="AG263">
        <v>6.7820263712659958</v>
      </c>
      <c r="AH263">
        <f t="shared" si="14"/>
        <v>881.85387816403193</v>
      </c>
      <c r="AI263">
        <v>4.6685700375688199E-2</v>
      </c>
      <c r="AJ263">
        <v>924</v>
      </c>
      <c r="AL263">
        <v>1</v>
      </c>
      <c r="AM263">
        <v>0</v>
      </c>
      <c r="AN263">
        <v>4.3499999999999996</v>
      </c>
      <c r="AO263">
        <v>4.37</v>
      </c>
      <c r="AP263">
        <v>2.68</v>
      </c>
    </row>
    <row r="264" spans="1:42" x14ac:dyDescent="0.3">
      <c r="A264">
        <v>1</v>
      </c>
      <c r="B264">
        <v>0.3</v>
      </c>
      <c r="C264">
        <f t="shared" si="12"/>
        <v>0.09</v>
      </c>
      <c r="D264">
        <v>6.4709048392564616</v>
      </c>
      <c r="E264" t="s">
        <v>49</v>
      </c>
      <c r="F264">
        <v>0</v>
      </c>
      <c r="G264">
        <v>0</v>
      </c>
      <c r="H264">
        <v>0</v>
      </c>
      <c r="I264">
        <v>1</v>
      </c>
      <c r="J264">
        <v>0</v>
      </c>
      <c r="K264" t="s">
        <v>54</v>
      </c>
      <c r="L264">
        <v>1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 t="s">
        <v>39</v>
      </c>
      <c r="T264">
        <v>0</v>
      </c>
      <c r="U264">
        <v>0</v>
      </c>
      <c r="V264">
        <v>1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61.6</v>
      </c>
      <c r="AC264">
        <v>58</v>
      </c>
      <c r="AD264">
        <v>552</v>
      </c>
      <c r="AE264">
        <v>6.313548046277095</v>
      </c>
      <c r="AF264">
        <f t="shared" si="13"/>
        <v>551.99999999999977</v>
      </c>
      <c r="AG264">
        <v>6.3567513620039424</v>
      </c>
      <c r="AH264">
        <f t="shared" si="14"/>
        <v>576.37089131224229</v>
      </c>
      <c r="AI264">
        <v>-4.3203315726847435E-2</v>
      </c>
      <c r="AJ264">
        <v>552</v>
      </c>
      <c r="AL264">
        <v>1</v>
      </c>
      <c r="AM264">
        <v>0</v>
      </c>
      <c r="AN264">
        <v>4.29</v>
      </c>
      <c r="AO264">
        <v>4.32</v>
      </c>
      <c r="AP264">
        <v>2.65</v>
      </c>
    </row>
    <row r="265" spans="1:42" x14ac:dyDescent="0.3">
      <c r="A265">
        <v>1</v>
      </c>
      <c r="B265">
        <v>0.52</v>
      </c>
      <c r="C265">
        <f t="shared" si="12"/>
        <v>0.27040000000000003</v>
      </c>
      <c r="D265">
        <v>7.302897153254575</v>
      </c>
      <c r="E265" t="s">
        <v>37</v>
      </c>
      <c r="F265">
        <v>0</v>
      </c>
      <c r="G265">
        <v>1</v>
      </c>
      <c r="H265">
        <v>0</v>
      </c>
      <c r="I265">
        <v>0</v>
      </c>
      <c r="J265">
        <v>0</v>
      </c>
      <c r="K265" t="s">
        <v>41</v>
      </c>
      <c r="L265">
        <v>0</v>
      </c>
      <c r="M265">
        <v>0</v>
      </c>
      <c r="N265">
        <v>0</v>
      </c>
      <c r="O265">
        <v>0</v>
      </c>
      <c r="P265">
        <v>1</v>
      </c>
      <c r="Q265">
        <v>0</v>
      </c>
      <c r="R265">
        <v>0</v>
      </c>
      <c r="S265" t="s">
        <v>39</v>
      </c>
      <c r="T265">
        <v>0</v>
      </c>
      <c r="U265">
        <v>0</v>
      </c>
      <c r="V265">
        <v>1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57.6</v>
      </c>
      <c r="AC265">
        <v>61</v>
      </c>
      <c r="AD265">
        <v>1056</v>
      </c>
      <c r="AE265">
        <v>6.9622434642662068</v>
      </c>
      <c r="AF265">
        <f t="shared" si="13"/>
        <v>1056</v>
      </c>
      <c r="AG265">
        <v>7.063127412888683</v>
      </c>
      <c r="AH265">
        <f t="shared" si="14"/>
        <v>1168.0925670844956</v>
      </c>
      <c r="AI265">
        <v>-0.10088394862247618</v>
      </c>
      <c r="AJ265">
        <v>1056</v>
      </c>
      <c r="AL265">
        <v>1</v>
      </c>
      <c r="AM265">
        <v>0</v>
      </c>
      <c r="AN265">
        <v>5.34</v>
      </c>
      <c r="AO265">
        <v>5.32</v>
      </c>
      <c r="AP265">
        <v>3.07</v>
      </c>
    </row>
    <row r="266" spans="1:42" x14ac:dyDescent="0.3">
      <c r="A266">
        <v>1</v>
      </c>
      <c r="B266">
        <v>0.9</v>
      </c>
      <c r="C266">
        <f t="shared" si="12"/>
        <v>0.81</v>
      </c>
      <c r="D266">
        <v>8.2391797372871505</v>
      </c>
      <c r="E266" t="s">
        <v>40</v>
      </c>
      <c r="F266">
        <v>0</v>
      </c>
      <c r="G266">
        <v>0</v>
      </c>
      <c r="H266">
        <v>1</v>
      </c>
      <c r="I266">
        <v>0</v>
      </c>
      <c r="J266">
        <v>0</v>
      </c>
      <c r="K266" t="s">
        <v>41</v>
      </c>
      <c r="L266">
        <v>0</v>
      </c>
      <c r="M266">
        <v>0</v>
      </c>
      <c r="N266">
        <v>0</v>
      </c>
      <c r="O266">
        <v>0</v>
      </c>
      <c r="P266">
        <v>1</v>
      </c>
      <c r="Q266">
        <v>0</v>
      </c>
      <c r="R266">
        <v>0</v>
      </c>
      <c r="S266" t="s">
        <v>44</v>
      </c>
      <c r="T266">
        <v>0</v>
      </c>
      <c r="U266">
        <v>0</v>
      </c>
      <c r="V266">
        <v>0</v>
      </c>
      <c r="W266">
        <v>0</v>
      </c>
      <c r="X266">
        <v>1</v>
      </c>
      <c r="Y266">
        <v>0</v>
      </c>
      <c r="Z266">
        <v>0</v>
      </c>
      <c r="AA266">
        <v>0</v>
      </c>
      <c r="AB266">
        <v>62.1</v>
      </c>
      <c r="AC266">
        <v>56</v>
      </c>
      <c r="AD266">
        <v>5013</v>
      </c>
      <c r="AE266">
        <v>8.5197898172635043</v>
      </c>
      <c r="AF266">
        <f t="shared" si="13"/>
        <v>5013.0000000000045</v>
      </c>
      <c r="AG266">
        <v>8.3840551742543035</v>
      </c>
      <c r="AH266">
        <f t="shared" si="14"/>
        <v>4376.7213561962726</v>
      </c>
      <c r="AI266">
        <v>0.13573464300920079</v>
      </c>
      <c r="AJ266">
        <v>5013</v>
      </c>
      <c r="AL266">
        <v>1</v>
      </c>
      <c r="AM266">
        <v>0</v>
      </c>
      <c r="AN266">
        <v>6.15</v>
      </c>
      <c r="AO266">
        <v>6.2</v>
      </c>
      <c r="AP266">
        <v>3.83</v>
      </c>
    </row>
    <row r="267" spans="1:42" x14ac:dyDescent="0.3">
      <c r="A267">
        <v>1</v>
      </c>
      <c r="B267">
        <v>0.51</v>
      </c>
      <c r="C267">
        <f t="shared" si="12"/>
        <v>0.2601</v>
      </c>
      <c r="D267">
        <v>7.2717799946100161</v>
      </c>
      <c r="E267" t="s">
        <v>55</v>
      </c>
      <c r="F267">
        <v>0</v>
      </c>
      <c r="G267">
        <v>0</v>
      </c>
      <c r="H267">
        <v>0</v>
      </c>
      <c r="I267">
        <v>0</v>
      </c>
      <c r="J267">
        <v>1</v>
      </c>
      <c r="K267" t="s">
        <v>43</v>
      </c>
      <c r="L267">
        <v>0</v>
      </c>
      <c r="M267">
        <v>1</v>
      </c>
      <c r="N267">
        <v>0</v>
      </c>
      <c r="O267">
        <v>0</v>
      </c>
      <c r="P267">
        <v>0</v>
      </c>
      <c r="Q267">
        <v>0</v>
      </c>
      <c r="R267">
        <v>0</v>
      </c>
      <c r="S267" t="s">
        <v>52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0</v>
      </c>
      <c r="AA267">
        <v>0</v>
      </c>
      <c r="AB267">
        <v>60.5</v>
      </c>
      <c r="AC267">
        <v>56</v>
      </c>
      <c r="AD267">
        <v>1656</v>
      </c>
      <c r="AE267">
        <v>7.412160334945205</v>
      </c>
      <c r="AF267">
        <f t="shared" si="13"/>
        <v>1656</v>
      </c>
      <c r="AG267">
        <v>7.3347340116463933</v>
      </c>
      <c r="AH267">
        <f t="shared" si="14"/>
        <v>1532.62006663189</v>
      </c>
      <c r="AI267">
        <v>7.7426323298811717E-2</v>
      </c>
      <c r="AJ267">
        <v>1656</v>
      </c>
      <c r="AL267">
        <v>1</v>
      </c>
      <c r="AM267">
        <v>0</v>
      </c>
      <c r="AN267">
        <v>5.18</v>
      </c>
      <c r="AO267">
        <v>5.24</v>
      </c>
      <c r="AP267">
        <v>3.15</v>
      </c>
    </row>
    <row r="268" spans="1:42" x14ac:dyDescent="0.3">
      <c r="A268">
        <v>1</v>
      </c>
      <c r="B268">
        <v>0.34</v>
      </c>
      <c r="C268">
        <f t="shared" si="12"/>
        <v>0.11560000000000002</v>
      </c>
      <c r="D268">
        <v>6.6514795948004855</v>
      </c>
      <c r="E268" t="s">
        <v>40</v>
      </c>
      <c r="F268">
        <v>0</v>
      </c>
      <c r="G268">
        <v>0</v>
      </c>
      <c r="H268">
        <v>1</v>
      </c>
      <c r="I268">
        <v>0</v>
      </c>
      <c r="J268">
        <v>0</v>
      </c>
      <c r="K268" t="s">
        <v>50</v>
      </c>
      <c r="L268">
        <v>0</v>
      </c>
      <c r="M268">
        <v>0</v>
      </c>
      <c r="N268">
        <v>0</v>
      </c>
      <c r="O268">
        <v>1</v>
      </c>
      <c r="P268">
        <v>0</v>
      </c>
      <c r="Q268">
        <v>0</v>
      </c>
      <c r="R268">
        <v>0</v>
      </c>
      <c r="S268" t="s">
        <v>46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1</v>
      </c>
      <c r="AA268">
        <v>0</v>
      </c>
      <c r="AB268">
        <v>61.7</v>
      </c>
      <c r="AC268">
        <v>56</v>
      </c>
      <c r="AD268">
        <v>863</v>
      </c>
      <c r="AE268">
        <v>6.7604146910834277</v>
      </c>
      <c r="AF268">
        <f t="shared" si="13"/>
        <v>862.99999999999977</v>
      </c>
      <c r="AG268">
        <v>6.84519841821818</v>
      </c>
      <c r="AH268">
        <f t="shared" si="14"/>
        <v>939.35964858765419</v>
      </c>
      <c r="AI268">
        <v>-8.478372713475224E-2</v>
      </c>
      <c r="AJ268">
        <v>863</v>
      </c>
      <c r="AL268">
        <v>1</v>
      </c>
      <c r="AM268">
        <v>0</v>
      </c>
      <c r="AN268">
        <v>4.5</v>
      </c>
      <c r="AO268">
        <v>4.55</v>
      </c>
      <c r="AP268">
        <v>2.79</v>
      </c>
    </row>
    <row r="269" spans="1:42" x14ac:dyDescent="0.3">
      <c r="A269">
        <v>1</v>
      </c>
      <c r="B269">
        <v>0.41</v>
      </c>
      <c r="C269">
        <f t="shared" si="12"/>
        <v>0.16809999999999997</v>
      </c>
      <c r="D269">
        <v>6.9310210740658889</v>
      </c>
      <c r="E269" t="s">
        <v>40</v>
      </c>
      <c r="F269">
        <v>0</v>
      </c>
      <c r="G269">
        <v>0</v>
      </c>
      <c r="H269">
        <v>1</v>
      </c>
      <c r="I269">
        <v>0</v>
      </c>
      <c r="J269">
        <v>0</v>
      </c>
      <c r="K269" t="s">
        <v>51</v>
      </c>
      <c r="L269">
        <v>0</v>
      </c>
      <c r="M269">
        <v>0</v>
      </c>
      <c r="N269">
        <v>1</v>
      </c>
      <c r="O269">
        <v>0</v>
      </c>
      <c r="P269">
        <v>0</v>
      </c>
      <c r="Q269">
        <v>0</v>
      </c>
      <c r="R269">
        <v>0</v>
      </c>
      <c r="S269" t="s">
        <v>42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1</v>
      </c>
      <c r="AB269">
        <v>61.7</v>
      </c>
      <c r="AC269">
        <v>57</v>
      </c>
      <c r="AD269">
        <v>1115</v>
      </c>
      <c r="AE269">
        <v>7.0166096838942194</v>
      </c>
      <c r="AF269">
        <f t="shared" si="13"/>
        <v>1115.0000000000002</v>
      </c>
      <c r="AG269">
        <v>7.0616444948486645</v>
      </c>
      <c r="AH269">
        <f t="shared" si="14"/>
        <v>1166.3616652543235</v>
      </c>
      <c r="AI269">
        <v>-4.503481095444517E-2</v>
      </c>
      <c r="AJ269">
        <v>1115</v>
      </c>
      <c r="AL269">
        <v>1</v>
      </c>
      <c r="AM269">
        <v>0</v>
      </c>
      <c r="AN269">
        <v>4.7300000000000004</v>
      </c>
      <c r="AO269">
        <v>4.8</v>
      </c>
      <c r="AP269">
        <v>2.94</v>
      </c>
    </row>
    <row r="270" spans="1:42" x14ac:dyDescent="0.3">
      <c r="A270">
        <v>1</v>
      </c>
      <c r="B270">
        <v>0.72</v>
      </c>
      <c r="C270">
        <f t="shared" si="12"/>
        <v>0.51839999999999997</v>
      </c>
      <c r="D270">
        <v>7.8446480764991975</v>
      </c>
      <c r="E270" t="s">
        <v>55</v>
      </c>
      <c r="F270">
        <v>0</v>
      </c>
      <c r="G270">
        <v>0</v>
      </c>
      <c r="H270">
        <v>0</v>
      </c>
      <c r="I270">
        <v>0</v>
      </c>
      <c r="J270">
        <v>1</v>
      </c>
      <c r="K270" t="s">
        <v>43</v>
      </c>
      <c r="L270">
        <v>0</v>
      </c>
      <c r="M270">
        <v>1</v>
      </c>
      <c r="N270">
        <v>0</v>
      </c>
      <c r="O270">
        <v>0</v>
      </c>
      <c r="P270">
        <v>0</v>
      </c>
      <c r="Q270">
        <v>0</v>
      </c>
      <c r="R270">
        <v>0</v>
      </c>
      <c r="S270" t="s">
        <v>52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0</v>
      </c>
      <c r="AA270">
        <v>0</v>
      </c>
      <c r="AB270">
        <v>63.2</v>
      </c>
      <c r="AC270">
        <v>58</v>
      </c>
      <c r="AD270">
        <v>2923</v>
      </c>
      <c r="AE270">
        <v>7.9803657651112463</v>
      </c>
      <c r="AF270">
        <f t="shared" si="13"/>
        <v>2923.0000000000009</v>
      </c>
      <c r="AG270">
        <v>7.9824789604422008</v>
      </c>
      <c r="AH270">
        <f t="shared" si="14"/>
        <v>2929.1834010184152</v>
      </c>
      <c r="AI270">
        <v>-2.1131953309545537E-3</v>
      </c>
      <c r="AJ270">
        <v>2923</v>
      </c>
      <c r="AL270">
        <v>1</v>
      </c>
      <c r="AM270">
        <v>0</v>
      </c>
      <c r="AN270">
        <v>5.67</v>
      </c>
      <c r="AO270">
        <v>5.72</v>
      </c>
      <c r="AP270">
        <v>3.6</v>
      </c>
    </row>
    <row r="271" spans="1:42" x14ac:dyDescent="0.3">
      <c r="A271">
        <v>1</v>
      </c>
      <c r="B271">
        <v>0.4</v>
      </c>
      <c r="C271">
        <f t="shared" si="12"/>
        <v>0.16000000000000003</v>
      </c>
      <c r="D271">
        <v>6.8934882765450896</v>
      </c>
      <c r="E271" t="s">
        <v>40</v>
      </c>
      <c r="F271">
        <v>0</v>
      </c>
      <c r="G271">
        <v>0</v>
      </c>
      <c r="H271">
        <v>1</v>
      </c>
      <c r="I271">
        <v>0</v>
      </c>
      <c r="J271">
        <v>0</v>
      </c>
      <c r="K271" t="s">
        <v>51</v>
      </c>
      <c r="L271">
        <v>0</v>
      </c>
      <c r="M271">
        <v>0</v>
      </c>
      <c r="N271">
        <v>1</v>
      </c>
      <c r="O271">
        <v>0</v>
      </c>
      <c r="P271">
        <v>0</v>
      </c>
      <c r="Q271">
        <v>0</v>
      </c>
      <c r="R271">
        <v>0</v>
      </c>
      <c r="S271" t="s">
        <v>46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1</v>
      </c>
      <c r="AA271">
        <v>0</v>
      </c>
      <c r="AB271">
        <v>61.5</v>
      </c>
      <c r="AC271">
        <v>56</v>
      </c>
      <c r="AD271">
        <v>1206</v>
      </c>
      <c r="AE271">
        <v>7.0950643772871311</v>
      </c>
      <c r="AF271">
        <f t="shared" si="13"/>
        <v>1206.0000000000005</v>
      </c>
      <c r="AG271">
        <v>7.1662064315184963</v>
      </c>
      <c r="AH271">
        <f t="shared" si="14"/>
        <v>1294.9228946089424</v>
      </c>
      <c r="AI271">
        <v>-7.1142054231365215E-2</v>
      </c>
      <c r="AJ271">
        <v>1206</v>
      </c>
      <c r="AL271">
        <v>1</v>
      </c>
      <c r="AM271">
        <v>0</v>
      </c>
      <c r="AN271">
        <v>4.7699999999999996</v>
      </c>
      <c r="AO271">
        <v>4.7300000000000004</v>
      </c>
      <c r="AP271">
        <v>2.92</v>
      </c>
    </row>
    <row r="272" spans="1:42" x14ac:dyDescent="0.3">
      <c r="A272">
        <v>1</v>
      </c>
      <c r="B272">
        <v>0.7</v>
      </c>
      <c r="C272">
        <f t="shared" si="12"/>
        <v>0.48999999999999994</v>
      </c>
      <c r="D272">
        <v>7.7962024499072404</v>
      </c>
      <c r="E272" t="s">
        <v>49</v>
      </c>
      <c r="F272">
        <v>0</v>
      </c>
      <c r="G272">
        <v>0</v>
      </c>
      <c r="H272">
        <v>0</v>
      </c>
      <c r="I272">
        <v>1</v>
      </c>
      <c r="J272">
        <v>0</v>
      </c>
      <c r="K272" t="s">
        <v>51</v>
      </c>
      <c r="L272">
        <v>0</v>
      </c>
      <c r="M272">
        <v>0</v>
      </c>
      <c r="N272">
        <v>1</v>
      </c>
      <c r="O272">
        <v>0</v>
      </c>
      <c r="P272">
        <v>0</v>
      </c>
      <c r="Q272">
        <v>0</v>
      </c>
      <c r="R272">
        <v>0</v>
      </c>
      <c r="S272" t="s">
        <v>48</v>
      </c>
      <c r="T272">
        <v>0</v>
      </c>
      <c r="U272">
        <v>0</v>
      </c>
      <c r="V272">
        <v>0</v>
      </c>
      <c r="W272">
        <v>1</v>
      </c>
      <c r="X272">
        <v>0</v>
      </c>
      <c r="Y272">
        <v>0</v>
      </c>
      <c r="Z272">
        <v>0</v>
      </c>
      <c r="AA272">
        <v>0</v>
      </c>
      <c r="AB272">
        <v>61.2</v>
      </c>
      <c r="AC272">
        <v>59</v>
      </c>
      <c r="AD272">
        <v>1792</v>
      </c>
      <c r="AE272">
        <v>7.4910875935348757</v>
      </c>
      <c r="AF272">
        <f t="shared" si="13"/>
        <v>1792</v>
      </c>
      <c r="AG272">
        <v>7.6392113139472588</v>
      </c>
      <c r="AH272">
        <f t="shared" si="14"/>
        <v>2078.1041982869915</v>
      </c>
      <c r="AI272">
        <v>-0.14812372041238309</v>
      </c>
      <c r="AJ272">
        <v>1792</v>
      </c>
      <c r="AL272">
        <v>1</v>
      </c>
      <c r="AM272">
        <v>0</v>
      </c>
      <c r="AN272">
        <v>5.75</v>
      </c>
      <c r="AO272">
        <v>5.72</v>
      </c>
      <c r="AP272">
        <v>3.51</v>
      </c>
    </row>
    <row r="273" spans="1:42" x14ac:dyDescent="0.3">
      <c r="A273">
        <v>1</v>
      </c>
      <c r="B273">
        <v>0.35</v>
      </c>
      <c r="C273">
        <f t="shared" si="12"/>
        <v>0.12249999999999998</v>
      </c>
      <c r="D273">
        <v>6.694013936569946</v>
      </c>
      <c r="E273" t="s">
        <v>49</v>
      </c>
      <c r="F273">
        <v>0</v>
      </c>
      <c r="G273">
        <v>0</v>
      </c>
      <c r="H273">
        <v>0</v>
      </c>
      <c r="I273">
        <v>1</v>
      </c>
      <c r="J273">
        <v>0</v>
      </c>
      <c r="K273" t="s">
        <v>47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1</v>
      </c>
      <c r="R273">
        <v>0</v>
      </c>
      <c r="S273" t="s">
        <v>52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0</v>
      </c>
      <c r="AA273">
        <v>0</v>
      </c>
      <c r="AB273">
        <v>62.9</v>
      </c>
      <c r="AC273">
        <v>57</v>
      </c>
      <c r="AD273">
        <v>630</v>
      </c>
      <c r="AE273">
        <v>6.4457198193855785</v>
      </c>
      <c r="AF273">
        <f t="shared" si="13"/>
        <v>630.00000000000011</v>
      </c>
      <c r="AG273">
        <v>6.4199613321973938</v>
      </c>
      <c r="AH273">
        <f t="shared" si="14"/>
        <v>613.97937243335764</v>
      </c>
      <c r="AI273">
        <v>2.5758487188184631E-2</v>
      </c>
      <c r="AJ273">
        <v>630</v>
      </c>
      <c r="AL273">
        <v>1</v>
      </c>
      <c r="AM273">
        <v>0</v>
      </c>
      <c r="AN273">
        <v>4.53</v>
      </c>
      <c r="AO273">
        <v>4.5</v>
      </c>
      <c r="AP273">
        <v>2.84</v>
      </c>
    </row>
    <row r="274" spans="1:42" x14ac:dyDescent="0.3">
      <c r="A274">
        <v>1</v>
      </c>
      <c r="B274">
        <v>0.59</v>
      </c>
      <c r="C274">
        <f t="shared" si="12"/>
        <v>0.34809999999999997</v>
      </c>
      <c r="D274">
        <v>7.5085556966949065</v>
      </c>
      <c r="E274" t="s">
        <v>40</v>
      </c>
      <c r="F274">
        <v>0</v>
      </c>
      <c r="G274">
        <v>0</v>
      </c>
      <c r="H274">
        <v>1</v>
      </c>
      <c r="I274">
        <v>0</v>
      </c>
      <c r="J274">
        <v>0</v>
      </c>
      <c r="K274" t="s">
        <v>54</v>
      </c>
      <c r="L274">
        <v>1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 t="s">
        <v>39</v>
      </c>
      <c r="T274">
        <v>0</v>
      </c>
      <c r="U274">
        <v>0</v>
      </c>
      <c r="V274">
        <v>1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61.2</v>
      </c>
      <c r="AC274">
        <v>56</v>
      </c>
      <c r="AD274">
        <v>1694</v>
      </c>
      <c r="AE274">
        <v>7.4348478752119993</v>
      </c>
      <c r="AF274">
        <f t="shared" si="13"/>
        <v>1693.9999999999993</v>
      </c>
      <c r="AG274">
        <v>7.5227890404144873</v>
      </c>
      <c r="AH274">
        <f t="shared" si="14"/>
        <v>1849.7190476686471</v>
      </c>
      <c r="AI274">
        <v>-8.7941165202487959E-2</v>
      </c>
      <c r="AJ274">
        <v>1694</v>
      </c>
      <c r="AL274">
        <v>1</v>
      </c>
      <c r="AM274">
        <v>0</v>
      </c>
      <c r="AN274">
        <v>5.38</v>
      </c>
      <c r="AO274">
        <v>5.43</v>
      </c>
      <c r="AP274">
        <v>3.31</v>
      </c>
    </row>
    <row r="275" spans="1:42" x14ac:dyDescent="0.3">
      <c r="A275">
        <v>1</v>
      </c>
      <c r="B275">
        <v>0.54</v>
      </c>
      <c r="C275">
        <f t="shared" si="12"/>
        <v>0.29160000000000003</v>
      </c>
      <c r="D275">
        <v>7.3637568041130663</v>
      </c>
      <c r="E275" t="s">
        <v>40</v>
      </c>
      <c r="F275">
        <v>0</v>
      </c>
      <c r="G275">
        <v>0</v>
      </c>
      <c r="H275">
        <v>1</v>
      </c>
      <c r="I275">
        <v>0</v>
      </c>
      <c r="J275">
        <v>0</v>
      </c>
      <c r="K275" t="s">
        <v>50</v>
      </c>
      <c r="L275">
        <v>0</v>
      </c>
      <c r="M275">
        <v>0</v>
      </c>
      <c r="N275">
        <v>0</v>
      </c>
      <c r="O275">
        <v>1</v>
      </c>
      <c r="P275">
        <v>0</v>
      </c>
      <c r="Q275">
        <v>0</v>
      </c>
      <c r="R275">
        <v>0</v>
      </c>
      <c r="S275" t="s">
        <v>48</v>
      </c>
      <c r="T275">
        <v>0</v>
      </c>
      <c r="U275">
        <v>0</v>
      </c>
      <c r="V275">
        <v>0</v>
      </c>
      <c r="W275">
        <v>1</v>
      </c>
      <c r="X275">
        <v>0</v>
      </c>
      <c r="Y275">
        <v>0</v>
      </c>
      <c r="Z275">
        <v>0</v>
      </c>
      <c r="AA275">
        <v>0</v>
      </c>
      <c r="AB275">
        <v>61.8</v>
      </c>
      <c r="AC275">
        <v>54</v>
      </c>
      <c r="AD275">
        <v>1133</v>
      </c>
      <c r="AE275">
        <v>7.0326242610280065</v>
      </c>
      <c r="AF275">
        <f t="shared" si="13"/>
        <v>1133.0000000000002</v>
      </c>
      <c r="AG275">
        <v>7.0748514233696582</v>
      </c>
      <c r="AH275">
        <f t="shared" si="14"/>
        <v>1181.8678898104918</v>
      </c>
      <c r="AI275">
        <v>-4.2227162341651692E-2</v>
      </c>
      <c r="AJ275">
        <v>1133</v>
      </c>
      <c r="AL275">
        <v>1</v>
      </c>
      <c r="AM275">
        <v>0</v>
      </c>
      <c r="AN275">
        <v>5.23</v>
      </c>
      <c r="AO275">
        <v>5.25</v>
      </c>
      <c r="AP275">
        <v>3.24</v>
      </c>
    </row>
    <row r="276" spans="1:42" x14ac:dyDescent="0.3">
      <c r="A276">
        <v>1</v>
      </c>
      <c r="B276">
        <v>0.6</v>
      </c>
      <c r="C276">
        <f t="shared" si="12"/>
        <v>0.36</v>
      </c>
      <c r="D276">
        <v>7.5363578025022679</v>
      </c>
      <c r="E276" t="s">
        <v>49</v>
      </c>
      <c r="F276">
        <v>0</v>
      </c>
      <c r="G276">
        <v>0</v>
      </c>
      <c r="H276">
        <v>0</v>
      </c>
      <c r="I276">
        <v>1</v>
      </c>
      <c r="J276">
        <v>0</v>
      </c>
      <c r="K276" t="s">
        <v>54</v>
      </c>
      <c r="L276">
        <v>1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 t="s">
        <v>52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0</v>
      </c>
      <c r="AA276">
        <v>0</v>
      </c>
      <c r="AB276">
        <v>60.9</v>
      </c>
      <c r="AC276">
        <v>61</v>
      </c>
      <c r="AD276">
        <v>1808</v>
      </c>
      <c r="AE276">
        <v>7.4999765409521215</v>
      </c>
      <c r="AF276">
        <f t="shared" si="13"/>
        <v>1807.9999999999995</v>
      </c>
      <c r="AG276">
        <v>7.6953046023616931</v>
      </c>
      <c r="AH276">
        <f t="shared" si="14"/>
        <v>2198.0032253434483</v>
      </c>
      <c r="AI276">
        <v>-0.1953280614095716</v>
      </c>
      <c r="AJ276">
        <v>1808</v>
      </c>
      <c r="AL276">
        <v>1</v>
      </c>
      <c r="AM276">
        <v>0</v>
      </c>
      <c r="AN276">
        <v>5.43</v>
      </c>
      <c r="AO276">
        <v>5.4</v>
      </c>
      <c r="AP276">
        <v>3.3</v>
      </c>
    </row>
    <row r="277" spans="1:42" x14ac:dyDescent="0.3">
      <c r="A277">
        <v>1</v>
      </c>
      <c r="B277">
        <v>0.52</v>
      </c>
      <c r="C277">
        <f t="shared" si="12"/>
        <v>0.27040000000000003</v>
      </c>
      <c r="D277">
        <v>7.302897153254575</v>
      </c>
      <c r="E277" t="s">
        <v>40</v>
      </c>
      <c r="F277">
        <v>0</v>
      </c>
      <c r="G277">
        <v>0</v>
      </c>
      <c r="H277">
        <v>1</v>
      </c>
      <c r="I277">
        <v>0</v>
      </c>
      <c r="J277">
        <v>0</v>
      </c>
      <c r="K277" t="s">
        <v>51</v>
      </c>
      <c r="L277">
        <v>0</v>
      </c>
      <c r="M277">
        <v>0</v>
      </c>
      <c r="N277">
        <v>1</v>
      </c>
      <c r="O277">
        <v>0</v>
      </c>
      <c r="P277">
        <v>0</v>
      </c>
      <c r="Q277">
        <v>0</v>
      </c>
      <c r="R277">
        <v>0</v>
      </c>
      <c r="S277" t="s">
        <v>44</v>
      </c>
      <c r="T277">
        <v>0</v>
      </c>
      <c r="U277">
        <v>0</v>
      </c>
      <c r="V277">
        <v>0</v>
      </c>
      <c r="W277">
        <v>0</v>
      </c>
      <c r="X277">
        <v>1</v>
      </c>
      <c r="Y277">
        <v>0</v>
      </c>
      <c r="Z277">
        <v>0</v>
      </c>
      <c r="AA277">
        <v>0</v>
      </c>
      <c r="AB277">
        <v>62.3</v>
      </c>
      <c r="AC277">
        <v>55</v>
      </c>
      <c r="AD277">
        <v>1778</v>
      </c>
      <c r="AE277">
        <v>7.48324441607385</v>
      </c>
      <c r="AF277">
        <f t="shared" si="13"/>
        <v>1778.0000000000002</v>
      </c>
      <c r="AG277">
        <v>7.4151996037146031</v>
      </c>
      <c r="AH277">
        <f t="shared" si="14"/>
        <v>1661.0406852005447</v>
      </c>
      <c r="AI277">
        <v>6.8044812359246976E-2</v>
      </c>
      <c r="AJ277">
        <v>1778</v>
      </c>
      <c r="AL277">
        <v>1</v>
      </c>
      <c r="AM277">
        <v>0</v>
      </c>
      <c r="AN277">
        <v>5.16</v>
      </c>
      <c r="AO277">
        <v>5.21</v>
      </c>
      <c r="AP277">
        <v>3.23</v>
      </c>
    </row>
    <row r="278" spans="1:42" x14ac:dyDescent="0.3">
      <c r="A278">
        <v>1</v>
      </c>
      <c r="B278">
        <v>0.72</v>
      </c>
      <c r="C278">
        <f t="shared" si="12"/>
        <v>0.51839999999999997</v>
      </c>
      <c r="D278">
        <v>7.8446480764991975</v>
      </c>
      <c r="E278" t="s">
        <v>55</v>
      </c>
      <c r="F278">
        <v>0</v>
      </c>
      <c r="G278">
        <v>0</v>
      </c>
      <c r="H278">
        <v>0</v>
      </c>
      <c r="I278">
        <v>0</v>
      </c>
      <c r="J278">
        <v>1</v>
      </c>
      <c r="K278" t="s">
        <v>43</v>
      </c>
      <c r="L278">
        <v>0</v>
      </c>
      <c r="M278">
        <v>1</v>
      </c>
      <c r="N278">
        <v>0</v>
      </c>
      <c r="O278">
        <v>0</v>
      </c>
      <c r="P278">
        <v>0</v>
      </c>
      <c r="Q278">
        <v>0</v>
      </c>
      <c r="R278">
        <v>0</v>
      </c>
      <c r="S278" t="s">
        <v>39</v>
      </c>
      <c r="T278">
        <v>0</v>
      </c>
      <c r="U278">
        <v>0</v>
      </c>
      <c r="V278">
        <v>1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63.3</v>
      </c>
      <c r="AC278">
        <v>56</v>
      </c>
      <c r="AD278">
        <v>3183</v>
      </c>
      <c r="AE278">
        <v>8.065579427282092</v>
      </c>
      <c r="AF278">
        <f t="shared" si="13"/>
        <v>3182.9999999999973</v>
      </c>
      <c r="AG278">
        <v>7.8448785801286203</v>
      </c>
      <c r="AH278">
        <f t="shared" si="14"/>
        <v>2552.6277049987334</v>
      </c>
      <c r="AI278">
        <v>0.22070084715347171</v>
      </c>
      <c r="AJ278">
        <v>3183</v>
      </c>
      <c r="AL278">
        <v>1</v>
      </c>
      <c r="AM278">
        <v>0</v>
      </c>
      <c r="AN278">
        <v>5.67</v>
      </c>
      <c r="AO278">
        <v>5.71</v>
      </c>
      <c r="AP278">
        <v>3.6</v>
      </c>
    </row>
    <row r="279" spans="1:42" x14ac:dyDescent="0.3">
      <c r="A279">
        <v>1</v>
      </c>
      <c r="B279">
        <v>1</v>
      </c>
      <c r="C279">
        <f t="shared" si="12"/>
        <v>1</v>
      </c>
      <c r="D279">
        <v>8.4322999999999997</v>
      </c>
      <c r="E279" t="s">
        <v>49</v>
      </c>
      <c r="F279">
        <v>0</v>
      </c>
      <c r="G279">
        <v>0</v>
      </c>
      <c r="H279">
        <v>0</v>
      </c>
      <c r="I279">
        <v>1</v>
      </c>
      <c r="J279">
        <v>0</v>
      </c>
      <c r="K279" t="s">
        <v>50</v>
      </c>
      <c r="L279">
        <v>0</v>
      </c>
      <c r="M279">
        <v>0</v>
      </c>
      <c r="N279">
        <v>0</v>
      </c>
      <c r="O279">
        <v>1</v>
      </c>
      <c r="P279">
        <v>0</v>
      </c>
      <c r="Q279">
        <v>0</v>
      </c>
      <c r="R279">
        <v>0</v>
      </c>
      <c r="S279" t="s">
        <v>53</v>
      </c>
      <c r="T279">
        <v>0</v>
      </c>
      <c r="U279">
        <v>1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61.4</v>
      </c>
      <c r="AC279">
        <v>59</v>
      </c>
      <c r="AD279">
        <v>7822</v>
      </c>
      <c r="AE279">
        <v>8.9646955553154601</v>
      </c>
      <c r="AF279">
        <f t="shared" si="13"/>
        <v>7822.0000000000055</v>
      </c>
      <c r="AG279">
        <v>9.0398951424722238</v>
      </c>
      <c r="AH279">
        <f t="shared" si="14"/>
        <v>8432.89275735722</v>
      </c>
      <c r="AI279">
        <v>-7.519958715676367E-2</v>
      </c>
      <c r="AJ279">
        <v>7822</v>
      </c>
      <c r="AL279">
        <v>1</v>
      </c>
      <c r="AM279">
        <v>0</v>
      </c>
      <c r="AN279">
        <v>6.47</v>
      </c>
      <c r="AO279">
        <v>6.39</v>
      </c>
      <c r="AP279">
        <v>3.95</v>
      </c>
    </row>
    <row r="280" spans="1:42" x14ac:dyDescent="0.3">
      <c r="A280">
        <v>1</v>
      </c>
      <c r="B280">
        <v>0.51</v>
      </c>
      <c r="C280">
        <f t="shared" si="12"/>
        <v>0.2601</v>
      </c>
      <c r="D280">
        <v>7.2717799946100161</v>
      </c>
      <c r="E280" t="s">
        <v>40</v>
      </c>
      <c r="F280">
        <v>0</v>
      </c>
      <c r="G280">
        <v>0</v>
      </c>
      <c r="H280">
        <v>1</v>
      </c>
      <c r="I280">
        <v>0</v>
      </c>
      <c r="J280">
        <v>0</v>
      </c>
      <c r="K280" t="s">
        <v>41</v>
      </c>
      <c r="L280">
        <v>0</v>
      </c>
      <c r="M280">
        <v>0</v>
      </c>
      <c r="N280">
        <v>0</v>
      </c>
      <c r="O280">
        <v>0</v>
      </c>
      <c r="P280">
        <v>1</v>
      </c>
      <c r="Q280">
        <v>0</v>
      </c>
      <c r="R280">
        <v>0</v>
      </c>
      <c r="S280" t="s">
        <v>53</v>
      </c>
      <c r="T280">
        <v>0</v>
      </c>
      <c r="U280">
        <v>1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59.6</v>
      </c>
      <c r="AC280">
        <v>59</v>
      </c>
      <c r="AD280">
        <v>2063</v>
      </c>
      <c r="AE280">
        <v>7.6319165130712516</v>
      </c>
      <c r="AF280">
        <f t="shared" si="13"/>
        <v>2062.9999999999995</v>
      </c>
      <c r="AG280">
        <v>7.4908472824443173</v>
      </c>
      <c r="AH280">
        <f t="shared" si="14"/>
        <v>1791.5694142650552</v>
      </c>
      <c r="AI280">
        <v>0.14106923062693433</v>
      </c>
      <c r="AJ280">
        <v>2063</v>
      </c>
      <c r="AL280">
        <v>1</v>
      </c>
      <c r="AM280">
        <v>0</v>
      </c>
      <c r="AN280">
        <v>5.2</v>
      </c>
      <c r="AO280">
        <v>5.24</v>
      </c>
      <c r="AP280">
        <v>3.11</v>
      </c>
    </row>
    <row r="281" spans="1:42" x14ac:dyDescent="0.3">
      <c r="A281">
        <v>1</v>
      </c>
      <c r="B281">
        <v>0.51</v>
      </c>
      <c r="C281">
        <f t="shared" si="12"/>
        <v>0.2601</v>
      </c>
      <c r="D281">
        <v>7.2717799946100161</v>
      </c>
      <c r="E281" t="s">
        <v>49</v>
      </c>
      <c r="F281">
        <v>0</v>
      </c>
      <c r="G281">
        <v>0</v>
      </c>
      <c r="H281">
        <v>0</v>
      </c>
      <c r="I281">
        <v>1</v>
      </c>
      <c r="J281">
        <v>0</v>
      </c>
      <c r="K281" t="s">
        <v>54</v>
      </c>
      <c r="L281">
        <v>1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 t="s">
        <v>52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0</v>
      </c>
      <c r="AA281">
        <v>0</v>
      </c>
      <c r="AB281">
        <v>61.9</v>
      </c>
      <c r="AC281">
        <v>58</v>
      </c>
      <c r="AD281">
        <v>1818</v>
      </c>
      <c r="AE281">
        <v>7.5054922747374242</v>
      </c>
      <c r="AF281">
        <f t="shared" si="13"/>
        <v>1818</v>
      </c>
      <c r="AG281">
        <v>7.4647182432513581</v>
      </c>
      <c r="AH281">
        <f t="shared" si="14"/>
        <v>1745.3637109318088</v>
      </c>
      <c r="AI281">
        <v>4.0774031486066065E-2</v>
      </c>
      <c r="AJ281">
        <v>1818</v>
      </c>
      <c r="AL281">
        <v>1</v>
      </c>
      <c r="AM281">
        <v>0</v>
      </c>
      <c r="AN281">
        <v>5.19</v>
      </c>
      <c r="AO281">
        <v>5.12</v>
      </c>
      <c r="AP281">
        <v>3.19</v>
      </c>
    </row>
    <row r="282" spans="1:42" x14ac:dyDescent="0.3">
      <c r="A282">
        <v>1</v>
      </c>
      <c r="B282">
        <v>0.72</v>
      </c>
      <c r="C282">
        <f t="shared" si="12"/>
        <v>0.51839999999999997</v>
      </c>
      <c r="D282">
        <v>7.8446480764991975</v>
      </c>
      <c r="E282" t="s">
        <v>49</v>
      </c>
      <c r="F282">
        <v>0</v>
      </c>
      <c r="G282">
        <v>0</v>
      </c>
      <c r="H282">
        <v>0</v>
      </c>
      <c r="I282">
        <v>1</v>
      </c>
      <c r="J282">
        <v>0</v>
      </c>
      <c r="K282" t="s">
        <v>41</v>
      </c>
      <c r="L282">
        <v>0</v>
      </c>
      <c r="M282">
        <v>0</v>
      </c>
      <c r="N282">
        <v>0</v>
      </c>
      <c r="O282">
        <v>0</v>
      </c>
      <c r="P282">
        <v>1</v>
      </c>
      <c r="Q282">
        <v>0</v>
      </c>
      <c r="R282">
        <v>0</v>
      </c>
      <c r="S282" t="s">
        <v>52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0</v>
      </c>
      <c r="AA282">
        <v>0</v>
      </c>
      <c r="AB282">
        <v>61.4</v>
      </c>
      <c r="AC282">
        <v>57</v>
      </c>
      <c r="AD282">
        <v>2484</v>
      </c>
      <c r="AE282">
        <v>7.8176254430533696</v>
      </c>
      <c r="AF282">
        <f t="shared" si="13"/>
        <v>2484.0000000000005</v>
      </c>
      <c r="AG282">
        <v>7.867577025664211</v>
      </c>
      <c r="AH282">
        <f t="shared" si="14"/>
        <v>2611.2309713511913</v>
      </c>
      <c r="AI282">
        <v>-4.9951582610841427E-2</v>
      </c>
      <c r="AJ282">
        <v>2484</v>
      </c>
      <c r="AL282">
        <v>1</v>
      </c>
      <c r="AM282">
        <v>0</v>
      </c>
      <c r="AN282">
        <v>5.79</v>
      </c>
      <c r="AO282">
        <v>5.75</v>
      </c>
      <c r="AP282">
        <v>3.54</v>
      </c>
    </row>
    <row r="283" spans="1:42" x14ac:dyDescent="0.3">
      <c r="A283">
        <v>1</v>
      </c>
      <c r="B283">
        <v>0.35</v>
      </c>
      <c r="C283">
        <f t="shared" si="12"/>
        <v>0.12249999999999998</v>
      </c>
      <c r="D283">
        <v>6.694013936569946</v>
      </c>
      <c r="E283" t="s">
        <v>40</v>
      </c>
      <c r="F283">
        <v>0</v>
      </c>
      <c r="G283">
        <v>0</v>
      </c>
      <c r="H283">
        <v>1</v>
      </c>
      <c r="I283">
        <v>0</v>
      </c>
      <c r="J283">
        <v>0</v>
      </c>
      <c r="K283" t="s">
        <v>54</v>
      </c>
      <c r="L283">
        <v>1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 t="s">
        <v>39</v>
      </c>
      <c r="T283">
        <v>0</v>
      </c>
      <c r="U283">
        <v>0</v>
      </c>
      <c r="V283">
        <v>1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62.3</v>
      </c>
      <c r="AC283">
        <v>55</v>
      </c>
      <c r="AD283">
        <v>644</v>
      </c>
      <c r="AE283">
        <v>6.4676987261043539</v>
      </c>
      <c r="AF283">
        <f t="shared" si="13"/>
        <v>644.00000000000023</v>
      </c>
      <c r="AG283">
        <v>6.6354341954777691</v>
      </c>
      <c r="AH283">
        <f t="shared" si="14"/>
        <v>761.6096815212029</v>
      </c>
      <c r="AI283">
        <v>-0.16773546937341521</v>
      </c>
      <c r="AJ283">
        <v>644</v>
      </c>
      <c r="AL283">
        <v>1</v>
      </c>
      <c r="AM283">
        <v>0</v>
      </c>
      <c r="AN283">
        <v>4.5199999999999996</v>
      </c>
      <c r="AO283">
        <v>4.5599999999999996</v>
      </c>
      <c r="AP283">
        <v>2.83</v>
      </c>
    </row>
    <row r="284" spans="1:42" x14ac:dyDescent="0.3">
      <c r="A284">
        <v>1</v>
      </c>
      <c r="B284">
        <v>1</v>
      </c>
      <c r="C284">
        <f t="shared" si="12"/>
        <v>1</v>
      </c>
      <c r="D284">
        <v>8.4322999999999997</v>
      </c>
      <c r="E284" t="s">
        <v>55</v>
      </c>
      <c r="F284">
        <v>0</v>
      </c>
      <c r="G284">
        <v>0</v>
      </c>
      <c r="H284">
        <v>0</v>
      </c>
      <c r="I284">
        <v>0</v>
      </c>
      <c r="J284">
        <v>1</v>
      </c>
      <c r="K284" t="s">
        <v>43</v>
      </c>
      <c r="L284">
        <v>0</v>
      </c>
      <c r="M284">
        <v>1</v>
      </c>
      <c r="N284">
        <v>0</v>
      </c>
      <c r="O284">
        <v>0</v>
      </c>
      <c r="P284">
        <v>0</v>
      </c>
      <c r="Q284">
        <v>0</v>
      </c>
      <c r="R284">
        <v>0</v>
      </c>
      <c r="S284" t="s">
        <v>39</v>
      </c>
      <c r="T284">
        <v>0</v>
      </c>
      <c r="U284">
        <v>0</v>
      </c>
      <c r="V284">
        <v>1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61.1</v>
      </c>
      <c r="AC284">
        <v>60</v>
      </c>
      <c r="AD284">
        <v>5082</v>
      </c>
      <c r="AE284">
        <v>8.5334601638801093</v>
      </c>
      <c r="AF284">
        <f t="shared" si="13"/>
        <v>5082</v>
      </c>
      <c r="AG284">
        <v>8.5936124341820932</v>
      </c>
      <c r="AH284">
        <f t="shared" si="14"/>
        <v>5397.0750812301894</v>
      </c>
      <c r="AI284">
        <v>-6.015227030198389E-2</v>
      </c>
      <c r="AJ284">
        <v>5082</v>
      </c>
      <c r="AL284">
        <v>1</v>
      </c>
      <c r="AM284">
        <v>0</v>
      </c>
      <c r="AN284">
        <v>6.42</v>
      </c>
      <c r="AO284">
        <v>6.47</v>
      </c>
      <c r="AP284">
        <v>3.94</v>
      </c>
    </row>
    <row r="285" spans="1:42" x14ac:dyDescent="0.3">
      <c r="A285">
        <v>1</v>
      </c>
      <c r="B285">
        <v>0.43</v>
      </c>
      <c r="C285">
        <f t="shared" si="12"/>
        <v>0.18489999999999998</v>
      </c>
      <c r="D285">
        <v>7.0039939557772124</v>
      </c>
      <c r="E285" t="s">
        <v>40</v>
      </c>
      <c r="F285">
        <v>0</v>
      </c>
      <c r="G285">
        <v>0</v>
      </c>
      <c r="H285">
        <v>1</v>
      </c>
      <c r="I285">
        <v>0</v>
      </c>
      <c r="J285">
        <v>0</v>
      </c>
      <c r="K285" t="s">
        <v>41</v>
      </c>
      <c r="L285">
        <v>0</v>
      </c>
      <c r="M285">
        <v>0</v>
      </c>
      <c r="N285">
        <v>0</v>
      </c>
      <c r="O285">
        <v>0</v>
      </c>
      <c r="P285">
        <v>1</v>
      </c>
      <c r="Q285">
        <v>0</v>
      </c>
      <c r="R285">
        <v>0</v>
      </c>
      <c r="S285" t="s">
        <v>39</v>
      </c>
      <c r="T285">
        <v>0</v>
      </c>
      <c r="U285">
        <v>0</v>
      </c>
      <c r="V285">
        <v>1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62.1</v>
      </c>
      <c r="AC285">
        <v>57</v>
      </c>
      <c r="AD285">
        <v>669</v>
      </c>
      <c r="AE285">
        <v>6.5057840601282289</v>
      </c>
      <c r="AF285">
        <f t="shared" si="13"/>
        <v>669.00000000000023</v>
      </c>
      <c r="AG285">
        <v>6.6643420558074062</v>
      </c>
      <c r="AH285">
        <f t="shared" si="14"/>
        <v>783.94750155607346</v>
      </c>
      <c r="AI285">
        <v>-0.15855799567917739</v>
      </c>
      <c r="AJ285">
        <v>669</v>
      </c>
      <c r="AL285">
        <v>1</v>
      </c>
      <c r="AM285">
        <v>0</v>
      </c>
      <c r="AN285">
        <v>4.7699999999999996</v>
      </c>
      <c r="AO285">
        <v>4.83</v>
      </c>
      <c r="AP285">
        <v>2.98</v>
      </c>
    </row>
    <row r="286" spans="1:42" x14ac:dyDescent="0.3">
      <c r="A286">
        <v>1</v>
      </c>
      <c r="B286">
        <v>0.31</v>
      </c>
      <c r="C286">
        <f t="shared" si="12"/>
        <v>9.6100000000000005E-2</v>
      </c>
      <c r="D286">
        <v>6.5177318019796271</v>
      </c>
      <c r="E286" t="s">
        <v>55</v>
      </c>
      <c r="F286">
        <v>0</v>
      </c>
      <c r="G286">
        <v>0</v>
      </c>
      <c r="H286">
        <v>0</v>
      </c>
      <c r="I286">
        <v>0</v>
      </c>
      <c r="J286">
        <v>1</v>
      </c>
      <c r="K286" t="s">
        <v>43</v>
      </c>
      <c r="L286">
        <v>0</v>
      </c>
      <c r="M286">
        <v>1</v>
      </c>
      <c r="N286">
        <v>0</v>
      </c>
      <c r="O286">
        <v>0</v>
      </c>
      <c r="P286">
        <v>0</v>
      </c>
      <c r="Q286">
        <v>0</v>
      </c>
      <c r="R286">
        <v>0</v>
      </c>
      <c r="S286" t="s">
        <v>46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1</v>
      </c>
      <c r="AA286">
        <v>0</v>
      </c>
      <c r="AB286">
        <v>59.9</v>
      </c>
      <c r="AC286">
        <v>62</v>
      </c>
      <c r="AD286">
        <v>763</v>
      </c>
      <c r="AE286">
        <v>6.6372580312844569</v>
      </c>
      <c r="AF286">
        <f t="shared" si="13"/>
        <v>762.99999999999989</v>
      </c>
      <c r="AG286">
        <v>6.760590365983866</v>
      </c>
      <c r="AH286">
        <f t="shared" si="14"/>
        <v>863.15162075666876</v>
      </c>
      <c r="AI286">
        <v>-0.12333233469940907</v>
      </c>
      <c r="AJ286">
        <v>763</v>
      </c>
      <c r="AL286">
        <v>1</v>
      </c>
      <c r="AM286">
        <v>0</v>
      </c>
      <c r="AN286">
        <v>4.4000000000000004</v>
      </c>
      <c r="AO286">
        <v>4.41</v>
      </c>
      <c r="AP286">
        <v>2.64</v>
      </c>
    </row>
    <row r="287" spans="1:42" x14ac:dyDescent="0.3">
      <c r="A287">
        <v>1</v>
      </c>
      <c r="B287">
        <v>0.9</v>
      </c>
      <c r="C287">
        <f t="shared" si="12"/>
        <v>0.81</v>
      </c>
      <c r="D287">
        <v>8.2391797372871505</v>
      </c>
      <c r="E287" t="s">
        <v>37</v>
      </c>
      <c r="F287">
        <v>0</v>
      </c>
      <c r="G287">
        <v>1</v>
      </c>
      <c r="H287">
        <v>0</v>
      </c>
      <c r="I287">
        <v>0</v>
      </c>
      <c r="J287">
        <v>0</v>
      </c>
      <c r="K287" t="s">
        <v>50</v>
      </c>
      <c r="L287">
        <v>0</v>
      </c>
      <c r="M287">
        <v>0</v>
      </c>
      <c r="N287">
        <v>0</v>
      </c>
      <c r="O287">
        <v>1</v>
      </c>
      <c r="P287">
        <v>0</v>
      </c>
      <c r="Q287">
        <v>0</v>
      </c>
      <c r="R287">
        <v>0</v>
      </c>
      <c r="S287" t="s">
        <v>48</v>
      </c>
      <c r="T287">
        <v>0</v>
      </c>
      <c r="U287">
        <v>0</v>
      </c>
      <c r="V287">
        <v>0</v>
      </c>
      <c r="W287">
        <v>1</v>
      </c>
      <c r="X287">
        <v>0</v>
      </c>
      <c r="Y287">
        <v>0</v>
      </c>
      <c r="Z287">
        <v>0</v>
      </c>
      <c r="AA287">
        <v>0</v>
      </c>
      <c r="AB287">
        <v>63.8</v>
      </c>
      <c r="AC287">
        <v>59</v>
      </c>
      <c r="AD287">
        <v>3303</v>
      </c>
      <c r="AE287">
        <v>8.1025864253907898</v>
      </c>
      <c r="AF287">
        <f t="shared" si="13"/>
        <v>3303.0000000000005</v>
      </c>
      <c r="AG287">
        <v>8.0029934677329155</v>
      </c>
      <c r="AH287">
        <f t="shared" si="14"/>
        <v>2989.8947578832694</v>
      </c>
      <c r="AI287">
        <v>9.9592957657874237E-2</v>
      </c>
      <c r="AJ287">
        <v>3303</v>
      </c>
      <c r="AL287">
        <v>1</v>
      </c>
      <c r="AM287">
        <v>0</v>
      </c>
      <c r="AN287">
        <v>6.02</v>
      </c>
      <c r="AO287">
        <v>6.05</v>
      </c>
      <c r="AP287">
        <v>3.85</v>
      </c>
    </row>
    <row r="288" spans="1:42" x14ac:dyDescent="0.3">
      <c r="A288">
        <v>1</v>
      </c>
      <c r="B288">
        <v>0.23</v>
      </c>
      <c r="C288">
        <f t="shared" si="12"/>
        <v>5.2900000000000003E-2</v>
      </c>
      <c r="D288">
        <v>6.1036553175578563</v>
      </c>
      <c r="E288" t="s">
        <v>55</v>
      </c>
      <c r="F288">
        <v>0</v>
      </c>
      <c r="G288">
        <v>0</v>
      </c>
      <c r="H288">
        <v>0</v>
      </c>
      <c r="I288">
        <v>0</v>
      </c>
      <c r="J288">
        <v>1</v>
      </c>
      <c r="K288" t="s">
        <v>43</v>
      </c>
      <c r="L288">
        <v>0</v>
      </c>
      <c r="M288">
        <v>1</v>
      </c>
      <c r="N288">
        <v>0</v>
      </c>
      <c r="O288">
        <v>0</v>
      </c>
      <c r="P288">
        <v>0</v>
      </c>
      <c r="Q288">
        <v>0</v>
      </c>
      <c r="R288">
        <v>0</v>
      </c>
      <c r="S288" t="s">
        <v>52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0</v>
      </c>
      <c r="AA288">
        <v>0</v>
      </c>
      <c r="AB288">
        <v>60.8</v>
      </c>
      <c r="AC288">
        <v>58</v>
      </c>
      <c r="AD288">
        <v>402</v>
      </c>
      <c r="AE288">
        <v>5.9964520886190211</v>
      </c>
      <c r="AF288">
        <f t="shared" si="13"/>
        <v>402</v>
      </c>
      <c r="AG288">
        <v>6.0858006893872219</v>
      </c>
      <c r="AH288">
        <f t="shared" si="14"/>
        <v>439.57163214601258</v>
      </c>
      <c r="AI288">
        <v>-8.9348600768200725E-2</v>
      </c>
      <c r="AJ288">
        <v>402</v>
      </c>
      <c r="AL288">
        <v>1</v>
      </c>
      <c r="AM288">
        <v>0</v>
      </c>
      <c r="AN288">
        <v>3.98</v>
      </c>
      <c r="AO288">
        <v>4.0199999999999996</v>
      </c>
      <c r="AP288">
        <v>2.4300000000000002</v>
      </c>
    </row>
    <row r="289" spans="1:42" x14ac:dyDescent="0.3">
      <c r="A289">
        <v>1</v>
      </c>
      <c r="B289">
        <v>0.34</v>
      </c>
      <c r="C289">
        <f t="shared" si="12"/>
        <v>0.11560000000000002</v>
      </c>
      <c r="D289">
        <v>6.6514795948004855</v>
      </c>
      <c r="E289" t="s">
        <v>40</v>
      </c>
      <c r="F289">
        <v>0</v>
      </c>
      <c r="G289">
        <v>0</v>
      </c>
      <c r="H289">
        <v>1</v>
      </c>
      <c r="I289">
        <v>0</v>
      </c>
      <c r="J289">
        <v>0</v>
      </c>
      <c r="K289" t="s">
        <v>43</v>
      </c>
      <c r="L289">
        <v>0</v>
      </c>
      <c r="M289">
        <v>1</v>
      </c>
      <c r="N289">
        <v>0</v>
      </c>
      <c r="O289">
        <v>0</v>
      </c>
      <c r="P289">
        <v>0</v>
      </c>
      <c r="Q289">
        <v>0</v>
      </c>
      <c r="R289">
        <v>0</v>
      </c>
      <c r="S289" t="s">
        <v>48</v>
      </c>
      <c r="T289">
        <v>0</v>
      </c>
      <c r="U289">
        <v>0</v>
      </c>
      <c r="V289">
        <v>0</v>
      </c>
      <c r="W289">
        <v>1</v>
      </c>
      <c r="X289">
        <v>0</v>
      </c>
      <c r="Y289">
        <v>0</v>
      </c>
      <c r="Z289">
        <v>0</v>
      </c>
      <c r="AA289">
        <v>0</v>
      </c>
      <c r="AB289">
        <v>62.4</v>
      </c>
      <c r="AC289">
        <v>57</v>
      </c>
      <c r="AD289">
        <v>612</v>
      </c>
      <c r="AE289">
        <v>6.4167322825123261</v>
      </c>
      <c r="AF289">
        <f t="shared" si="13"/>
        <v>612</v>
      </c>
      <c r="AG289">
        <v>6.425559483524788</v>
      </c>
      <c r="AH289">
        <f t="shared" si="14"/>
        <v>617.42616069161397</v>
      </c>
      <c r="AI289">
        <v>-8.8272010124619271E-3</v>
      </c>
      <c r="AJ289">
        <v>612</v>
      </c>
      <c r="AL289">
        <v>1</v>
      </c>
      <c r="AM289">
        <v>0</v>
      </c>
      <c r="AN289">
        <v>4.5</v>
      </c>
      <c r="AO289">
        <v>4.47</v>
      </c>
      <c r="AP289">
        <v>2.8</v>
      </c>
    </row>
    <row r="290" spans="1:42" x14ac:dyDescent="0.3">
      <c r="A290">
        <v>1</v>
      </c>
      <c r="B290">
        <v>0.81</v>
      </c>
      <c r="C290">
        <f t="shared" si="12"/>
        <v>0.65610000000000013</v>
      </c>
      <c r="D290">
        <v>8.0504824002138395</v>
      </c>
      <c r="E290" t="s">
        <v>40</v>
      </c>
      <c r="F290">
        <v>0</v>
      </c>
      <c r="G290">
        <v>0</v>
      </c>
      <c r="H290">
        <v>1</v>
      </c>
      <c r="I290">
        <v>0</v>
      </c>
      <c r="J290">
        <v>0</v>
      </c>
      <c r="K290" t="s">
        <v>43</v>
      </c>
      <c r="L290">
        <v>0</v>
      </c>
      <c r="M290">
        <v>1</v>
      </c>
      <c r="N290">
        <v>0</v>
      </c>
      <c r="O290">
        <v>0</v>
      </c>
      <c r="P290">
        <v>0</v>
      </c>
      <c r="Q290">
        <v>0</v>
      </c>
      <c r="R290">
        <v>0</v>
      </c>
      <c r="S290" t="s">
        <v>48</v>
      </c>
      <c r="T290">
        <v>0</v>
      </c>
      <c r="U290">
        <v>0</v>
      </c>
      <c r="V290">
        <v>0</v>
      </c>
      <c r="W290">
        <v>1</v>
      </c>
      <c r="X290">
        <v>0</v>
      </c>
      <c r="Y290">
        <v>0</v>
      </c>
      <c r="Z290">
        <v>0</v>
      </c>
      <c r="AA290">
        <v>0</v>
      </c>
      <c r="AB290">
        <v>60.1</v>
      </c>
      <c r="AC290">
        <v>57</v>
      </c>
      <c r="AD290">
        <v>3013</v>
      </c>
      <c r="AE290">
        <v>8.0106915391303009</v>
      </c>
      <c r="AF290">
        <f t="shared" si="13"/>
        <v>3012.9999999999986</v>
      </c>
      <c r="AG290">
        <v>8.0352307957989648</v>
      </c>
      <c r="AH290">
        <f t="shared" si="14"/>
        <v>3087.8514233869087</v>
      </c>
      <c r="AI290">
        <v>-2.4539256668663967E-2</v>
      </c>
      <c r="AJ290">
        <v>3013</v>
      </c>
      <c r="AL290">
        <v>1</v>
      </c>
      <c r="AM290">
        <v>0</v>
      </c>
      <c r="AN290">
        <v>6.07</v>
      </c>
      <c r="AO290">
        <v>6.1</v>
      </c>
      <c r="AP290">
        <v>3.66</v>
      </c>
    </row>
    <row r="291" spans="1:42" x14ac:dyDescent="0.3">
      <c r="A291">
        <v>1</v>
      </c>
      <c r="B291">
        <v>0.3</v>
      </c>
      <c r="C291">
        <f t="shared" si="12"/>
        <v>0.09</v>
      </c>
      <c r="D291">
        <v>6.4709048392564616</v>
      </c>
      <c r="E291" t="s">
        <v>40</v>
      </c>
      <c r="F291">
        <v>0</v>
      </c>
      <c r="G291">
        <v>0</v>
      </c>
      <c r="H291">
        <v>1</v>
      </c>
      <c r="I291">
        <v>0</v>
      </c>
      <c r="J291">
        <v>0</v>
      </c>
      <c r="K291" t="s">
        <v>38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1</v>
      </c>
      <c r="S291" t="s">
        <v>39</v>
      </c>
      <c r="T291">
        <v>0</v>
      </c>
      <c r="U291">
        <v>0</v>
      </c>
      <c r="V291">
        <v>1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62.3</v>
      </c>
      <c r="AC291">
        <v>57</v>
      </c>
      <c r="AD291">
        <v>367</v>
      </c>
      <c r="AE291">
        <v>5.9053618480545707</v>
      </c>
      <c r="AF291">
        <f t="shared" si="13"/>
        <v>367.00000000000011</v>
      </c>
      <c r="AG291">
        <v>5.9014165803708218</v>
      </c>
      <c r="AH291">
        <f t="shared" si="14"/>
        <v>365.55493921026203</v>
      </c>
      <c r="AI291">
        <v>3.9452676837488099E-3</v>
      </c>
      <c r="AJ291">
        <v>367</v>
      </c>
      <c r="AL291">
        <v>1</v>
      </c>
      <c r="AM291">
        <v>0</v>
      </c>
      <c r="AN291">
        <v>4.2699999999999996</v>
      </c>
      <c r="AO291">
        <v>4.3</v>
      </c>
      <c r="AP291">
        <v>2.67</v>
      </c>
    </row>
    <row r="292" spans="1:42" x14ac:dyDescent="0.3">
      <c r="A292">
        <v>1</v>
      </c>
      <c r="B292">
        <v>0.7</v>
      </c>
      <c r="C292">
        <f t="shared" si="12"/>
        <v>0.48999999999999994</v>
      </c>
      <c r="D292">
        <v>7.7962024499072404</v>
      </c>
      <c r="E292" t="s">
        <v>37</v>
      </c>
      <c r="F292">
        <v>0</v>
      </c>
      <c r="G292">
        <v>1</v>
      </c>
      <c r="H292">
        <v>0</v>
      </c>
      <c r="I292">
        <v>0</v>
      </c>
      <c r="J292">
        <v>0</v>
      </c>
      <c r="K292" t="s">
        <v>43</v>
      </c>
      <c r="L292">
        <v>0</v>
      </c>
      <c r="M292">
        <v>1</v>
      </c>
      <c r="N292">
        <v>0</v>
      </c>
      <c r="O292">
        <v>0</v>
      </c>
      <c r="P292">
        <v>0</v>
      </c>
      <c r="Q292">
        <v>0</v>
      </c>
      <c r="R292">
        <v>0</v>
      </c>
      <c r="S292" t="s">
        <v>44</v>
      </c>
      <c r="T292">
        <v>0</v>
      </c>
      <c r="U292">
        <v>0</v>
      </c>
      <c r="V292">
        <v>0</v>
      </c>
      <c r="W292">
        <v>0</v>
      </c>
      <c r="X292">
        <v>1</v>
      </c>
      <c r="Y292">
        <v>0</v>
      </c>
      <c r="Z292">
        <v>0</v>
      </c>
      <c r="AA292">
        <v>0</v>
      </c>
      <c r="AB292">
        <v>65.5</v>
      </c>
      <c r="AC292">
        <v>57</v>
      </c>
      <c r="AD292">
        <v>2657</v>
      </c>
      <c r="AE292">
        <v>7.8849529457598138</v>
      </c>
      <c r="AF292">
        <f t="shared" si="13"/>
        <v>2657.0000000000005</v>
      </c>
      <c r="AG292">
        <v>7.9129029763374348</v>
      </c>
      <c r="AH292">
        <f t="shared" si="14"/>
        <v>2732.3107981041167</v>
      </c>
      <c r="AI292">
        <v>-2.7950030577621021E-2</v>
      </c>
      <c r="AJ292">
        <v>2657</v>
      </c>
      <c r="AL292">
        <v>1</v>
      </c>
      <c r="AM292">
        <v>0</v>
      </c>
      <c r="AN292">
        <v>5.46</v>
      </c>
      <c r="AO292">
        <v>5.54</v>
      </c>
      <c r="AP292">
        <v>3.6</v>
      </c>
    </row>
    <row r="293" spans="1:42" x14ac:dyDescent="0.3">
      <c r="A293">
        <v>1</v>
      </c>
      <c r="B293">
        <v>0.73</v>
      </c>
      <c r="C293">
        <f t="shared" si="12"/>
        <v>0.53289999999999993</v>
      </c>
      <c r="D293">
        <v>7.8684782047942292</v>
      </c>
      <c r="E293" t="s">
        <v>40</v>
      </c>
      <c r="F293">
        <v>0</v>
      </c>
      <c r="G293">
        <v>0</v>
      </c>
      <c r="H293">
        <v>1</v>
      </c>
      <c r="I293">
        <v>0</v>
      </c>
      <c r="J293">
        <v>0</v>
      </c>
      <c r="K293" t="s">
        <v>47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1</v>
      </c>
      <c r="R293">
        <v>0</v>
      </c>
      <c r="S293" t="s">
        <v>52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0</v>
      </c>
      <c r="AA293">
        <v>0</v>
      </c>
      <c r="AB293">
        <v>60.8</v>
      </c>
      <c r="AC293">
        <v>56</v>
      </c>
      <c r="AD293">
        <v>3438</v>
      </c>
      <c r="AE293">
        <v>8.1426451859427953</v>
      </c>
      <c r="AF293">
        <f t="shared" si="13"/>
        <v>3438.0000000000027</v>
      </c>
      <c r="AG293">
        <v>7.7552529664239653</v>
      </c>
      <c r="AH293">
        <f t="shared" si="14"/>
        <v>2333.7996430498879</v>
      </c>
      <c r="AI293">
        <v>0.38739221951882996</v>
      </c>
      <c r="AJ293">
        <v>3438</v>
      </c>
      <c r="AL293">
        <v>1</v>
      </c>
      <c r="AM293">
        <v>0</v>
      </c>
      <c r="AN293">
        <v>5.82</v>
      </c>
      <c r="AO293">
        <v>5.85</v>
      </c>
      <c r="AP293">
        <v>3.55</v>
      </c>
    </row>
    <row r="294" spans="1:42" x14ac:dyDescent="0.3">
      <c r="A294">
        <v>1</v>
      </c>
      <c r="B294">
        <v>0.42</v>
      </c>
      <c r="C294">
        <f t="shared" si="12"/>
        <v>0.17639999999999997</v>
      </c>
      <c r="D294">
        <v>6.9678463957930497</v>
      </c>
      <c r="E294" t="s">
        <v>55</v>
      </c>
      <c r="F294">
        <v>0</v>
      </c>
      <c r="G294">
        <v>0</v>
      </c>
      <c r="H294">
        <v>0</v>
      </c>
      <c r="I294">
        <v>0</v>
      </c>
      <c r="J294">
        <v>1</v>
      </c>
      <c r="K294" t="s">
        <v>43</v>
      </c>
      <c r="L294">
        <v>0</v>
      </c>
      <c r="M294">
        <v>1</v>
      </c>
      <c r="N294">
        <v>0</v>
      </c>
      <c r="O294">
        <v>0</v>
      </c>
      <c r="P294">
        <v>0</v>
      </c>
      <c r="Q294">
        <v>0</v>
      </c>
      <c r="R294">
        <v>0</v>
      </c>
      <c r="S294" t="s">
        <v>42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1</v>
      </c>
      <c r="AB294">
        <v>62.1</v>
      </c>
      <c r="AC294">
        <v>56</v>
      </c>
      <c r="AD294">
        <v>1167</v>
      </c>
      <c r="AE294">
        <v>7.0621916322865559</v>
      </c>
      <c r="AF294">
        <f t="shared" si="13"/>
        <v>1166.9999999999998</v>
      </c>
      <c r="AG294">
        <v>7.1689367692103634</v>
      </c>
      <c r="AH294">
        <f t="shared" si="14"/>
        <v>1298.4633024512405</v>
      </c>
      <c r="AI294">
        <v>-0.10674513692380749</v>
      </c>
      <c r="AJ294">
        <v>1167</v>
      </c>
      <c r="AL294">
        <v>1</v>
      </c>
      <c r="AM294">
        <v>0</v>
      </c>
      <c r="AN294">
        <v>4.79</v>
      </c>
      <c r="AO294">
        <v>4.82</v>
      </c>
      <c r="AP294">
        <v>2.98</v>
      </c>
    </row>
    <row r="295" spans="1:42" x14ac:dyDescent="0.3">
      <c r="A295">
        <v>1</v>
      </c>
      <c r="B295">
        <v>0.7</v>
      </c>
      <c r="C295">
        <f t="shared" si="12"/>
        <v>0.48999999999999994</v>
      </c>
      <c r="D295">
        <v>7.7962024499072404</v>
      </c>
      <c r="E295" t="s">
        <v>49</v>
      </c>
      <c r="F295">
        <v>0</v>
      </c>
      <c r="G295">
        <v>0</v>
      </c>
      <c r="H295">
        <v>0</v>
      </c>
      <c r="I295">
        <v>1</v>
      </c>
      <c r="J295">
        <v>0</v>
      </c>
      <c r="K295" t="s">
        <v>54</v>
      </c>
      <c r="L295">
        <v>1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 t="s">
        <v>52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0</v>
      </c>
      <c r="AA295">
        <v>0</v>
      </c>
      <c r="AB295">
        <v>58</v>
      </c>
      <c r="AC295">
        <v>62</v>
      </c>
      <c r="AD295">
        <v>2773</v>
      </c>
      <c r="AE295">
        <v>7.9276850456157781</v>
      </c>
      <c r="AF295">
        <f t="shared" si="13"/>
        <v>2773.0000000000005</v>
      </c>
      <c r="AG295">
        <v>8.0537383833400327</v>
      </c>
      <c r="AH295">
        <f t="shared" si="14"/>
        <v>3145.5322237049072</v>
      </c>
      <c r="AI295">
        <v>-0.12605333772425453</v>
      </c>
      <c r="AJ295">
        <v>2773</v>
      </c>
      <c r="AL295">
        <v>1</v>
      </c>
      <c r="AM295">
        <v>0</v>
      </c>
      <c r="AN295">
        <v>5.87</v>
      </c>
      <c r="AO295">
        <v>5.78</v>
      </c>
      <c r="AP295">
        <v>3.38</v>
      </c>
    </row>
    <row r="296" spans="1:42" x14ac:dyDescent="0.3">
      <c r="A296">
        <v>1</v>
      </c>
      <c r="B296">
        <v>0.9</v>
      </c>
      <c r="C296">
        <f t="shared" si="12"/>
        <v>0.81</v>
      </c>
      <c r="D296">
        <v>8.2391797372871505</v>
      </c>
      <c r="E296" t="s">
        <v>55</v>
      </c>
      <c r="F296">
        <v>0</v>
      </c>
      <c r="G296">
        <v>0</v>
      </c>
      <c r="H296">
        <v>0</v>
      </c>
      <c r="I296">
        <v>0</v>
      </c>
      <c r="J296">
        <v>1</v>
      </c>
      <c r="K296" t="s">
        <v>41</v>
      </c>
      <c r="L296">
        <v>0</v>
      </c>
      <c r="M296">
        <v>0</v>
      </c>
      <c r="N296">
        <v>0</v>
      </c>
      <c r="O296">
        <v>0</v>
      </c>
      <c r="P296">
        <v>1</v>
      </c>
      <c r="Q296">
        <v>0</v>
      </c>
      <c r="R296">
        <v>0</v>
      </c>
      <c r="S296" t="s">
        <v>44</v>
      </c>
      <c r="T296">
        <v>0</v>
      </c>
      <c r="U296">
        <v>0</v>
      </c>
      <c r="V296">
        <v>0</v>
      </c>
      <c r="W296">
        <v>0</v>
      </c>
      <c r="X296">
        <v>1</v>
      </c>
      <c r="Y296">
        <v>0</v>
      </c>
      <c r="Z296">
        <v>0</v>
      </c>
      <c r="AA296">
        <v>0</v>
      </c>
      <c r="AB296">
        <v>62.6</v>
      </c>
      <c r="AC296">
        <v>55</v>
      </c>
      <c r="AD296">
        <v>3964</v>
      </c>
      <c r="AE296">
        <v>8.2850088954498791</v>
      </c>
      <c r="AF296">
        <f t="shared" si="13"/>
        <v>3964.0000000000018</v>
      </c>
      <c r="AG296">
        <v>8.3537756036419566</v>
      </c>
      <c r="AH296">
        <f t="shared" si="14"/>
        <v>4246.1824179326295</v>
      </c>
      <c r="AI296">
        <v>-6.876670819207753E-2</v>
      </c>
      <c r="AJ296">
        <v>3964</v>
      </c>
      <c r="AL296">
        <v>1</v>
      </c>
      <c r="AM296">
        <v>0</v>
      </c>
      <c r="AN296">
        <v>6.14</v>
      </c>
      <c r="AO296">
        <v>6.19</v>
      </c>
      <c r="AP296">
        <v>3.86</v>
      </c>
    </row>
    <row r="297" spans="1:42" x14ac:dyDescent="0.3">
      <c r="A297">
        <v>1</v>
      </c>
      <c r="B297">
        <v>0.34</v>
      </c>
      <c r="C297">
        <f t="shared" si="12"/>
        <v>0.11560000000000002</v>
      </c>
      <c r="D297">
        <v>6.6514795948004855</v>
      </c>
      <c r="E297" t="s">
        <v>40</v>
      </c>
      <c r="F297">
        <v>0</v>
      </c>
      <c r="G297">
        <v>0</v>
      </c>
      <c r="H297">
        <v>1</v>
      </c>
      <c r="I297">
        <v>0</v>
      </c>
      <c r="J297">
        <v>0</v>
      </c>
      <c r="K297" t="s">
        <v>54</v>
      </c>
      <c r="L297">
        <v>1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 t="s">
        <v>56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62.5</v>
      </c>
      <c r="AC297">
        <v>57</v>
      </c>
      <c r="AD297">
        <v>413</v>
      </c>
      <c r="AE297">
        <v>6.0234475929610332</v>
      </c>
      <c r="AF297">
        <f t="shared" si="13"/>
        <v>413.00000000000017</v>
      </c>
      <c r="AG297">
        <v>6.033205292539618</v>
      </c>
      <c r="AH297">
        <f t="shared" si="14"/>
        <v>417.04965545511777</v>
      </c>
      <c r="AI297">
        <v>-9.7576995785848553E-3</v>
      </c>
      <c r="AJ297">
        <v>413</v>
      </c>
      <c r="AL297">
        <v>1</v>
      </c>
      <c r="AM297">
        <v>0</v>
      </c>
      <c r="AN297">
        <v>4.47</v>
      </c>
      <c r="AO297">
        <v>4.49</v>
      </c>
      <c r="AP297">
        <v>2.8</v>
      </c>
    </row>
    <row r="298" spans="1:42" x14ac:dyDescent="0.3">
      <c r="A298">
        <v>1</v>
      </c>
      <c r="B298">
        <v>0.34</v>
      </c>
      <c r="C298">
        <f t="shared" si="12"/>
        <v>0.11560000000000002</v>
      </c>
      <c r="D298">
        <v>6.6514795948004855</v>
      </c>
      <c r="E298" t="s">
        <v>49</v>
      </c>
      <c r="F298">
        <v>0</v>
      </c>
      <c r="G298">
        <v>0</v>
      </c>
      <c r="H298">
        <v>0</v>
      </c>
      <c r="I298">
        <v>1</v>
      </c>
      <c r="J298">
        <v>0</v>
      </c>
      <c r="K298" t="s">
        <v>50</v>
      </c>
      <c r="L298">
        <v>0</v>
      </c>
      <c r="M298">
        <v>0</v>
      </c>
      <c r="N298">
        <v>0</v>
      </c>
      <c r="O298">
        <v>1</v>
      </c>
      <c r="P298">
        <v>0</v>
      </c>
      <c r="Q298">
        <v>0</v>
      </c>
      <c r="R298">
        <v>0</v>
      </c>
      <c r="S298" t="s">
        <v>53</v>
      </c>
      <c r="T298">
        <v>0</v>
      </c>
      <c r="U298">
        <v>1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60.5</v>
      </c>
      <c r="AC298">
        <v>58</v>
      </c>
      <c r="AD298">
        <v>879</v>
      </c>
      <c r="AE298">
        <v>6.7787848976851768</v>
      </c>
      <c r="AF298">
        <f t="shared" si="13"/>
        <v>878.99999999999977</v>
      </c>
      <c r="AG298">
        <v>6.8267491811689283</v>
      </c>
      <c r="AH298">
        <f t="shared" si="14"/>
        <v>922.18806809688044</v>
      </c>
      <c r="AI298">
        <v>-4.796428348375148E-2</v>
      </c>
      <c r="AJ298">
        <v>879</v>
      </c>
      <c r="AL298">
        <v>1</v>
      </c>
      <c r="AM298">
        <v>0</v>
      </c>
      <c r="AN298">
        <v>4.47</v>
      </c>
      <c r="AO298">
        <v>4.5199999999999996</v>
      </c>
      <c r="AP298">
        <v>2.72</v>
      </c>
    </row>
    <row r="299" spans="1:42" x14ac:dyDescent="0.3">
      <c r="A299">
        <v>1</v>
      </c>
      <c r="B299">
        <v>0.9</v>
      </c>
      <c r="C299">
        <f t="shared" si="12"/>
        <v>0.81</v>
      </c>
      <c r="D299">
        <v>8.2391797372871505</v>
      </c>
      <c r="E299" t="s">
        <v>40</v>
      </c>
      <c r="F299">
        <v>0</v>
      </c>
      <c r="G299">
        <v>0</v>
      </c>
      <c r="H299">
        <v>1</v>
      </c>
      <c r="I299">
        <v>0</v>
      </c>
      <c r="J299">
        <v>0</v>
      </c>
      <c r="K299" t="s">
        <v>50</v>
      </c>
      <c r="L299">
        <v>0</v>
      </c>
      <c r="M299">
        <v>0</v>
      </c>
      <c r="N299">
        <v>0</v>
      </c>
      <c r="O299">
        <v>1</v>
      </c>
      <c r="P299">
        <v>0</v>
      </c>
      <c r="Q299">
        <v>0</v>
      </c>
      <c r="R299">
        <v>0</v>
      </c>
      <c r="S299" t="s">
        <v>39</v>
      </c>
      <c r="T299">
        <v>0</v>
      </c>
      <c r="U299">
        <v>0</v>
      </c>
      <c r="V299">
        <v>1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62.5</v>
      </c>
      <c r="AC299">
        <v>55</v>
      </c>
      <c r="AD299">
        <v>4260</v>
      </c>
      <c r="AE299">
        <v>8.3570244392634159</v>
      </c>
      <c r="AF299">
        <f t="shared" si="13"/>
        <v>4259.9999999999991</v>
      </c>
      <c r="AG299">
        <v>8.3023583219938093</v>
      </c>
      <c r="AH299">
        <f t="shared" si="14"/>
        <v>4033.3731791410687</v>
      </c>
      <c r="AI299">
        <v>5.4666117269606573E-2</v>
      </c>
      <c r="AJ299">
        <v>4260</v>
      </c>
      <c r="AL299">
        <v>1</v>
      </c>
      <c r="AM299">
        <v>0</v>
      </c>
      <c r="AN299">
        <v>6.17</v>
      </c>
      <c r="AO299">
        <v>6.21</v>
      </c>
      <c r="AP299">
        <v>3.87</v>
      </c>
    </row>
    <row r="300" spans="1:42" x14ac:dyDescent="0.3">
      <c r="A300">
        <v>1</v>
      </c>
      <c r="B300">
        <v>0.3</v>
      </c>
      <c r="C300">
        <f t="shared" si="12"/>
        <v>0.09</v>
      </c>
      <c r="D300">
        <v>6.4709048392564616</v>
      </c>
      <c r="E300" t="s">
        <v>40</v>
      </c>
      <c r="F300">
        <v>0</v>
      </c>
      <c r="G300">
        <v>0</v>
      </c>
      <c r="H300">
        <v>1</v>
      </c>
      <c r="I300">
        <v>0</v>
      </c>
      <c r="J300">
        <v>0</v>
      </c>
      <c r="K300" t="s">
        <v>50</v>
      </c>
      <c r="L300">
        <v>0</v>
      </c>
      <c r="M300">
        <v>0</v>
      </c>
      <c r="N300">
        <v>0</v>
      </c>
      <c r="O300">
        <v>1</v>
      </c>
      <c r="P300">
        <v>0</v>
      </c>
      <c r="Q300">
        <v>0</v>
      </c>
      <c r="R300">
        <v>0</v>
      </c>
      <c r="S300" t="s">
        <v>46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1</v>
      </c>
      <c r="AA300">
        <v>0</v>
      </c>
      <c r="AB300">
        <v>62</v>
      </c>
      <c r="AC300">
        <v>58</v>
      </c>
      <c r="AD300">
        <v>764</v>
      </c>
      <c r="AE300">
        <v>6.6385677891665207</v>
      </c>
      <c r="AF300">
        <f t="shared" si="13"/>
        <v>764.00000000000011</v>
      </c>
      <c r="AG300">
        <v>6.6174016053910538</v>
      </c>
      <c r="AH300">
        <f t="shared" si="14"/>
        <v>747.9989733083039</v>
      </c>
      <c r="AI300">
        <v>2.1166183775466862E-2</v>
      </c>
      <c r="AJ300">
        <v>764</v>
      </c>
      <c r="AL300">
        <v>1</v>
      </c>
      <c r="AM300">
        <v>0</v>
      </c>
      <c r="AN300">
        <v>4.2699999999999996</v>
      </c>
      <c r="AO300">
        <v>4.3099999999999996</v>
      </c>
      <c r="AP300">
        <v>2.66</v>
      </c>
    </row>
    <row r="301" spans="1:42" x14ac:dyDescent="0.3">
      <c r="A301">
        <v>1</v>
      </c>
      <c r="B301">
        <v>1</v>
      </c>
      <c r="C301">
        <f t="shared" si="12"/>
        <v>1</v>
      </c>
      <c r="D301">
        <v>8.4322999999999997</v>
      </c>
      <c r="E301" t="s">
        <v>45</v>
      </c>
      <c r="F301">
        <v>1</v>
      </c>
      <c r="G301">
        <v>0</v>
      </c>
      <c r="H301">
        <v>0</v>
      </c>
      <c r="I301">
        <v>0</v>
      </c>
      <c r="J301">
        <v>0</v>
      </c>
      <c r="K301" t="s">
        <v>50</v>
      </c>
      <c r="L301">
        <v>0</v>
      </c>
      <c r="M301">
        <v>0</v>
      </c>
      <c r="N301">
        <v>0</v>
      </c>
      <c r="O301">
        <v>1</v>
      </c>
      <c r="P301">
        <v>0</v>
      </c>
      <c r="Q301">
        <v>0</v>
      </c>
      <c r="R301">
        <v>0</v>
      </c>
      <c r="S301" t="s">
        <v>39</v>
      </c>
      <c r="T301">
        <v>0</v>
      </c>
      <c r="U301">
        <v>0</v>
      </c>
      <c r="V301">
        <v>1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66.2</v>
      </c>
      <c r="AC301">
        <v>58</v>
      </c>
      <c r="AD301">
        <v>4295</v>
      </c>
      <c r="AE301">
        <v>8.3652068344183554</v>
      </c>
      <c r="AF301">
        <f t="shared" si="13"/>
        <v>4294.9999999999991</v>
      </c>
      <c r="AG301">
        <v>8.3861262383192248</v>
      </c>
      <c r="AH301">
        <f t="shared" si="14"/>
        <v>4385.7952195520465</v>
      </c>
      <c r="AI301">
        <v>-2.0919403900869327E-2</v>
      </c>
      <c r="AJ301">
        <v>4295</v>
      </c>
      <c r="AL301">
        <v>1</v>
      </c>
      <c r="AM301">
        <v>0</v>
      </c>
      <c r="AN301">
        <v>6.25</v>
      </c>
      <c r="AO301">
        <v>6.15</v>
      </c>
      <c r="AP301">
        <v>4.1100000000000003</v>
      </c>
    </row>
    <row r="302" spans="1:42" x14ac:dyDescent="0.3">
      <c r="A302">
        <v>1</v>
      </c>
      <c r="B302">
        <v>0.39</v>
      </c>
      <c r="C302">
        <f t="shared" si="12"/>
        <v>0.15210000000000001</v>
      </c>
      <c r="D302">
        <v>6.8552162031486654</v>
      </c>
      <c r="E302" t="s">
        <v>40</v>
      </c>
      <c r="F302">
        <v>0</v>
      </c>
      <c r="G302">
        <v>0</v>
      </c>
      <c r="H302">
        <v>1</v>
      </c>
      <c r="I302">
        <v>0</v>
      </c>
      <c r="J302">
        <v>0</v>
      </c>
      <c r="K302" t="s">
        <v>51</v>
      </c>
      <c r="L302">
        <v>0</v>
      </c>
      <c r="M302">
        <v>0</v>
      </c>
      <c r="N302">
        <v>1</v>
      </c>
      <c r="O302">
        <v>0</v>
      </c>
      <c r="P302">
        <v>0</v>
      </c>
      <c r="Q302">
        <v>0</v>
      </c>
      <c r="R302">
        <v>0</v>
      </c>
      <c r="S302" t="s">
        <v>44</v>
      </c>
      <c r="T302">
        <v>0</v>
      </c>
      <c r="U302">
        <v>0</v>
      </c>
      <c r="V302">
        <v>0</v>
      </c>
      <c r="W302">
        <v>0</v>
      </c>
      <c r="X302">
        <v>1</v>
      </c>
      <c r="Y302">
        <v>0</v>
      </c>
      <c r="Z302">
        <v>0</v>
      </c>
      <c r="AA302">
        <v>0</v>
      </c>
      <c r="AB302">
        <v>60.9</v>
      </c>
      <c r="AC302">
        <v>56</v>
      </c>
      <c r="AD302">
        <v>956</v>
      </c>
      <c r="AE302">
        <v>6.8627579130514009</v>
      </c>
      <c r="AF302">
        <f t="shared" si="13"/>
        <v>955.99999999999966</v>
      </c>
      <c r="AG302">
        <v>6.9344807662846168</v>
      </c>
      <c r="AH302">
        <f t="shared" si="14"/>
        <v>1027.0858159628569</v>
      </c>
      <c r="AI302">
        <v>-7.1722853233215922E-2</v>
      </c>
      <c r="AJ302">
        <v>956</v>
      </c>
      <c r="AL302">
        <v>1</v>
      </c>
      <c r="AM302">
        <v>0</v>
      </c>
      <c r="AN302">
        <v>4.75</v>
      </c>
      <c r="AO302">
        <v>4.68</v>
      </c>
      <c r="AP302">
        <v>2.87</v>
      </c>
    </row>
    <row r="303" spans="1:42" x14ac:dyDescent="0.3">
      <c r="A303">
        <v>1</v>
      </c>
      <c r="B303">
        <v>0.3</v>
      </c>
      <c r="C303">
        <f t="shared" si="12"/>
        <v>0.09</v>
      </c>
      <c r="D303">
        <v>6.4709048392564616</v>
      </c>
      <c r="E303" t="s">
        <v>49</v>
      </c>
      <c r="F303">
        <v>0</v>
      </c>
      <c r="G303">
        <v>0</v>
      </c>
      <c r="H303">
        <v>0</v>
      </c>
      <c r="I303">
        <v>1</v>
      </c>
      <c r="J303">
        <v>0</v>
      </c>
      <c r="K303" t="s">
        <v>54</v>
      </c>
      <c r="L303">
        <v>1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 t="s">
        <v>44</v>
      </c>
      <c r="T303">
        <v>0</v>
      </c>
      <c r="U303">
        <v>0</v>
      </c>
      <c r="V303">
        <v>0</v>
      </c>
      <c r="W303">
        <v>0</v>
      </c>
      <c r="X303">
        <v>1</v>
      </c>
      <c r="Y303">
        <v>0</v>
      </c>
      <c r="Z303">
        <v>0</v>
      </c>
      <c r="AA303">
        <v>0</v>
      </c>
      <c r="AB303">
        <v>61.6</v>
      </c>
      <c r="AC303">
        <v>57</v>
      </c>
      <c r="AD303">
        <v>979</v>
      </c>
      <c r="AE303">
        <v>6.8865316425305103</v>
      </c>
      <c r="AF303">
        <f t="shared" si="13"/>
        <v>978.99999999999989</v>
      </c>
      <c r="AG303">
        <v>6.6106376303196548</v>
      </c>
      <c r="AH303">
        <f t="shared" si="14"/>
        <v>742.95659936983168</v>
      </c>
      <c r="AI303">
        <v>0.27589401221085552</v>
      </c>
      <c r="AJ303">
        <v>979</v>
      </c>
      <c r="AL303">
        <v>1</v>
      </c>
      <c r="AM303">
        <v>0</v>
      </c>
      <c r="AN303">
        <v>4.33</v>
      </c>
      <c r="AO303">
        <v>4.3</v>
      </c>
      <c r="AP303">
        <v>2.66</v>
      </c>
    </row>
    <row r="304" spans="1:42" x14ac:dyDescent="0.3">
      <c r="A304">
        <v>1</v>
      </c>
      <c r="B304">
        <v>0.32</v>
      </c>
      <c r="C304">
        <f t="shared" si="12"/>
        <v>0.1024</v>
      </c>
      <c r="D304">
        <v>6.56339481274318</v>
      </c>
      <c r="E304" t="s">
        <v>49</v>
      </c>
      <c r="F304">
        <v>0</v>
      </c>
      <c r="G304">
        <v>0</v>
      </c>
      <c r="H304">
        <v>0</v>
      </c>
      <c r="I304">
        <v>1</v>
      </c>
      <c r="J304">
        <v>0</v>
      </c>
      <c r="K304" t="s">
        <v>50</v>
      </c>
      <c r="L304">
        <v>0</v>
      </c>
      <c r="M304">
        <v>0</v>
      </c>
      <c r="N304">
        <v>0</v>
      </c>
      <c r="O304">
        <v>1</v>
      </c>
      <c r="P304">
        <v>0</v>
      </c>
      <c r="Q304">
        <v>0</v>
      </c>
      <c r="R304">
        <v>0</v>
      </c>
      <c r="S304" t="s">
        <v>46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1</v>
      </c>
      <c r="AA304">
        <v>0</v>
      </c>
      <c r="AB304">
        <v>62.6</v>
      </c>
      <c r="AC304">
        <v>58</v>
      </c>
      <c r="AD304">
        <v>1080</v>
      </c>
      <c r="AE304">
        <v>6.9847163201182658</v>
      </c>
      <c r="AF304">
        <f t="shared" si="13"/>
        <v>1080.0000000000005</v>
      </c>
      <c r="AG304">
        <v>6.7662769990795724</v>
      </c>
      <c r="AH304">
        <f t="shared" si="14"/>
        <v>868.07403003264415</v>
      </c>
      <c r="AI304">
        <v>0.21843932103869346</v>
      </c>
      <c r="AJ304">
        <v>1080</v>
      </c>
      <c r="AL304">
        <v>1</v>
      </c>
      <c r="AM304">
        <v>0</v>
      </c>
      <c r="AN304">
        <v>4.41</v>
      </c>
      <c r="AO304">
        <v>4.38</v>
      </c>
      <c r="AP304">
        <v>2.75</v>
      </c>
    </row>
    <row r="305" spans="1:42" x14ac:dyDescent="0.3">
      <c r="A305">
        <v>1</v>
      </c>
      <c r="B305">
        <v>0.71</v>
      </c>
      <c r="C305">
        <f t="shared" si="12"/>
        <v>0.50409999999999999</v>
      </c>
      <c r="D305">
        <v>7.8205583399289402</v>
      </c>
      <c r="E305" t="s">
        <v>49</v>
      </c>
      <c r="F305">
        <v>0</v>
      </c>
      <c r="G305">
        <v>0</v>
      </c>
      <c r="H305">
        <v>0</v>
      </c>
      <c r="I305">
        <v>1</v>
      </c>
      <c r="J305">
        <v>0</v>
      </c>
      <c r="K305" t="s">
        <v>51</v>
      </c>
      <c r="L305">
        <v>0</v>
      </c>
      <c r="M305">
        <v>0</v>
      </c>
      <c r="N305">
        <v>1</v>
      </c>
      <c r="O305">
        <v>0</v>
      </c>
      <c r="P305">
        <v>0</v>
      </c>
      <c r="Q305">
        <v>0</v>
      </c>
      <c r="R305">
        <v>0</v>
      </c>
      <c r="S305" t="s">
        <v>44</v>
      </c>
      <c r="T305">
        <v>0</v>
      </c>
      <c r="U305">
        <v>0</v>
      </c>
      <c r="V305">
        <v>0</v>
      </c>
      <c r="W305">
        <v>0</v>
      </c>
      <c r="X305">
        <v>1</v>
      </c>
      <c r="Y305">
        <v>0</v>
      </c>
      <c r="Z305">
        <v>0</v>
      </c>
      <c r="AA305">
        <v>0</v>
      </c>
      <c r="AB305">
        <v>59</v>
      </c>
      <c r="AC305">
        <v>60</v>
      </c>
      <c r="AD305">
        <v>2839</v>
      </c>
      <c r="AE305">
        <v>7.9512071564729716</v>
      </c>
      <c r="AF305">
        <f t="shared" si="13"/>
        <v>2839.0000000000014</v>
      </c>
      <c r="AG305">
        <v>7.9967613544262637</v>
      </c>
      <c r="AH305">
        <f t="shared" si="14"/>
        <v>2971.3193371617281</v>
      </c>
      <c r="AI305">
        <v>-4.5554197953292075E-2</v>
      </c>
      <c r="AJ305">
        <v>2839</v>
      </c>
      <c r="AL305">
        <v>1</v>
      </c>
      <c r="AM305">
        <v>0</v>
      </c>
      <c r="AN305">
        <v>5.82</v>
      </c>
      <c r="AO305">
        <v>5.8</v>
      </c>
      <c r="AP305">
        <v>3.43</v>
      </c>
    </row>
    <row r="306" spans="1:42" x14ac:dyDescent="0.3">
      <c r="A306">
        <v>1</v>
      </c>
      <c r="B306">
        <v>0.7</v>
      </c>
      <c r="C306">
        <f t="shared" si="12"/>
        <v>0.48999999999999994</v>
      </c>
      <c r="D306">
        <v>7.7962024499072404</v>
      </c>
      <c r="E306" t="s">
        <v>40</v>
      </c>
      <c r="F306">
        <v>0</v>
      </c>
      <c r="G306">
        <v>0</v>
      </c>
      <c r="H306">
        <v>1</v>
      </c>
      <c r="I306">
        <v>0</v>
      </c>
      <c r="J306">
        <v>0</v>
      </c>
      <c r="K306" t="s">
        <v>41</v>
      </c>
      <c r="L306">
        <v>0</v>
      </c>
      <c r="M306">
        <v>0</v>
      </c>
      <c r="N306">
        <v>0</v>
      </c>
      <c r="O306">
        <v>0</v>
      </c>
      <c r="P306">
        <v>1</v>
      </c>
      <c r="Q306">
        <v>0</v>
      </c>
      <c r="R306">
        <v>0</v>
      </c>
      <c r="S306" t="s">
        <v>39</v>
      </c>
      <c r="T306">
        <v>0</v>
      </c>
      <c r="U306">
        <v>0</v>
      </c>
      <c r="V306">
        <v>1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60.6</v>
      </c>
      <c r="AC306">
        <v>57</v>
      </c>
      <c r="AD306">
        <v>2536</v>
      </c>
      <c r="AE306">
        <v>7.8383433155571165</v>
      </c>
      <c r="AF306">
        <f t="shared" si="13"/>
        <v>2536</v>
      </c>
      <c r="AG306">
        <v>7.6834311255207641</v>
      </c>
      <c r="AH306">
        <f t="shared" si="14"/>
        <v>2172.0596102001709</v>
      </c>
      <c r="AI306">
        <v>0.15491219003635237</v>
      </c>
      <c r="AJ306">
        <v>2536</v>
      </c>
      <c r="AL306">
        <v>1</v>
      </c>
      <c r="AM306">
        <v>0</v>
      </c>
      <c r="AN306">
        <v>5.77</v>
      </c>
      <c r="AO306">
        <v>5.74</v>
      </c>
      <c r="AP306">
        <v>3.48</v>
      </c>
    </row>
    <row r="307" spans="1:42" x14ac:dyDescent="0.3">
      <c r="A307">
        <v>1</v>
      </c>
      <c r="B307">
        <v>0.92</v>
      </c>
      <c r="C307">
        <f t="shared" si="12"/>
        <v>0.84640000000000004</v>
      </c>
      <c r="D307">
        <v>8.279097410884372</v>
      </c>
      <c r="E307" t="s">
        <v>49</v>
      </c>
      <c r="F307">
        <v>0</v>
      </c>
      <c r="G307">
        <v>0</v>
      </c>
      <c r="H307">
        <v>0</v>
      </c>
      <c r="I307">
        <v>1</v>
      </c>
      <c r="J307">
        <v>0</v>
      </c>
      <c r="K307" t="s">
        <v>50</v>
      </c>
      <c r="L307">
        <v>0</v>
      </c>
      <c r="M307">
        <v>0</v>
      </c>
      <c r="N307">
        <v>0</v>
      </c>
      <c r="O307">
        <v>1</v>
      </c>
      <c r="P307">
        <v>0</v>
      </c>
      <c r="Q307">
        <v>0</v>
      </c>
      <c r="R307">
        <v>0</v>
      </c>
      <c r="S307" t="s">
        <v>48</v>
      </c>
      <c r="T307">
        <v>0</v>
      </c>
      <c r="U307">
        <v>0</v>
      </c>
      <c r="V307">
        <v>0</v>
      </c>
      <c r="W307">
        <v>1</v>
      </c>
      <c r="X307">
        <v>0</v>
      </c>
      <c r="Y307">
        <v>0</v>
      </c>
      <c r="Z307">
        <v>0</v>
      </c>
      <c r="AA307">
        <v>0</v>
      </c>
      <c r="AB307">
        <v>59.4</v>
      </c>
      <c r="AC307">
        <v>62</v>
      </c>
      <c r="AD307">
        <v>3555</v>
      </c>
      <c r="AE307">
        <v>8.176110342237342</v>
      </c>
      <c r="AF307">
        <f t="shared" si="13"/>
        <v>3555.0000000000027</v>
      </c>
      <c r="AG307">
        <v>8.1985445436632691</v>
      </c>
      <c r="AH307">
        <f t="shared" si="14"/>
        <v>3635.654917674834</v>
      </c>
      <c r="AI307">
        <v>-2.2434201425927114E-2</v>
      </c>
      <c r="AJ307">
        <v>3555</v>
      </c>
      <c r="AL307">
        <v>1</v>
      </c>
      <c r="AM307">
        <v>0</v>
      </c>
      <c r="AN307">
        <v>6.36</v>
      </c>
      <c r="AO307">
        <v>6.34</v>
      </c>
      <c r="AP307">
        <v>3.77</v>
      </c>
    </row>
    <row r="308" spans="1:42" x14ac:dyDescent="0.3">
      <c r="A308">
        <v>1</v>
      </c>
      <c r="B308">
        <v>0.4</v>
      </c>
      <c r="C308">
        <f t="shared" si="12"/>
        <v>0.16000000000000003</v>
      </c>
      <c r="D308">
        <v>6.8934882765450896</v>
      </c>
      <c r="E308" t="s">
        <v>49</v>
      </c>
      <c r="F308">
        <v>0</v>
      </c>
      <c r="G308">
        <v>0</v>
      </c>
      <c r="H308">
        <v>0</v>
      </c>
      <c r="I308">
        <v>1</v>
      </c>
      <c r="J308">
        <v>0</v>
      </c>
      <c r="K308" t="s">
        <v>54</v>
      </c>
      <c r="L308">
        <v>1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 t="s">
        <v>42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1</v>
      </c>
      <c r="AB308">
        <v>60.4</v>
      </c>
      <c r="AC308">
        <v>59</v>
      </c>
      <c r="AD308">
        <v>1323</v>
      </c>
      <c r="AE308">
        <v>7.187657164114956</v>
      </c>
      <c r="AF308">
        <f t="shared" si="13"/>
        <v>1323.0000000000005</v>
      </c>
      <c r="AG308">
        <v>7.1613365857581037</v>
      </c>
      <c r="AH308">
        <f t="shared" si="14"/>
        <v>1288.6321497514709</v>
      </c>
      <c r="AI308">
        <v>2.6320578356852309E-2</v>
      </c>
      <c r="AJ308">
        <v>1323</v>
      </c>
      <c r="AL308">
        <v>1</v>
      </c>
      <c r="AM308">
        <v>0</v>
      </c>
      <c r="AN308">
        <v>4.7699999999999996</v>
      </c>
      <c r="AO308">
        <v>4.76</v>
      </c>
      <c r="AP308">
        <v>2.88</v>
      </c>
    </row>
    <row r="309" spans="1:42" x14ac:dyDescent="0.3">
      <c r="A309">
        <v>1</v>
      </c>
      <c r="B309">
        <v>0.9</v>
      </c>
      <c r="C309">
        <f t="shared" si="12"/>
        <v>0.81</v>
      </c>
      <c r="D309">
        <v>8.2391797372871505</v>
      </c>
      <c r="E309" t="s">
        <v>49</v>
      </c>
      <c r="F309">
        <v>0</v>
      </c>
      <c r="G309">
        <v>0</v>
      </c>
      <c r="H309">
        <v>0</v>
      </c>
      <c r="I309">
        <v>1</v>
      </c>
      <c r="J309">
        <v>0</v>
      </c>
      <c r="K309" t="s">
        <v>50</v>
      </c>
      <c r="L309">
        <v>0</v>
      </c>
      <c r="M309">
        <v>0</v>
      </c>
      <c r="N309">
        <v>0</v>
      </c>
      <c r="O309">
        <v>1</v>
      </c>
      <c r="P309">
        <v>0</v>
      </c>
      <c r="Q309">
        <v>0</v>
      </c>
      <c r="R309">
        <v>0</v>
      </c>
      <c r="S309" t="s">
        <v>39</v>
      </c>
      <c r="T309">
        <v>0</v>
      </c>
      <c r="U309">
        <v>0</v>
      </c>
      <c r="V309">
        <v>1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60.6</v>
      </c>
      <c r="AC309">
        <v>61</v>
      </c>
      <c r="AD309">
        <v>3774</v>
      </c>
      <c r="AE309">
        <v>8.2358907259284955</v>
      </c>
      <c r="AF309">
        <f t="shared" si="13"/>
        <v>3774</v>
      </c>
      <c r="AG309">
        <v>8.2581420422587986</v>
      </c>
      <c r="AH309">
        <f t="shared" si="14"/>
        <v>3858.917729780007</v>
      </c>
      <c r="AI309">
        <v>-2.2251316330303084E-2</v>
      </c>
      <c r="AJ309">
        <v>3774</v>
      </c>
      <c r="AL309">
        <v>1</v>
      </c>
      <c r="AM309">
        <v>0</v>
      </c>
      <c r="AN309">
        <v>6.21</v>
      </c>
      <c r="AO309">
        <v>6.16</v>
      </c>
      <c r="AP309">
        <v>3.75</v>
      </c>
    </row>
    <row r="310" spans="1:42" x14ac:dyDescent="0.3">
      <c r="A310">
        <v>1</v>
      </c>
      <c r="B310">
        <v>0.4</v>
      </c>
      <c r="C310">
        <f t="shared" si="12"/>
        <v>0.16000000000000003</v>
      </c>
      <c r="D310">
        <v>6.8934882765450896</v>
      </c>
      <c r="E310" t="s">
        <v>55</v>
      </c>
      <c r="F310">
        <v>0</v>
      </c>
      <c r="G310">
        <v>0</v>
      </c>
      <c r="H310">
        <v>0</v>
      </c>
      <c r="I310">
        <v>0</v>
      </c>
      <c r="J310">
        <v>1</v>
      </c>
      <c r="K310" t="s">
        <v>54</v>
      </c>
      <c r="L310">
        <v>1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 t="s">
        <v>52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0</v>
      </c>
      <c r="AA310">
        <v>0</v>
      </c>
      <c r="AB310">
        <v>60.8</v>
      </c>
      <c r="AC310">
        <v>59</v>
      </c>
      <c r="AD310">
        <v>868</v>
      </c>
      <c r="AE310">
        <v>6.7661917146603505</v>
      </c>
      <c r="AF310">
        <f t="shared" si="13"/>
        <v>868.00000000000034</v>
      </c>
      <c r="AG310">
        <v>6.8868746737123967</v>
      </c>
      <c r="AH310">
        <f t="shared" si="14"/>
        <v>979.33588513331017</v>
      </c>
      <c r="AI310">
        <v>-0.12068295905204618</v>
      </c>
      <c r="AJ310">
        <v>868</v>
      </c>
      <c r="AL310">
        <v>1</v>
      </c>
      <c r="AM310">
        <v>0</v>
      </c>
      <c r="AN310">
        <v>4.71</v>
      </c>
      <c r="AO310">
        <v>4.7699999999999996</v>
      </c>
      <c r="AP310">
        <v>2.88</v>
      </c>
    </row>
    <row r="311" spans="1:42" x14ac:dyDescent="0.3">
      <c r="A311">
        <v>1</v>
      </c>
      <c r="B311">
        <v>1</v>
      </c>
      <c r="C311">
        <f t="shared" si="12"/>
        <v>1</v>
      </c>
      <c r="D311">
        <v>8.4322999999999997</v>
      </c>
      <c r="E311" t="s">
        <v>49</v>
      </c>
      <c r="F311">
        <v>0</v>
      </c>
      <c r="G311">
        <v>0</v>
      </c>
      <c r="H311">
        <v>0</v>
      </c>
      <c r="I311">
        <v>1</v>
      </c>
      <c r="J311">
        <v>0</v>
      </c>
      <c r="K311" t="s">
        <v>51</v>
      </c>
      <c r="L311">
        <v>0</v>
      </c>
      <c r="M311">
        <v>0</v>
      </c>
      <c r="N311">
        <v>1</v>
      </c>
      <c r="O311">
        <v>0</v>
      </c>
      <c r="P311">
        <v>0</v>
      </c>
      <c r="Q311">
        <v>0</v>
      </c>
      <c r="R311">
        <v>0</v>
      </c>
      <c r="S311" t="s">
        <v>52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0</v>
      </c>
      <c r="AA311">
        <v>0</v>
      </c>
      <c r="AB311">
        <v>62.8</v>
      </c>
      <c r="AC311">
        <v>55</v>
      </c>
      <c r="AD311">
        <v>5864</v>
      </c>
      <c r="AE311">
        <v>8.6765872435664875</v>
      </c>
      <c r="AF311">
        <f t="shared" si="13"/>
        <v>5864</v>
      </c>
      <c r="AG311">
        <v>8.7219147732975522</v>
      </c>
      <c r="AH311">
        <f t="shared" si="14"/>
        <v>6135.9167365817557</v>
      </c>
      <c r="AI311">
        <v>-4.5327529731064686E-2</v>
      </c>
      <c r="AJ311">
        <v>5864</v>
      </c>
      <c r="AL311">
        <v>1</v>
      </c>
      <c r="AM311">
        <v>0</v>
      </c>
      <c r="AN311">
        <v>6.38</v>
      </c>
      <c r="AO311">
        <v>6.35</v>
      </c>
      <c r="AP311">
        <v>4</v>
      </c>
    </row>
    <row r="312" spans="1:42" x14ac:dyDescent="0.3">
      <c r="A312">
        <v>1</v>
      </c>
      <c r="B312">
        <v>0.3</v>
      </c>
      <c r="C312">
        <f t="shared" si="12"/>
        <v>0.09</v>
      </c>
      <c r="D312">
        <v>6.4709048392564616</v>
      </c>
      <c r="E312" t="s">
        <v>49</v>
      </c>
      <c r="F312">
        <v>0</v>
      </c>
      <c r="G312">
        <v>0</v>
      </c>
      <c r="H312">
        <v>0</v>
      </c>
      <c r="I312">
        <v>1</v>
      </c>
      <c r="J312">
        <v>0</v>
      </c>
      <c r="K312" t="s">
        <v>50</v>
      </c>
      <c r="L312">
        <v>0</v>
      </c>
      <c r="M312">
        <v>0</v>
      </c>
      <c r="N312">
        <v>0</v>
      </c>
      <c r="O312">
        <v>1</v>
      </c>
      <c r="P312">
        <v>0</v>
      </c>
      <c r="Q312">
        <v>0</v>
      </c>
      <c r="R312">
        <v>0</v>
      </c>
      <c r="S312" t="s">
        <v>39</v>
      </c>
      <c r="T312">
        <v>0</v>
      </c>
      <c r="U312">
        <v>0</v>
      </c>
      <c r="V312">
        <v>1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59.8</v>
      </c>
      <c r="AC312">
        <v>57</v>
      </c>
      <c r="AD312">
        <v>574</v>
      </c>
      <c r="AE312">
        <v>6.3526293963195668</v>
      </c>
      <c r="AF312">
        <f t="shared" si="13"/>
        <v>574.00000000000023</v>
      </c>
      <c r="AG312">
        <v>6.2451438537078463</v>
      </c>
      <c r="AH312">
        <f t="shared" si="14"/>
        <v>515.50337666536268</v>
      </c>
      <c r="AI312">
        <v>0.1074855426117205</v>
      </c>
      <c r="AJ312">
        <v>574</v>
      </c>
      <c r="AL312">
        <v>1</v>
      </c>
      <c r="AM312">
        <v>0</v>
      </c>
      <c r="AN312">
        <v>4.37</v>
      </c>
      <c r="AO312">
        <v>4.32</v>
      </c>
      <c r="AP312">
        <v>2.6</v>
      </c>
    </row>
    <row r="313" spans="1:42" x14ac:dyDescent="0.3">
      <c r="A313">
        <v>1</v>
      </c>
      <c r="B313">
        <v>0.46</v>
      </c>
      <c r="C313">
        <f t="shared" si="12"/>
        <v>0.21160000000000001</v>
      </c>
      <c r="D313">
        <v>7.1086395981596846</v>
      </c>
      <c r="E313" t="s">
        <v>40</v>
      </c>
      <c r="F313">
        <v>0</v>
      </c>
      <c r="G313">
        <v>0</v>
      </c>
      <c r="H313">
        <v>1</v>
      </c>
      <c r="I313">
        <v>0</v>
      </c>
      <c r="J313">
        <v>0</v>
      </c>
      <c r="K313" t="s">
        <v>51</v>
      </c>
      <c r="L313">
        <v>0</v>
      </c>
      <c r="M313">
        <v>0</v>
      </c>
      <c r="N313">
        <v>1</v>
      </c>
      <c r="O313">
        <v>0</v>
      </c>
      <c r="P313">
        <v>0</v>
      </c>
      <c r="Q313">
        <v>0</v>
      </c>
      <c r="R313">
        <v>0</v>
      </c>
      <c r="S313" t="s">
        <v>53</v>
      </c>
      <c r="T313">
        <v>0</v>
      </c>
      <c r="U313">
        <v>1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62</v>
      </c>
      <c r="AC313">
        <v>55</v>
      </c>
      <c r="AD313">
        <v>1950</v>
      </c>
      <c r="AE313">
        <v>7.5755846515577927</v>
      </c>
      <c r="AF313">
        <f t="shared" si="13"/>
        <v>1950.0000000000005</v>
      </c>
      <c r="AG313">
        <v>7.4424118960247601</v>
      </c>
      <c r="AH313">
        <f t="shared" si="14"/>
        <v>1706.8620342798922</v>
      </c>
      <c r="AI313">
        <v>0.13317275553303265</v>
      </c>
      <c r="AJ313">
        <v>1950</v>
      </c>
      <c r="AL313">
        <v>1</v>
      </c>
      <c r="AM313">
        <v>0</v>
      </c>
      <c r="AN313">
        <v>4.96</v>
      </c>
      <c r="AO313">
        <v>4.9800000000000004</v>
      </c>
      <c r="AP313">
        <v>3.08</v>
      </c>
    </row>
    <row r="314" spans="1:42" x14ac:dyDescent="0.3">
      <c r="A314">
        <v>1</v>
      </c>
      <c r="B314">
        <v>0.46</v>
      </c>
      <c r="C314">
        <f t="shared" si="12"/>
        <v>0.21160000000000001</v>
      </c>
      <c r="D314">
        <v>7.1086395981596846</v>
      </c>
      <c r="E314" t="s">
        <v>40</v>
      </c>
      <c r="F314">
        <v>0</v>
      </c>
      <c r="G314">
        <v>0</v>
      </c>
      <c r="H314">
        <v>1</v>
      </c>
      <c r="I314">
        <v>0</v>
      </c>
      <c r="J314">
        <v>0</v>
      </c>
      <c r="K314" t="s">
        <v>50</v>
      </c>
      <c r="L314">
        <v>0</v>
      </c>
      <c r="M314">
        <v>0</v>
      </c>
      <c r="N314">
        <v>0</v>
      </c>
      <c r="O314">
        <v>1</v>
      </c>
      <c r="P314">
        <v>0</v>
      </c>
      <c r="Q314">
        <v>0</v>
      </c>
      <c r="R314">
        <v>0</v>
      </c>
      <c r="S314" t="s">
        <v>39</v>
      </c>
      <c r="T314">
        <v>0</v>
      </c>
      <c r="U314">
        <v>0</v>
      </c>
      <c r="V314">
        <v>1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61.5</v>
      </c>
      <c r="AC314">
        <v>55</v>
      </c>
      <c r="AD314">
        <v>979</v>
      </c>
      <c r="AE314">
        <v>6.8865316425305103</v>
      </c>
      <c r="AF314">
        <f t="shared" si="13"/>
        <v>978.99999999999989</v>
      </c>
      <c r="AG314">
        <v>6.9490634384386549</v>
      </c>
      <c r="AH314">
        <f t="shared" si="14"/>
        <v>1042.1732115974887</v>
      </c>
      <c r="AI314">
        <v>-6.2531795908144616E-2</v>
      </c>
      <c r="AJ314">
        <v>979</v>
      </c>
      <c r="AL314">
        <v>1</v>
      </c>
      <c r="AM314">
        <v>0</v>
      </c>
      <c r="AN314">
        <v>4.9800000000000004</v>
      </c>
      <c r="AO314">
        <v>5.01</v>
      </c>
      <c r="AP314">
        <v>3.07</v>
      </c>
    </row>
    <row r="315" spans="1:42" x14ac:dyDescent="0.3">
      <c r="A315">
        <v>1</v>
      </c>
      <c r="B315">
        <v>0.9</v>
      </c>
      <c r="C315">
        <f t="shared" si="12"/>
        <v>0.81</v>
      </c>
      <c r="D315">
        <v>8.2391797372871505</v>
      </c>
      <c r="E315" t="s">
        <v>55</v>
      </c>
      <c r="F315">
        <v>0</v>
      </c>
      <c r="G315">
        <v>0</v>
      </c>
      <c r="H315">
        <v>0</v>
      </c>
      <c r="I315">
        <v>0</v>
      </c>
      <c r="J315">
        <v>1</v>
      </c>
      <c r="K315" t="s">
        <v>43</v>
      </c>
      <c r="L315">
        <v>0</v>
      </c>
      <c r="M315">
        <v>1</v>
      </c>
      <c r="N315">
        <v>0</v>
      </c>
      <c r="O315">
        <v>0</v>
      </c>
      <c r="P315">
        <v>0</v>
      </c>
      <c r="Q315">
        <v>0</v>
      </c>
      <c r="R315">
        <v>0</v>
      </c>
      <c r="S315" t="s">
        <v>52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0</v>
      </c>
      <c r="AA315">
        <v>0</v>
      </c>
      <c r="AB315">
        <v>61.3</v>
      </c>
      <c r="AC315">
        <v>58</v>
      </c>
      <c r="AD315">
        <v>5887</v>
      </c>
      <c r="AE315">
        <v>8.6805018090282609</v>
      </c>
      <c r="AF315">
        <f t="shared" si="13"/>
        <v>5886.9999999999973</v>
      </c>
      <c r="AG315">
        <v>8.4529467846533759</v>
      </c>
      <c r="AH315">
        <f t="shared" si="14"/>
        <v>4688.8694861450076</v>
      </c>
      <c r="AI315">
        <v>0.22755502437488495</v>
      </c>
      <c r="AJ315">
        <v>5887</v>
      </c>
      <c r="AL315">
        <v>1</v>
      </c>
      <c r="AM315">
        <v>0</v>
      </c>
      <c r="AN315">
        <v>6.16</v>
      </c>
      <c r="AO315">
        <v>6.23</v>
      </c>
      <c r="AP315">
        <v>3.8</v>
      </c>
    </row>
    <row r="316" spans="1:42" x14ac:dyDescent="0.3">
      <c r="A316">
        <v>1</v>
      </c>
      <c r="B316">
        <v>0.54</v>
      </c>
      <c r="C316">
        <f t="shared" si="12"/>
        <v>0.29160000000000003</v>
      </c>
      <c r="D316">
        <v>7.3637568041130663</v>
      </c>
      <c r="E316" t="s">
        <v>40</v>
      </c>
      <c r="F316">
        <v>0</v>
      </c>
      <c r="G316">
        <v>0</v>
      </c>
      <c r="H316">
        <v>1</v>
      </c>
      <c r="I316">
        <v>0</v>
      </c>
      <c r="J316">
        <v>0</v>
      </c>
      <c r="K316" t="s">
        <v>50</v>
      </c>
      <c r="L316">
        <v>0</v>
      </c>
      <c r="M316">
        <v>0</v>
      </c>
      <c r="N316">
        <v>0</v>
      </c>
      <c r="O316">
        <v>1</v>
      </c>
      <c r="P316">
        <v>0</v>
      </c>
      <c r="Q316">
        <v>0</v>
      </c>
      <c r="R316">
        <v>0</v>
      </c>
      <c r="S316" t="s">
        <v>44</v>
      </c>
      <c r="T316">
        <v>0</v>
      </c>
      <c r="U316">
        <v>0</v>
      </c>
      <c r="V316">
        <v>0</v>
      </c>
      <c r="W316">
        <v>0</v>
      </c>
      <c r="X316">
        <v>1</v>
      </c>
      <c r="Y316">
        <v>0</v>
      </c>
      <c r="Z316">
        <v>0</v>
      </c>
      <c r="AA316">
        <v>0</v>
      </c>
      <c r="AB316">
        <v>61</v>
      </c>
      <c r="AC316">
        <v>57</v>
      </c>
      <c r="AD316">
        <v>1957</v>
      </c>
      <c r="AE316">
        <v>7.5791679673960761</v>
      </c>
      <c r="AF316">
        <f t="shared" si="13"/>
        <v>1956.9999999999998</v>
      </c>
      <c r="AG316">
        <v>7.4314673774418019</v>
      </c>
      <c r="AH316">
        <f t="shared" si="14"/>
        <v>1688.2831051966291</v>
      </c>
      <c r="AI316">
        <v>0.14770058995427426</v>
      </c>
      <c r="AJ316">
        <v>1957</v>
      </c>
      <c r="AL316">
        <v>1</v>
      </c>
      <c r="AM316">
        <v>0</v>
      </c>
      <c r="AN316">
        <v>5.25</v>
      </c>
      <c r="AO316">
        <v>5.28</v>
      </c>
      <c r="AP316">
        <v>3.21</v>
      </c>
    </row>
    <row r="317" spans="1:42" x14ac:dyDescent="0.3">
      <c r="A317">
        <v>1</v>
      </c>
      <c r="B317">
        <v>0.28000000000000003</v>
      </c>
      <c r="C317">
        <f t="shared" si="12"/>
        <v>7.8400000000000011E-2</v>
      </c>
      <c r="D317">
        <v>6.3734722661679095</v>
      </c>
      <c r="E317" t="s">
        <v>37</v>
      </c>
      <c r="F317">
        <v>0</v>
      </c>
      <c r="G317">
        <v>1</v>
      </c>
      <c r="H317">
        <v>0</v>
      </c>
      <c r="I317">
        <v>0</v>
      </c>
      <c r="J317">
        <v>0</v>
      </c>
      <c r="K317" t="s">
        <v>51</v>
      </c>
      <c r="L317">
        <v>0</v>
      </c>
      <c r="M317">
        <v>0</v>
      </c>
      <c r="N317">
        <v>1</v>
      </c>
      <c r="O317">
        <v>0</v>
      </c>
      <c r="P317">
        <v>0</v>
      </c>
      <c r="Q317">
        <v>0</v>
      </c>
      <c r="R317">
        <v>0</v>
      </c>
      <c r="S317" t="s">
        <v>42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1</v>
      </c>
      <c r="AB317">
        <v>61.2</v>
      </c>
      <c r="AC317">
        <v>62</v>
      </c>
      <c r="AD317">
        <v>596</v>
      </c>
      <c r="AE317">
        <v>6.39024066706535</v>
      </c>
      <c r="AF317">
        <f t="shared" si="13"/>
        <v>596.00000000000011</v>
      </c>
      <c r="AG317">
        <v>6.4047059634011774</v>
      </c>
      <c r="AH317">
        <f t="shared" si="14"/>
        <v>604.68397331736514</v>
      </c>
      <c r="AI317">
        <v>-1.4465296335827382E-2</v>
      </c>
      <c r="AJ317">
        <v>596</v>
      </c>
      <c r="AL317">
        <v>1</v>
      </c>
      <c r="AM317">
        <v>0</v>
      </c>
      <c r="AN317">
        <v>4.16</v>
      </c>
      <c r="AO317">
        <v>4.21</v>
      </c>
      <c r="AP317">
        <v>2.56</v>
      </c>
    </row>
    <row r="318" spans="1:42" x14ac:dyDescent="0.3">
      <c r="A318">
        <v>1</v>
      </c>
      <c r="B318">
        <v>0.31</v>
      </c>
      <c r="C318">
        <f t="shared" si="12"/>
        <v>9.6100000000000005E-2</v>
      </c>
      <c r="D318">
        <v>6.5177318019796271</v>
      </c>
      <c r="E318" t="s">
        <v>40</v>
      </c>
      <c r="F318">
        <v>0</v>
      </c>
      <c r="G318">
        <v>0</v>
      </c>
      <c r="H318">
        <v>1</v>
      </c>
      <c r="I318">
        <v>0</v>
      </c>
      <c r="J318">
        <v>0</v>
      </c>
      <c r="K318" t="s">
        <v>51</v>
      </c>
      <c r="L318">
        <v>0</v>
      </c>
      <c r="M318">
        <v>0</v>
      </c>
      <c r="N318">
        <v>1</v>
      </c>
      <c r="O318">
        <v>0</v>
      </c>
      <c r="P318">
        <v>0</v>
      </c>
      <c r="Q318">
        <v>0</v>
      </c>
      <c r="R318">
        <v>0</v>
      </c>
      <c r="S318" t="s">
        <v>53</v>
      </c>
      <c r="T318">
        <v>0</v>
      </c>
      <c r="U318">
        <v>1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62.1</v>
      </c>
      <c r="AC318">
        <v>55</v>
      </c>
      <c r="AD318">
        <v>979</v>
      </c>
      <c r="AE318">
        <v>6.8865316425305103</v>
      </c>
      <c r="AF318">
        <f t="shared" si="13"/>
        <v>978.99999999999989</v>
      </c>
      <c r="AG318">
        <v>6.7900744305069995</v>
      </c>
      <c r="AH318">
        <f t="shared" si="14"/>
        <v>888.97972658003005</v>
      </c>
      <c r="AI318">
        <v>9.6457212023510763E-2</v>
      </c>
      <c r="AJ318">
        <v>979</v>
      </c>
      <c r="AL318">
        <v>1</v>
      </c>
      <c r="AM318">
        <v>0</v>
      </c>
      <c r="AN318">
        <v>4.34</v>
      </c>
      <c r="AO318">
        <v>4.3499999999999996</v>
      </c>
      <c r="AP318">
        <v>2.7</v>
      </c>
    </row>
    <row r="319" spans="1:42" x14ac:dyDescent="0.3">
      <c r="A319">
        <v>1</v>
      </c>
      <c r="B319">
        <v>0.41</v>
      </c>
      <c r="C319">
        <f t="shared" si="12"/>
        <v>0.16809999999999997</v>
      </c>
      <c r="D319">
        <v>6.9310210740658889</v>
      </c>
      <c r="E319" t="s">
        <v>49</v>
      </c>
      <c r="F319">
        <v>0</v>
      </c>
      <c r="G319">
        <v>0</v>
      </c>
      <c r="H319">
        <v>0</v>
      </c>
      <c r="I319">
        <v>1</v>
      </c>
      <c r="J319">
        <v>0</v>
      </c>
      <c r="K319" t="s">
        <v>54</v>
      </c>
      <c r="L319">
        <v>1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 t="s">
        <v>48</v>
      </c>
      <c r="T319">
        <v>0</v>
      </c>
      <c r="U319">
        <v>0</v>
      </c>
      <c r="V319">
        <v>0</v>
      </c>
      <c r="W319">
        <v>1</v>
      </c>
      <c r="X319">
        <v>0</v>
      </c>
      <c r="Y319">
        <v>0</v>
      </c>
      <c r="Z319">
        <v>0</v>
      </c>
      <c r="AA319">
        <v>0</v>
      </c>
      <c r="AB319">
        <v>62</v>
      </c>
      <c r="AC319">
        <v>58</v>
      </c>
      <c r="AD319">
        <v>683</v>
      </c>
      <c r="AE319">
        <v>6.5264948595707901</v>
      </c>
      <c r="AF319">
        <f t="shared" si="13"/>
        <v>683</v>
      </c>
      <c r="AG319">
        <v>6.6866368530791807</v>
      </c>
      <c r="AH319">
        <f t="shared" si="14"/>
        <v>801.62174189011057</v>
      </c>
      <c r="AI319">
        <v>-0.16014199350839053</v>
      </c>
      <c r="AJ319">
        <v>683</v>
      </c>
      <c r="AL319">
        <v>1</v>
      </c>
      <c r="AM319">
        <v>0</v>
      </c>
      <c r="AN319">
        <v>4.74</v>
      </c>
      <c r="AO319">
        <v>4.78</v>
      </c>
      <c r="AP319">
        <v>2.95</v>
      </c>
    </row>
    <row r="320" spans="1:42" x14ac:dyDescent="0.3">
      <c r="A320">
        <v>1</v>
      </c>
      <c r="B320">
        <v>0.43</v>
      </c>
      <c r="C320">
        <f t="shared" si="12"/>
        <v>0.18489999999999998</v>
      </c>
      <c r="D320">
        <v>7.0039939557772124</v>
      </c>
      <c r="E320" t="s">
        <v>40</v>
      </c>
      <c r="F320">
        <v>0</v>
      </c>
      <c r="G320">
        <v>0</v>
      </c>
      <c r="H320">
        <v>1</v>
      </c>
      <c r="I320">
        <v>0</v>
      </c>
      <c r="J320">
        <v>0</v>
      </c>
      <c r="K320" t="s">
        <v>50</v>
      </c>
      <c r="L320">
        <v>0</v>
      </c>
      <c r="M320">
        <v>0</v>
      </c>
      <c r="N320">
        <v>0</v>
      </c>
      <c r="O320">
        <v>1</v>
      </c>
      <c r="P320">
        <v>0</v>
      </c>
      <c r="Q320">
        <v>0</v>
      </c>
      <c r="R320">
        <v>0</v>
      </c>
      <c r="S320" t="s">
        <v>44</v>
      </c>
      <c r="T320">
        <v>0</v>
      </c>
      <c r="U320">
        <v>0</v>
      </c>
      <c r="V320">
        <v>0</v>
      </c>
      <c r="W320">
        <v>0</v>
      </c>
      <c r="X320">
        <v>1</v>
      </c>
      <c r="Y320">
        <v>0</v>
      </c>
      <c r="Z320">
        <v>0</v>
      </c>
      <c r="AA320">
        <v>0</v>
      </c>
      <c r="AB320">
        <v>61.9</v>
      </c>
      <c r="AC320">
        <v>55</v>
      </c>
      <c r="AD320">
        <v>943</v>
      </c>
      <c r="AE320">
        <v>6.8490662826334576</v>
      </c>
      <c r="AF320">
        <f t="shared" si="13"/>
        <v>943.00000000000011</v>
      </c>
      <c r="AG320">
        <v>7.0233496823791999</v>
      </c>
      <c r="AH320">
        <f t="shared" si="14"/>
        <v>1122.5404811811595</v>
      </c>
      <c r="AI320">
        <v>-0.17428339974574225</v>
      </c>
      <c r="AJ320">
        <v>943</v>
      </c>
      <c r="AL320">
        <v>1</v>
      </c>
      <c r="AM320">
        <v>0</v>
      </c>
      <c r="AN320">
        <v>4.84</v>
      </c>
      <c r="AO320">
        <v>4.8600000000000003</v>
      </c>
      <c r="AP320">
        <v>3</v>
      </c>
    </row>
    <row r="321" spans="1:42" x14ac:dyDescent="0.3">
      <c r="A321">
        <v>1</v>
      </c>
      <c r="B321">
        <v>0.93</v>
      </c>
      <c r="C321">
        <f t="shared" si="12"/>
        <v>0.86490000000000011</v>
      </c>
      <c r="D321">
        <v>8.2988028923190118</v>
      </c>
      <c r="E321" t="s">
        <v>49</v>
      </c>
      <c r="F321">
        <v>0</v>
      </c>
      <c r="G321">
        <v>0</v>
      </c>
      <c r="H321">
        <v>0</v>
      </c>
      <c r="I321">
        <v>1</v>
      </c>
      <c r="J321">
        <v>0</v>
      </c>
      <c r="K321" t="s">
        <v>38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1</v>
      </c>
      <c r="S321" t="s">
        <v>52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0</v>
      </c>
      <c r="AA321">
        <v>0</v>
      </c>
      <c r="AB321">
        <v>61.1</v>
      </c>
      <c r="AC321">
        <v>59</v>
      </c>
      <c r="AD321">
        <v>3125</v>
      </c>
      <c r="AE321">
        <v>8.0471895621705016</v>
      </c>
      <c r="AF321">
        <f t="shared" si="13"/>
        <v>3124.9999999999991</v>
      </c>
      <c r="AG321">
        <v>8.2287523986458631</v>
      </c>
      <c r="AH321">
        <f t="shared" si="14"/>
        <v>3747.1558778883282</v>
      </c>
      <c r="AI321">
        <v>-0.18156283647536142</v>
      </c>
      <c r="AJ321">
        <v>3125</v>
      </c>
      <c r="AL321">
        <v>1</v>
      </c>
      <c r="AM321">
        <v>0</v>
      </c>
      <c r="AN321">
        <v>6.34</v>
      </c>
      <c r="AO321">
        <v>6.32</v>
      </c>
      <c r="AP321">
        <v>3.87</v>
      </c>
    </row>
    <row r="322" spans="1:42" x14ac:dyDescent="0.3">
      <c r="A322">
        <v>1</v>
      </c>
      <c r="B322">
        <v>0.55000000000000004</v>
      </c>
      <c r="C322">
        <f t="shared" si="12"/>
        <v>0.30250000000000005</v>
      </c>
      <c r="D322">
        <v>7.3935294085635661</v>
      </c>
      <c r="E322" t="s">
        <v>40</v>
      </c>
      <c r="F322">
        <v>0</v>
      </c>
      <c r="G322">
        <v>0</v>
      </c>
      <c r="H322">
        <v>1</v>
      </c>
      <c r="I322">
        <v>0</v>
      </c>
      <c r="J322">
        <v>0</v>
      </c>
      <c r="K322" t="s">
        <v>47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1</v>
      </c>
      <c r="R322">
        <v>0</v>
      </c>
      <c r="S322" t="s">
        <v>52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0</v>
      </c>
      <c r="AA322">
        <v>0</v>
      </c>
      <c r="AB322">
        <v>61.3</v>
      </c>
      <c r="AC322">
        <v>54</v>
      </c>
      <c r="AD322">
        <v>1216</v>
      </c>
      <c r="AE322">
        <v>7.1033220625261126</v>
      </c>
      <c r="AF322">
        <f t="shared" si="13"/>
        <v>1216.0000000000005</v>
      </c>
      <c r="AG322">
        <v>7.1797529989488034</v>
      </c>
      <c r="AH322">
        <f t="shared" si="14"/>
        <v>1312.5840085724037</v>
      </c>
      <c r="AI322">
        <v>-7.6430936422690721E-2</v>
      </c>
      <c r="AJ322">
        <v>1216</v>
      </c>
      <c r="AL322">
        <v>1</v>
      </c>
      <c r="AM322">
        <v>0</v>
      </c>
      <c r="AN322">
        <v>5.28</v>
      </c>
      <c r="AO322">
        <v>5.36</v>
      </c>
      <c r="AP322">
        <v>3.26</v>
      </c>
    </row>
    <row r="323" spans="1:42" x14ac:dyDescent="0.3">
      <c r="A323">
        <v>1</v>
      </c>
      <c r="B323">
        <v>0.64</v>
      </c>
      <c r="C323">
        <f t="shared" ref="C323:C386" si="15">B323^2</f>
        <v>0.40960000000000002</v>
      </c>
      <c r="D323">
        <v>7.644076514282915</v>
      </c>
      <c r="E323" t="s">
        <v>49</v>
      </c>
      <c r="F323">
        <v>0</v>
      </c>
      <c r="G323">
        <v>0</v>
      </c>
      <c r="H323">
        <v>0</v>
      </c>
      <c r="I323">
        <v>1</v>
      </c>
      <c r="J323">
        <v>0</v>
      </c>
      <c r="K323" t="s">
        <v>43</v>
      </c>
      <c r="L323">
        <v>0</v>
      </c>
      <c r="M323">
        <v>1</v>
      </c>
      <c r="N323">
        <v>0</v>
      </c>
      <c r="O323">
        <v>0</v>
      </c>
      <c r="P323">
        <v>0</v>
      </c>
      <c r="Q323">
        <v>0</v>
      </c>
      <c r="R323">
        <v>0</v>
      </c>
      <c r="S323" t="s">
        <v>39</v>
      </c>
      <c r="T323">
        <v>0</v>
      </c>
      <c r="U323">
        <v>0</v>
      </c>
      <c r="V323">
        <v>1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61.3</v>
      </c>
      <c r="AC323">
        <v>58</v>
      </c>
      <c r="AD323">
        <v>1811</v>
      </c>
      <c r="AE323">
        <v>7.5016344578834131</v>
      </c>
      <c r="AF323">
        <f t="shared" ref="AF323:AF386" si="16">EXP(AE323)</f>
        <v>1810.9999999999995</v>
      </c>
      <c r="AG323">
        <v>7.6808667111410287</v>
      </c>
      <c r="AH323">
        <f t="shared" ref="AH323:AH386" si="17">EXP(AG323)</f>
        <v>2166.4966851731824</v>
      </c>
      <c r="AI323">
        <v>-0.1792322532576156</v>
      </c>
      <c r="AJ323">
        <v>1811</v>
      </c>
      <c r="AL323">
        <v>1</v>
      </c>
      <c r="AM323">
        <v>0</v>
      </c>
      <c r="AN323">
        <v>5.57</v>
      </c>
      <c r="AO323">
        <v>5.53</v>
      </c>
      <c r="AP323">
        <v>3.4</v>
      </c>
    </row>
    <row r="324" spans="1:42" x14ac:dyDescent="0.3">
      <c r="A324">
        <v>1</v>
      </c>
      <c r="B324">
        <v>0.75</v>
      </c>
      <c r="C324">
        <f t="shared" si="15"/>
        <v>0.5625</v>
      </c>
      <c r="D324">
        <v>7.9153845900800182</v>
      </c>
      <c r="E324" t="s">
        <v>37</v>
      </c>
      <c r="F324">
        <v>0</v>
      </c>
      <c r="G324">
        <v>1</v>
      </c>
      <c r="H324">
        <v>0</v>
      </c>
      <c r="I324">
        <v>0</v>
      </c>
      <c r="J324">
        <v>0</v>
      </c>
      <c r="K324" t="s">
        <v>54</v>
      </c>
      <c r="L324">
        <v>1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 t="s">
        <v>39</v>
      </c>
      <c r="T324">
        <v>0</v>
      </c>
      <c r="U324">
        <v>0</v>
      </c>
      <c r="V324">
        <v>1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64.099999999999994</v>
      </c>
      <c r="AC324">
        <v>54</v>
      </c>
      <c r="AD324">
        <v>2608</v>
      </c>
      <c r="AE324">
        <v>7.8663389230465439</v>
      </c>
      <c r="AF324">
        <f t="shared" si="16"/>
        <v>2608.0000000000009</v>
      </c>
      <c r="AG324">
        <v>8.0350419974431677</v>
      </c>
      <c r="AH324">
        <f t="shared" si="17"/>
        <v>3087.268497144717</v>
      </c>
      <c r="AI324">
        <v>-0.1687030743966238</v>
      </c>
      <c r="AJ324">
        <v>2608</v>
      </c>
      <c r="AL324">
        <v>1</v>
      </c>
      <c r="AM324">
        <v>0</v>
      </c>
      <c r="AN324">
        <v>5.78</v>
      </c>
      <c r="AO324">
        <v>5.76</v>
      </c>
      <c r="AP324">
        <v>3.7</v>
      </c>
    </row>
    <row r="325" spans="1:42" x14ac:dyDescent="0.3">
      <c r="A325">
        <v>1</v>
      </c>
      <c r="B325">
        <v>0.31</v>
      </c>
      <c r="C325">
        <f t="shared" si="15"/>
        <v>9.6100000000000005E-2</v>
      </c>
      <c r="D325">
        <v>6.5177318019796271</v>
      </c>
      <c r="E325" t="s">
        <v>40</v>
      </c>
      <c r="F325">
        <v>0</v>
      </c>
      <c r="G325">
        <v>0</v>
      </c>
      <c r="H325">
        <v>1</v>
      </c>
      <c r="I325">
        <v>0</v>
      </c>
      <c r="J325">
        <v>0</v>
      </c>
      <c r="K325" t="s">
        <v>38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1</v>
      </c>
      <c r="S325" t="s">
        <v>44</v>
      </c>
      <c r="T325">
        <v>0</v>
      </c>
      <c r="U325">
        <v>0</v>
      </c>
      <c r="V325">
        <v>0</v>
      </c>
      <c r="W325">
        <v>0</v>
      </c>
      <c r="X325">
        <v>1</v>
      </c>
      <c r="Y325">
        <v>0</v>
      </c>
      <c r="Z325">
        <v>0</v>
      </c>
      <c r="AA325">
        <v>0</v>
      </c>
      <c r="AB325">
        <v>62.1</v>
      </c>
      <c r="AC325">
        <v>55</v>
      </c>
      <c r="AD325">
        <v>424</v>
      </c>
      <c r="AE325">
        <v>6.0497334552319577</v>
      </c>
      <c r="AF325">
        <f t="shared" si="16"/>
        <v>424</v>
      </c>
      <c r="AG325">
        <v>6.1849954049909162</v>
      </c>
      <c r="AH325">
        <f t="shared" si="17"/>
        <v>485.4107331370742</v>
      </c>
      <c r="AI325">
        <v>-0.13526194975895844</v>
      </c>
      <c r="AJ325">
        <v>424</v>
      </c>
      <c r="AL325">
        <v>1</v>
      </c>
      <c r="AM325">
        <v>0</v>
      </c>
      <c r="AN325">
        <v>4.3499999999999996</v>
      </c>
      <c r="AO325">
        <v>4.38</v>
      </c>
      <c r="AP325">
        <v>2.71</v>
      </c>
    </row>
    <row r="326" spans="1:42" x14ac:dyDescent="0.3">
      <c r="A326">
        <v>1</v>
      </c>
      <c r="B326">
        <v>0.51</v>
      </c>
      <c r="C326">
        <f t="shared" si="15"/>
        <v>0.2601</v>
      </c>
      <c r="D326">
        <v>7.2717799946100161</v>
      </c>
      <c r="E326" t="s">
        <v>37</v>
      </c>
      <c r="F326">
        <v>0</v>
      </c>
      <c r="G326">
        <v>1</v>
      </c>
      <c r="H326">
        <v>0</v>
      </c>
      <c r="I326">
        <v>0</v>
      </c>
      <c r="J326">
        <v>0</v>
      </c>
      <c r="K326" t="s">
        <v>51</v>
      </c>
      <c r="L326">
        <v>0</v>
      </c>
      <c r="M326">
        <v>0</v>
      </c>
      <c r="N326">
        <v>1</v>
      </c>
      <c r="O326">
        <v>0</v>
      </c>
      <c r="P326">
        <v>0</v>
      </c>
      <c r="Q326">
        <v>0</v>
      </c>
      <c r="R326">
        <v>0</v>
      </c>
      <c r="S326" t="s">
        <v>39</v>
      </c>
      <c r="T326">
        <v>0</v>
      </c>
      <c r="U326">
        <v>0</v>
      </c>
      <c r="V326">
        <v>1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64.2</v>
      </c>
      <c r="AC326">
        <v>59</v>
      </c>
      <c r="AD326">
        <v>1406</v>
      </c>
      <c r="AE326">
        <v>7.2485040723706105</v>
      </c>
      <c r="AF326">
        <f t="shared" si="16"/>
        <v>1406.0000000000002</v>
      </c>
      <c r="AG326">
        <v>7.1090775957495467</v>
      </c>
      <c r="AH326">
        <f t="shared" si="17"/>
        <v>1223.0189078024414</v>
      </c>
      <c r="AI326">
        <v>0.13942647662106378</v>
      </c>
      <c r="AJ326">
        <v>1406</v>
      </c>
      <c r="AL326">
        <v>1</v>
      </c>
      <c r="AM326">
        <v>0</v>
      </c>
      <c r="AN326">
        <v>5.04</v>
      </c>
      <c r="AO326">
        <v>5.0199999999999996</v>
      </c>
      <c r="AP326">
        <v>3.23</v>
      </c>
    </row>
    <row r="327" spans="1:42" x14ac:dyDescent="0.3">
      <c r="A327">
        <v>1</v>
      </c>
      <c r="B327">
        <v>0.4</v>
      </c>
      <c r="C327">
        <f t="shared" si="15"/>
        <v>0.16000000000000003</v>
      </c>
      <c r="D327">
        <v>6.8934882765450896</v>
      </c>
      <c r="E327" t="s">
        <v>55</v>
      </c>
      <c r="F327">
        <v>0</v>
      </c>
      <c r="G327">
        <v>0</v>
      </c>
      <c r="H327">
        <v>0</v>
      </c>
      <c r="I327">
        <v>0</v>
      </c>
      <c r="J327">
        <v>1</v>
      </c>
      <c r="K327" t="s">
        <v>50</v>
      </c>
      <c r="L327">
        <v>0</v>
      </c>
      <c r="M327">
        <v>0</v>
      </c>
      <c r="N327">
        <v>0</v>
      </c>
      <c r="O327">
        <v>1</v>
      </c>
      <c r="P327">
        <v>0</v>
      </c>
      <c r="Q327">
        <v>0</v>
      </c>
      <c r="R327">
        <v>0</v>
      </c>
      <c r="S327" t="s">
        <v>39</v>
      </c>
      <c r="T327">
        <v>0</v>
      </c>
      <c r="U327">
        <v>0</v>
      </c>
      <c r="V327">
        <v>1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61.1</v>
      </c>
      <c r="AC327">
        <v>61</v>
      </c>
      <c r="AD327">
        <v>702</v>
      </c>
      <c r="AE327">
        <v>6.5539334040258108</v>
      </c>
      <c r="AF327">
        <f t="shared" si="16"/>
        <v>701.99999999999977</v>
      </c>
      <c r="AG327">
        <v>6.599103112674193</v>
      </c>
      <c r="AH327">
        <f t="shared" si="17"/>
        <v>734.4361872529214</v>
      </c>
      <c r="AI327">
        <v>-4.5169708648382212E-2</v>
      </c>
      <c r="AJ327">
        <v>702</v>
      </c>
      <c r="AL327">
        <v>1</v>
      </c>
      <c r="AM327">
        <v>0</v>
      </c>
      <c r="AN327">
        <v>4.7</v>
      </c>
      <c r="AO327">
        <v>4.76</v>
      </c>
      <c r="AP327">
        <v>2.89</v>
      </c>
    </row>
    <row r="328" spans="1:42" x14ac:dyDescent="0.3">
      <c r="A328">
        <v>1</v>
      </c>
      <c r="B328">
        <v>0.7</v>
      </c>
      <c r="C328">
        <f t="shared" si="15"/>
        <v>0.48999999999999994</v>
      </c>
      <c r="D328">
        <v>7.7962024499072404</v>
      </c>
      <c r="E328" t="s">
        <v>49</v>
      </c>
      <c r="F328">
        <v>0</v>
      </c>
      <c r="G328">
        <v>0</v>
      </c>
      <c r="H328">
        <v>0</v>
      </c>
      <c r="I328">
        <v>1</v>
      </c>
      <c r="J328">
        <v>0</v>
      </c>
      <c r="K328" t="s">
        <v>50</v>
      </c>
      <c r="L328">
        <v>0</v>
      </c>
      <c r="M328">
        <v>0</v>
      </c>
      <c r="N328">
        <v>0</v>
      </c>
      <c r="O328">
        <v>1</v>
      </c>
      <c r="P328">
        <v>0</v>
      </c>
      <c r="Q328">
        <v>0</v>
      </c>
      <c r="R328">
        <v>0</v>
      </c>
      <c r="S328" t="s">
        <v>52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0</v>
      </c>
      <c r="AA328">
        <v>0</v>
      </c>
      <c r="AB328">
        <v>60.9</v>
      </c>
      <c r="AC328">
        <v>60</v>
      </c>
      <c r="AD328">
        <v>2657</v>
      </c>
      <c r="AE328">
        <v>7.8849529457598138</v>
      </c>
      <c r="AF328">
        <f t="shared" si="16"/>
        <v>2657.0000000000005</v>
      </c>
      <c r="AG328">
        <v>7.8620561249208141</v>
      </c>
      <c r="AH328">
        <f t="shared" si="17"/>
        <v>2596.8543468158409</v>
      </c>
      <c r="AI328">
        <v>2.2896820838999687E-2</v>
      </c>
      <c r="AJ328">
        <v>2657</v>
      </c>
      <c r="AL328">
        <v>1</v>
      </c>
      <c r="AM328">
        <v>0</v>
      </c>
      <c r="AN328">
        <v>5.72</v>
      </c>
      <c r="AO328">
        <v>5.68</v>
      </c>
      <c r="AP328">
        <v>3.47</v>
      </c>
    </row>
    <row r="329" spans="1:42" x14ac:dyDescent="0.3">
      <c r="A329">
        <v>1</v>
      </c>
      <c r="B329">
        <v>0.51</v>
      </c>
      <c r="C329">
        <f t="shared" si="15"/>
        <v>0.2601</v>
      </c>
      <c r="D329">
        <v>7.2717799946100161</v>
      </c>
      <c r="E329" t="s">
        <v>49</v>
      </c>
      <c r="F329">
        <v>0</v>
      </c>
      <c r="G329">
        <v>0</v>
      </c>
      <c r="H329">
        <v>0</v>
      </c>
      <c r="I329">
        <v>1</v>
      </c>
      <c r="J329">
        <v>0</v>
      </c>
      <c r="K329" t="s">
        <v>51</v>
      </c>
      <c r="L329">
        <v>0</v>
      </c>
      <c r="M329">
        <v>0</v>
      </c>
      <c r="N329">
        <v>1</v>
      </c>
      <c r="O329">
        <v>0</v>
      </c>
      <c r="P329">
        <v>0</v>
      </c>
      <c r="Q329">
        <v>0</v>
      </c>
      <c r="R329">
        <v>0</v>
      </c>
      <c r="S329" t="s">
        <v>48</v>
      </c>
      <c r="T329">
        <v>0</v>
      </c>
      <c r="U329">
        <v>0</v>
      </c>
      <c r="V329">
        <v>0</v>
      </c>
      <c r="W329">
        <v>1</v>
      </c>
      <c r="X329">
        <v>0</v>
      </c>
      <c r="Y329">
        <v>0</v>
      </c>
      <c r="Z329">
        <v>0</v>
      </c>
      <c r="AA329">
        <v>0</v>
      </c>
      <c r="AB329">
        <v>58.9</v>
      </c>
      <c r="AC329">
        <v>60</v>
      </c>
      <c r="AD329">
        <v>1195</v>
      </c>
      <c r="AE329">
        <v>7.0859014643656106</v>
      </c>
      <c r="AF329">
        <f t="shared" si="16"/>
        <v>1194.9999999999995</v>
      </c>
      <c r="AG329">
        <v>7.0013429070918267</v>
      </c>
      <c r="AH329">
        <f t="shared" si="17"/>
        <v>1098.1068241506518</v>
      </c>
      <c r="AI329">
        <v>8.4558557273783919E-2</v>
      </c>
      <c r="AJ329">
        <v>1195</v>
      </c>
      <c r="AL329">
        <v>1</v>
      </c>
      <c r="AM329">
        <v>0</v>
      </c>
      <c r="AN329">
        <v>5.24</v>
      </c>
      <c r="AO329">
        <v>5.19</v>
      </c>
      <c r="AP329">
        <v>3.07</v>
      </c>
    </row>
    <row r="330" spans="1:42" x14ac:dyDescent="0.3">
      <c r="A330">
        <v>1</v>
      </c>
      <c r="B330">
        <v>0.51</v>
      </c>
      <c r="C330">
        <f t="shared" si="15"/>
        <v>0.2601</v>
      </c>
      <c r="D330">
        <v>7.2717799946100161</v>
      </c>
      <c r="E330" t="s">
        <v>40</v>
      </c>
      <c r="F330">
        <v>0</v>
      </c>
      <c r="G330">
        <v>0</v>
      </c>
      <c r="H330">
        <v>1</v>
      </c>
      <c r="I330">
        <v>0</v>
      </c>
      <c r="J330">
        <v>0</v>
      </c>
      <c r="K330" t="s">
        <v>54</v>
      </c>
      <c r="L330">
        <v>1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 t="s">
        <v>44</v>
      </c>
      <c r="T330">
        <v>0</v>
      </c>
      <c r="U330">
        <v>0</v>
      </c>
      <c r="V330">
        <v>0</v>
      </c>
      <c r="W330">
        <v>0</v>
      </c>
      <c r="X330">
        <v>1</v>
      </c>
      <c r="Y330">
        <v>0</v>
      </c>
      <c r="Z330">
        <v>0</v>
      </c>
      <c r="AA330">
        <v>0</v>
      </c>
      <c r="AB330">
        <v>62.4</v>
      </c>
      <c r="AC330">
        <v>57</v>
      </c>
      <c r="AD330">
        <v>1873</v>
      </c>
      <c r="AE330">
        <v>7.5352967024440884</v>
      </c>
      <c r="AF330">
        <f t="shared" si="16"/>
        <v>1872.9999999999998</v>
      </c>
      <c r="AG330">
        <v>7.5051594347158659</v>
      </c>
      <c r="AH330">
        <f t="shared" si="17"/>
        <v>1817.3949975309099</v>
      </c>
      <c r="AI330">
        <v>3.0137267728222561E-2</v>
      </c>
      <c r="AJ330">
        <v>1873</v>
      </c>
      <c r="AL330">
        <v>1</v>
      </c>
      <c r="AM330">
        <v>0</v>
      </c>
      <c r="AN330">
        <v>5.13</v>
      </c>
      <c r="AO330">
        <v>5.09</v>
      </c>
      <c r="AP330">
        <v>3.19</v>
      </c>
    </row>
    <row r="331" spans="1:42" x14ac:dyDescent="0.3">
      <c r="A331">
        <v>1</v>
      </c>
      <c r="B331">
        <v>0.34</v>
      </c>
      <c r="C331">
        <f t="shared" si="15"/>
        <v>0.11560000000000002</v>
      </c>
      <c r="D331">
        <v>6.6514795948004855</v>
      </c>
      <c r="E331" t="s">
        <v>40</v>
      </c>
      <c r="F331">
        <v>0</v>
      </c>
      <c r="G331">
        <v>0</v>
      </c>
      <c r="H331">
        <v>1</v>
      </c>
      <c r="I331">
        <v>0</v>
      </c>
      <c r="J331">
        <v>0</v>
      </c>
      <c r="K331" t="s">
        <v>50</v>
      </c>
      <c r="L331">
        <v>0</v>
      </c>
      <c r="M331">
        <v>0</v>
      </c>
      <c r="N331">
        <v>0</v>
      </c>
      <c r="O331">
        <v>1</v>
      </c>
      <c r="P331">
        <v>0</v>
      </c>
      <c r="Q331">
        <v>0</v>
      </c>
      <c r="R331">
        <v>0</v>
      </c>
      <c r="S331" t="s">
        <v>42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1</v>
      </c>
      <c r="AB331">
        <v>61.9</v>
      </c>
      <c r="AC331">
        <v>57</v>
      </c>
      <c r="AD331">
        <v>995</v>
      </c>
      <c r="AE331">
        <v>6.9027427371585928</v>
      </c>
      <c r="AF331">
        <f t="shared" si="16"/>
        <v>995</v>
      </c>
      <c r="AG331">
        <v>6.7708841314055768</v>
      </c>
      <c r="AH331">
        <f t="shared" si="17"/>
        <v>872.08258884786244</v>
      </c>
      <c r="AI331">
        <v>0.131858605753016</v>
      </c>
      <c r="AJ331">
        <v>995</v>
      </c>
      <c r="AL331">
        <v>1</v>
      </c>
      <c r="AM331">
        <v>0</v>
      </c>
      <c r="AN331">
        <v>4.4800000000000004</v>
      </c>
      <c r="AO331">
        <v>4.4400000000000004</v>
      </c>
      <c r="AP331">
        <v>2.76</v>
      </c>
    </row>
    <row r="332" spans="1:42" x14ac:dyDescent="0.3">
      <c r="A332">
        <v>1</v>
      </c>
      <c r="B332">
        <v>0.62</v>
      </c>
      <c r="C332">
        <f t="shared" si="15"/>
        <v>0.38440000000000002</v>
      </c>
      <c r="D332">
        <v>7.5908949583796472</v>
      </c>
      <c r="E332" t="s">
        <v>40</v>
      </c>
      <c r="F332">
        <v>0</v>
      </c>
      <c r="G332">
        <v>0</v>
      </c>
      <c r="H332">
        <v>1</v>
      </c>
      <c r="I332">
        <v>0</v>
      </c>
      <c r="J332">
        <v>0</v>
      </c>
      <c r="K332" t="s">
        <v>47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1</v>
      </c>
      <c r="R332">
        <v>0</v>
      </c>
      <c r="S332" t="s">
        <v>46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1</v>
      </c>
      <c r="AA332">
        <v>0</v>
      </c>
      <c r="AB332">
        <v>61.1</v>
      </c>
      <c r="AC332">
        <v>55</v>
      </c>
      <c r="AD332">
        <v>2207</v>
      </c>
      <c r="AE332">
        <v>7.6993894062567367</v>
      </c>
      <c r="AF332">
        <f t="shared" si="16"/>
        <v>2207.0000000000009</v>
      </c>
      <c r="AG332">
        <v>7.6955029856441097</v>
      </c>
      <c r="AH332">
        <f t="shared" si="17"/>
        <v>2198.4393156931415</v>
      </c>
      <c r="AI332">
        <v>3.8864206126270062E-3</v>
      </c>
      <c r="AJ332">
        <v>2207</v>
      </c>
      <c r="AL332">
        <v>1</v>
      </c>
      <c r="AM332">
        <v>0</v>
      </c>
      <c r="AN332">
        <v>5.52</v>
      </c>
      <c r="AO332">
        <v>5.57</v>
      </c>
      <c r="AP332">
        <v>3.39</v>
      </c>
    </row>
    <row r="333" spans="1:42" x14ac:dyDescent="0.3">
      <c r="A333">
        <v>1</v>
      </c>
      <c r="B333">
        <v>0.5</v>
      </c>
      <c r="C333">
        <f t="shared" si="15"/>
        <v>0.25</v>
      </c>
      <c r="D333">
        <v>7.2401831635362885</v>
      </c>
      <c r="E333" t="s">
        <v>55</v>
      </c>
      <c r="F333">
        <v>0</v>
      </c>
      <c r="G333">
        <v>0</v>
      </c>
      <c r="H333">
        <v>0</v>
      </c>
      <c r="I333">
        <v>0</v>
      </c>
      <c r="J333">
        <v>1</v>
      </c>
      <c r="K333" t="s">
        <v>41</v>
      </c>
      <c r="L333">
        <v>0</v>
      </c>
      <c r="M333">
        <v>0</v>
      </c>
      <c r="N333">
        <v>0</v>
      </c>
      <c r="O333">
        <v>0</v>
      </c>
      <c r="P333">
        <v>1</v>
      </c>
      <c r="Q333">
        <v>0</v>
      </c>
      <c r="R333">
        <v>0</v>
      </c>
      <c r="S333" t="s">
        <v>39</v>
      </c>
      <c r="T333">
        <v>0</v>
      </c>
      <c r="U333">
        <v>0</v>
      </c>
      <c r="V333">
        <v>1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60.9</v>
      </c>
      <c r="AC333">
        <v>61</v>
      </c>
      <c r="AD333">
        <v>1133</v>
      </c>
      <c r="AE333">
        <v>7.0326242610280065</v>
      </c>
      <c r="AF333">
        <f t="shared" si="16"/>
        <v>1133.0000000000002</v>
      </c>
      <c r="AG333">
        <v>6.8888244127279314</v>
      </c>
      <c r="AH333">
        <f t="shared" si="17"/>
        <v>981.24719719222901</v>
      </c>
      <c r="AI333">
        <v>0.14379984830007508</v>
      </c>
      <c r="AJ333">
        <v>1133</v>
      </c>
      <c r="AL333">
        <v>1</v>
      </c>
      <c r="AM333">
        <v>0</v>
      </c>
      <c r="AN333">
        <v>5.0599999999999996</v>
      </c>
      <c r="AO333">
        <v>5.15</v>
      </c>
      <c r="AP333">
        <v>3.11</v>
      </c>
    </row>
    <row r="334" spans="1:42" x14ac:dyDescent="0.3">
      <c r="A334">
        <v>1</v>
      </c>
      <c r="B334">
        <v>0.76</v>
      </c>
      <c r="C334">
        <f t="shared" si="15"/>
        <v>0.5776</v>
      </c>
      <c r="D334">
        <v>7.938472747243595</v>
      </c>
      <c r="E334" t="s">
        <v>40</v>
      </c>
      <c r="F334">
        <v>0</v>
      </c>
      <c r="G334">
        <v>0</v>
      </c>
      <c r="H334">
        <v>1</v>
      </c>
      <c r="I334">
        <v>0</v>
      </c>
      <c r="J334">
        <v>0</v>
      </c>
      <c r="K334" t="s">
        <v>51</v>
      </c>
      <c r="L334">
        <v>0</v>
      </c>
      <c r="M334">
        <v>0</v>
      </c>
      <c r="N334">
        <v>1</v>
      </c>
      <c r="O334">
        <v>0</v>
      </c>
      <c r="P334">
        <v>0</v>
      </c>
      <c r="Q334">
        <v>0</v>
      </c>
      <c r="R334">
        <v>0</v>
      </c>
      <c r="S334" t="s">
        <v>39</v>
      </c>
      <c r="T334">
        <v>0</v>
      </c>
      <c r="U334">
        <v>0</v>
      </c>
      <c r="V334">
        <v>1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62.6</v>
      </c>
      <c r="AC334">
        <v>56</v>
      </c>
      <c r="AD334">
        <v>2719</v>
      </c>
      <c r="AE334">
        <v>7.9080194446324708</v>
      </c>
      <c r="AF334">
        <f t="shared" si="16"/>
        <v>2719</v>
      </c>
      <c r="AG334">
        <v>7.9463437445533884</v>
      </c>
      <c r="AH334">
        <f t="shared" si="17"/>
        <v>2825.2262943113692</v>
      </c>
      <c r="AI334">
        <v>-3.8324299920917682E-2</v>
      </c>
      <c r="AJ334">
        <v>2719</v>
      </c>
      <c r="AL334">
        <v>1</v>
      </c>
      <c r="AM334">
        <v>0</v>
      </c>
      <c r="AN334">
        <v>5.82</v>
      </c>
      <c r="AO334">
        <v>5.88</v>
      </c>
      <c r="AP334">
        <v>3.66</v>
      </c>
    </row>
    <row r="335" spans="1:42" x14ac:dyDescent="0.3">
      <c r="A335">
        <v>1</v>
      </c>
      <c r="B335">
        <v>0.86</v>
      </c>
      <c r="C335">
        <f t="shared" si="15"/>
        <v>0.73959999999999992</v>
      </c>
      <c r="D335">
        <v>8.1572215646066475</v>
      </c>
      <c r="E335" t="s">
        <v>37</v>
      </c>
      <c r="F335">
        <v>0</v>
      </c>
      <c r="G335">
        <v>1</v>
      </c>
      <c r="H335">
        <v>0</v>
      </c>
      <c r="I335">
        <v>0</v>
      </c>
      <c r="J335">
        <v>0</v>
      </c>
      <c r="K335" t="s">
        <v>51</v>
      </c>
      <c r="L335">
        <v>0</v>
      </c>
      <c r="M335">
        <v>0</v>
      </c>
      <c r="N335">
        <v>1</v>
      </c>
      <c r="O335">
        <v>0</v>
      </c>
      <c r="P335">
        <v>0</v>
      </c>
      <c r="Q335">
        <v>0</v>
      </c>
      <c r="R335">
        <v>0</v>
      </c>
      <c r="S335" t="s">
        <v>48</v>
      </c>
      <c r="T335">
        <v>0</v>
      </c>
      <c r="U335">
        <v>0</v>
      </c>
      <c r="V335">
        <v>0</v>
      </c>
      <c r="W335">
        <v>1</v>
      </c>
      <c r="X335">
        <v>0</v>
      </c>
      <c r="Y335">
        <v>0</v>
      </c>
      <c r="Z335">
        <v>0</v>
      </c>
      <c r="AA335">
        <v>0</v>
      </c>
      <c r="AB335">
        <v>64.3</v>
      </c>
      <c r="AC335">
        <v>60</v>
      </c>
      <c r="AD335">
        <v>2819</v>
      </c>
      <c r="AE335">
        <v>7.9441374911141125</v>
      </c>
      <c r="AF335">
        <f t="shared" si="16"/>
        <v>2819</v>
      </c>
      <c r="AG335">
        <v>7.9963949852160336</v>
      </c>
      <c r="AH335">
        <f t="shared" si="17"/>
        <v>2970.2309366332265</v>
      </c>
      <c r="AI335">
        <v>-5.2257494101921154E-2</v>
      </c>
      <c r="AJ335">
        <v>2819</v>
      </c>
      <c r="AL335">
        <v>1</v>
      </c>
      <c r="AM335">
        <v>0</v>
      </c>
      <c r="AN335">
        <v>5.97</v>
      </c>
      <c r="AO335">
        <v>5.95</v>
      </c>
      <c r="AP335">
        <v>3.83</v>
      </c>
    </row>
    <row r="336" spans="1:42" x14ac:dyDescent="0.3">
      <c r="A336">
        <v>1</v>
      </c>
      <c r="B336">
        <v>0.5</v>
      </c>
      <c r="C336">
        <f t="shared" si="15"/>
        <v>0.25</v>
      </c>
      <c r="D336">
        <v>7.2401831635362885</v>
      </c>
      <c r="E336" t="s">
        <v>55</v>
      </c>
      <c r="F336">
        <v>0</v>
      </c>
      <c r="G336">
        <v>0</v>
      </c>
      <c r="H336">
        <v>0</v>
      </c>
      <c r="I336">
        <v>0</v>
      </c>
      <c r="J336">
        <v>1</v>
      </c>
      <c r="K336" t="s">
        <v>51</v>
      </c>
      <c r="L336">
        <v>0</v>
      </c>
      <c r="M336">
        <v>0</v>
      </c>
      <c r="N336">
        <v>1</v>
      </c>
      <c r="O336">
        <v>0</v>
      </c>
      <c r="P336">
        <v>0</v>
      </c>
      <c r="Q336">
        <v>0</v>
      </c>
      <c r="R336">
        <v>0</v>
      </c>
      <c r="S336" t="s">
        <v>42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1</v>
      </c>
      <c r="AB336">
        <v>62.7</v>
      </c>
      <c r="AC336">
        <v>56</v>
      </c>
      <c r="AD336">
        <v>1942</v>
      </c>
      <c r="AE336">
        <v>7.5714736488512706</v>
      </c>
      <c r="AF336">
        <f t="shared" si="16"/>
        <v>1942.0000000000007</v>
      </c>
      <c r="AG336">
        <v>7.431961261224048</v>
      </c>
      <c r="AH336">
        <f t="shared" si="17"/>
        <v>1689.1171267800398</v>
      </c>
      <c r="AI336">
        <v>0.13951238762722262</v>
      </c>
      <c r="AJ336">
        <v>1942</v>
      </c>
      <c r="AL336">
        <v>1</v>
      </c>
      <c r="AM336">
        <v>0</v>
      </c>
      <c r="AN336">
        <v>5.08</v>
      </c>
      <c r="AO336">
        <v>5.03</v>
      </c>
      <c r="AP336">
        <v>3.17</v>
      </c>
    </row>
    <row r="337" spans="1:42" x14ac:dyDescent="0.3">
      <c r="A337">
        <v>1</v>
      </c>
      <c r="B337">
        <v>0.71</v>
      </c>
      <c r="C337">
        <f t="shared" si="15"/>
        <v>0.50409999999999999</v>
      </c>
      <c r="D337">
        <v>7.8205583399289402</v>
      </c>
      <c r="E337" t="s">
        <v>49</v>
      </c>
      <c r="F337">
        <v>0</v>
      </c>
      <c r="G337">
        <v>0</v>
      </c>
      <c r="H337">
        <v>0</v>
      </c>
      <c r="I337">
        <v>1</v>
      </c>
      <c r="J337">
        <v>0</v>
      </c>
      <c r="K337" t="s">
        <v>41</v>
      </c>
      <c r="L337">
        <v>0</v>
      </c>
      <c r="M337">
        <v>0</v>
      </c>
      <c r="N337">
        <v>0</v>
      </c>
      <c r="O337">
        <v>0</v>
      </c>
      <c r="P337">
        <v>1</v>
      </c>
      <c r="Q337">
        <v>0</v>
      </c>
      <c r="R337">
        <v>0</v>
      </c>
      <c r="S337" t="s">
        <v>39</v>
      </c>
      <c r="T337">
        <v>0</v>
      </c>
      <c r="U337">
        <v>0</v>
      </c>
      <c r="V337">
        <v>1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62.1</v>
      </c>
      <c r="AC337">
        <v>58</v>
      </c>
      <c r="AD337">
        <v>2096</v>
      </c>
      <c r="AE337">
        <v>7.6477860454409328</v>
      </c>
      <c r="AF337">
        <f t="shared" si="16"/>
        <v>2096</v>
      </c>
      <c r="AG337">
        <v>7.6768297913833639</v>
      </c>
      <c r="AH337">
        <f t="shared" si="17"/>
        <v>2157.7683415648853</v>
      </c>
      <c r="AI337">
        <v>-2.9043745942431087E-2</v>
      </c>
      <c r="AJ337">
        <v>2096</v>
      </c>
      <c r="AL337">
        <v>1</v>
      </c>
      <c r="AM337">
        <v>0</v>
      </c>
      <c r="AN337">
        <v>5.72</v>
      </c>
      <c r="AO337">
        <v>5.75</v>
      </c>
      <c r="AP337">
        <v>3.56</v>
      </c>
    </row>
    <row r="338" spans="1:42" x14ac:dyDescent="0.3">
      <c r="A338">
        <v>1</v>
      </c>
      <c r="B338">
        <v>0.43</v>
      </c>
      <c r="C338">
        <f t="shared" si="15"/>
        <v>0.18489999999999998</v>
      </c>
      <c r="D338">
        <v>7.0039939557772124</v>
      </c>
      <c r="E338" t="s">
        <v>40</v>
      </c>
      <c r="F338">
        <v>0</v>
      </c>
      <c r="G338">
        <v>0</v>
      </c>
      <c r="H338">
        <v>1</v>
      </c>
      <c r="I338">
        <v>0</v>
      </c>
      <c r="J338">
        <v>0</v>
      </c>
      <c r="K338" t="s">
        <v>43</v>
      </c>
      <c r="L338">
        <v>0</v>
      </c>
      <c r="M338">
        <v>1</v>
      </c>
      <c r="N338">
        <v>0</v>
      </c>
      <c r="O338">
        <v>0</v>
      </c>
      <c r="P338">
        <v>0</v>
      </c>
      <c r="Q338">
        <v>0</v>
      </c>
      <c r="R338">
        <v>0</v>
      </c>
      <c r="S338" t="s">
        <v>52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0</v>
      </c>
      <c r="AA338">
        <v>0</v>
      </c>
      <c r="AB338">
        <v>62.8</v>
      </c>
      <c r="AC338">
        <v>56</v>
      </c>
      <c r="AD338">
        <v>1048</v>
      </c>
      <c r="AE338">
        <v>6.9546388648809874</v>
      </c>
      <c r="AF338">
        <f t="shared" si="16"/>
        <v>1048</v>
      </c>
      <c r="AG338">
        <v>7.1225211388216998</v>
      </c>
      <c r="AH338">
        <f t="shared" si="17"/>
        <v>1239.5716294855495</v>
      </c>
      <c r="AI338">
        <v>-0.16788227394071242</v>
      </c>
      <c r="AJ338">
        <v>1048</v>
      </c>
      <c r="AL338">
        <v>1</v>
      </c>
      <c r="AM338">
        <v>0</v>
      </c>
      <c r="AN338">
        <v>4.8600000000000003</v>
      </c>
      <c r="AO338">
        <v>4.79</v>
      </c>
      <c r="AP338">
        <v>3.03</v>
      </c>
    </row>
    <row r="339" spans="1:42" x14ac:dyDescent="0.3">
      <c r="A339">
        <v>1</v>
      </c>
      <c r="B339">
        <v>0.38</v>
      </c>
      <c r="C339">
        <f t="shared" si="15"/>
        <v>0.1444</v>
      </c>
      <c r="D339">
        <v>6.8161707634672322</v>
      </c>
      <c r="E339" t="s">
        <v>55</v>
      </c>
      <c r="F339">
        <v>0</v>
      </c>
      <c r="G339">
        <v>0</v>
      </c>
      <c r="H339">
        <v>0</v>
      </c>
      <c r="I339">
        <v>0</v>
      </c>
      <c r="J339">
        <v>1</v>
      </c>
      <c r="K339" t="s">
        <v>47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1</v>
      </c>
      <c r="R339">
        <v>0</v>
      </c>
      <c r="S339" t="s">
        <v>39</v>
      </c>
      <c r="T339">
        <v>0</v>
      </c>
      <c r="U339">
        <v>0</v>
      </c>
      <c r="V339">
        <v>1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60.2</v>
      </c>
      <c r="AC339">
        <v>60</v>
      </c>
      <c r="AD339">
        <v>581</v>
      </c>
      <c r="AE339">
        <v>6.3647507568519108</v>
      </c>
      <c r="AF339">
        <f t="shared" si="16"/>
        <v>580.99999999999977</v>
      </c>
      <c r="AG339">
        <v>6.2970991874645055</v>
      </c>
      <c r="AH339">
        <f t="shared" si="17"/>
        <v>542.99449809697353</v>
      </c>
      <c r="AI339">
        <v>6.7651569387405353E-2</v>
      </c>
      <c r="AJ339">
        <v>581</v>
      </c>
      <c r="AL339">
        <v>1</v>
      </c>
      <c r="AM339">
        <v>0</v>
      </c>
      <c r="AN339">
        <v>4.6500000000000004</v>
      </c>
      <c r="AO339">
        <v>4.68</v>
      </c>
      <c r="AP339">
        <v>2.81</v>
      </c>
    </row>
    <row r="340" spans="1:42" x14ac:dyDescent="0.3">
      <c r="A340">
        <v>1</v>
      </c>
      <c r="B340">
        <v>0.85</v>
      </c>
      <c r="C340">
        <f t="shared" si="15"/>
        <v>0.72249999999999992</v>
      </c>
      <c r="D340">
        <v>8.1362684808026113</v>
      </c>
      <c r="E340" t="s">
        <v>49</v>
      </c>
      <c r="F340">
        <v>0</v>
      </c>
      <c r="G340">
        <v>0</v>
      </c>
      <c r="H340">
        <v>0</v>
      </c>
      <c r="I340">
        <v>1</v>
      </c>
      <c r="J340">
        <v>0</v>
      </c>
      <c r="K340" t="s">
        <v>50</v>
      </c>
      <c r="L340">
        <v>0</v>
      </c>
      <c r="M340">
        <v>0</v>
      </c>
      <c r="N340">
        <v>0</v>
      </c>
      <c r="O340">
        <v>1</v>
      </c>
      <c r="P340">
        <v>0</v>
      </c>
      <c r="Q340">
        <v>0</v>
      </c>
      <c r="R340">
        <v>0</v>
      </c>
      <c r="S340" t="s">
        <v>48</v>
      </c>
      <c r="T340">
        <v>0</v>
      </c>
      <c r="U340">
        <v>0</v>
      </c>
      <c r="V340">
        <v>0</v>
      </c>
      <c r="W340">
        <v>1</v>
      </c>
      <c r="X340">
        <v>0</v>
      </c>
      <c r="Y340">
        <v>0</v>
      </c>
      <c r="Z340">
        <v>0</v>
      </c>
      <c r="AA340">
        <v>0</v>
      </c>
      <c r="AB340">
        <v>62</v>
      </c>
      <c r="AC340">
        <v>58</v>
      </c>
      <c r="AD340">
        <v>2444</v>
      </c>
      <c r="AE340">
        <v>7.8013913202914855</v>
      </c>
      <c r="AF340">
        <f t="shared" si="16"/>
        <v>2443.9999999999991</v>
      </c>
      <c r="AG340">
        <v>8.0098090729264175</v>
      </c>
      <c r="AH340">
        <f t="shared" si="17"/>
        <v>3010.3423021644312</v>
      </c>
      <c r="AI340">
        <v>-0.20841775263493201</v>
      </c>
      <c r="AJ340">
        <v>2444</v>
      </c>
      <c r="AL340">
        <v>1</v>
      </c>
      <c r="AM340">
        <v>0</v>
      </c>
      <c r="AN340">
        <v>6.08</v>
      </c>
      <c r="AO340">
        <v>6.04</v>
      </c>
      <c r="AP340">
        <v>3.76</v>
      </c>
    </row>
    <row r="341" spans="1:42" x14ac:dyDescent="0.3">
      <c r="A341">
        <v>1</v>
      </c>
      <c r="B341">
        <v>0.28999999999999998</v>
      </c>
      <c r="C341">
        <f t="shared" si="15"/>
        <v>8.4099999999999994E-2</v>
      </c>
      <c r="D341">
        <v>6.4228439278347667</v>
      </c>
      <c r="E341" t="s">
        <v>40</v>
      </c>
      <c r="F341">
        <v>0</v>
      </c>
      <c r="G341">
        <v>0</v>
      </c>
      <c r="H341">
        <v>1</v>
      </c>
      <c r="I341">
        <v>0</v>
      </c>
      <c r="J341">
        <v>0</v>
      </c>
      <c r="K341" t="s">
        <v>41</v>
      </c>
      <c r="L341">
        <v>0</v>
      </c>
      <c r="M341">
        <v>0</v>
      </c>
      <c r="N341">
        <v>0</v>
      </c>
      <c r="O341">
        <v>0</v>
      </c>
      <c r="P341">
        <v>1</v>
      </c>
      <c r="Q341">
        <v>0</v>
      </c>
      <c r="R341">
        <v>0</v>
      </c>
      <c r="S341" t="s">
        <v>42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61.6</v>
      </c>
      <c r="AC341">
        <v>55</v>
      </c>
      <c r="AD341">
        <v>607</v>
      </c>
      <c r="AE341">
        <v>6.4085287910594984</v>
      </c>
      <c r="AF341">
        <f t="shared" si="16"/>
        <v>607</v>
      </c>
      <c r="AG341">
        <v>6.4519622678348032</v>
      </c>
      <c r="AH341">
        <f t="shared" si="17"/>
        <v>633.94504307611294</v>
      </c>
      <c r="AI341">
        <v>-4.3433476775304847E-2</v>
      </c>
      <c r="AJ341">
        <v>607</v>
      </c>
      <c r="AL341">
        <v>1</v>
      </c>
      <c r="AM341">
        <v>0</v>
      </c>
      <c r="AN341">
        <v>4.2699999999999996</v>
      </c>
      <c r="AO341">
        <v>4.29</v>
      </c>
      <c r="AP341">
        <v>2.64</v>
      </c>
    </row>
    <row r="342" spans="1:42" x14ac:dyDescent="0.3">
      <c r="A342">
        <v>1</v>
      </c>
      <c r="B342">
        <v>0.32</v>
      </c>
      <c r="C342">
        <f t="shared" si="15"/>
        <v>0.1024</v>
      </c>
      <c r="D342">
        <v>6.56339481274318</v>
      </c>
      <c r="E342" t="s">
        <v>37</v>
      </c>
      <c r="F342">
        <v>0</v>
      </c>
      <c r="G342">
        <v>1</v>
      </c>
      <c r="H342">
        <v>0</v>
      </c>
      <c r="I342">
        <v>0</v>
      </c>
      <c r="J342">
        <v>0</v>
      </c>
      <c r="K342" t="s">
        <v>43</v>
      </c>
      <c r="L342">
        <v>0</v>
      </c>
      <c r="M342">
        <v>1</v>
      </c>
      <c r="N342">
        <v>0</v>
      </c>
      <c r="O342">
        <v>0</v>
      </c>
      <c r="P342">
        <v>0</v>
      </c>
      <c r="Q342">
        <v>0</v>
      </c>
      <c r="R342">
        <v>0</v>
      </c>
      <c r="S342" t="s">
        <v>39</v>
      </c>
      <c r="T342">
        <v>0</v>
      </c>
      <c r="U342">
        <v>0</v>
      </c>
      <c r="V342">
        <v>1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62.5</v>
      </c>
      <c r="AC342">
        <v>61</v>
      </c>
      <c r="AD342">
        <v>564</v>
      </c>
      <c r="AE342">
        <v>6.3350542514980592</v>
      </c>
      <c r="AF342">
        <f t="shared" si="16"/>
        <v>564.00000000000023</v>
      </c>
      <c r="AG342">
        <v>6.355575484672384</v>
      </c>
      <c r="AH342">
        <f t="shared" si="17"/>
        <v>575.69354816085297</v>
      </c>
      <c r="AI342">
        <v>-2.0521233174324749E-2</v>
      </c>
      <c r="AJ342">
        <v>564</v>
      </c>
      <c r="AL342">
        <v>1</v>
      </c>
      <c r="AM342">
        <v>0</v>
      </c>
      <c r="AN342">
        <v>4.32</v>
      </c>
      <c r="AO342">
        <v>4.3499999999999996</v>
      </c>
      <c r="AP342">
        <v>2.71</v>
      </c>
    </row>
    <row r="343" spans="1:42" x14ac:dyDescent="0.3">
      <c r="A343">
        <v>1</v>
      </c>
      <c r="B343">
        <v>1</v>
      </c>
      <c r="C343">
        <f t="shared" si="15"/>
        <v>1</v>
      </c>
      <c r="D343">
        <v>8.4322999999999997</v>
      </c>
      <c r="E343" t="s">
        <v>37</v>
      </c>
      <c r="F343">
        <v>0</v>
      </c>
      <c r="G343">
        <v>1</v>
      </c>
      <c r="H343">
        <v>0</v>
      </c>
      <c r="I343">
        <v>0</v>
      </c>
      <c r="J343">
        <v>0</v>
      </c>
      <c r="K343" t="s">
        <v>47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1</v>
      </c>
      <c r="R343">
        <v>0</v>
      </c>
      <c r="S343" t="s">
        <v>44</v>
      </c>
      <c r="T343">
        <v>0</v>
      </c>
      <c r="U343">
        <v>0</v>
      </c>
      <c r="V343">
        <v>0</v>
      </c>
      <c r="W343">
        <v>0</v>
      </c>
      <c r="X343">
        <v>1</v>
      </c>
      <c r="Y343">
        <v>0</v>
      </c>
      <c r="Z343">
        <v>0</v>
      </c>
      <c r="AA343">
        <v>0</v>
      </c>
      <c r="AB343">
        <v>63.9</v>
      </c>
      <c r="AC343">
        <v>56</v>
      </c>
      <c r="AD343">
        <v>4499</v>
      </c>
      <c r="AE343">
        <v>8.4116104288411719</v>
      </c>
      <c r="AF343">
        <f t="shared" si="16"/>
        <v>4498.9999999999982</v>
      </c>
      <c r="AG343">
        <v>8.3335036296347891</v>
      </c>
      <c r="AH343">
        <f t="shared" si="17"/>
        <v>4160.9705429366068</v>
      </c>
      <c r="AI343">
        <v>7.810679920638286E-2</v>
      </c>
      <c r="AJ343">
        <v>4499</v>
      </c>
      <c r="AL343">
        <v>1</v>
      </c>
      <c r="AM343">
        <v>0</v>
      </c>
      <c r="AN343">
        <v>6.18</v>
      </c>
      <c r="AO343">
        <v>6.37</v>
      </c>
      <c r="AP343">
        <v>4.01</v>
      </c>
    </row>
    <row r="344" spans="1:42" x14ac:dyDescent="0.3">
      <c r="A344">
        <v>1</v>
      </c>
      <c r="B344">
        <v>0.76</v>
      </c>
      <c r="C344">
        <f t="shared" si="15"/>
        <v>0.5776</v>
      </c>
      <c r="D344">
        <v>7.938472747243595</v>
      </c>
      <c r="E344" t="s">
        <v>55</v>
      </c>
      <c r="F344">
        <v>0</v>
      </c>
      <c r="G344">
        <v>0</v>
      </c>
      <c r="H344">
        <v>0</v>
      </c>
      <c r="I344">
        <v>0</v>
      </c>
      <c r="J344">
        <v>1</v>
      </c>
      <c r="K344" t="s">
        <v>47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1</v>
      </c>
      <c r="R344">
        <v>0</v>
      </c>
      <c r="S344" t="s">
        <v>39</v>
      </c>
      <c r="T344">
        <v>0</v>
      </c>
      <c r="U344">
        <v>0</v>
      </c>
      <c r="V344">
        <v>1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57.5</v>
      </c>
      <c r="AC344">
        <v>62</v>
      </c>
      <c r="AD344">
        <v>2316</v>
      </c>
      <c r="AE344">
        <v>7.7475968386928855</v>
      </c>
      <c r="AF344">
        <f t="shared" si="16"/>
        <v>2315.9999999999991</v>
      </c>
      <c r="AG344">
        <v>7.6545445737021716</v>
      </c>
      <c r="AH344">
        <f t="shared" si="17"/>
        <v>2110.2138534961923</v>
      </c>
      <c r="AI344">
        <v>9.3052264990713951E-2</v>
      </c>
      <c r="AJ344">
        <v>2316</v>
      </c>
      <c r="AL344">
        <v>1</v>
      </c>
      <c r="AM344">
        <v>0</v>
      </c>
      <c r="AN344">
        <v>6.03</v>
      </c>
      <c r="AO344">
        <v>6.08</v>
      </c>
      <c r="AP344">
        <v>3.48</v>
      </c>
    </row>
    <row r="345" spans="1:42" x14ac:dyDescent="0.3">
      <c r="A345">
        <v>1</v>
      </c>
      <c r="B345">
        <v>0.33</v>
      </c>
      <c r="C345">
        <f t="shared" si="15"/>
        <v>0.10890000000000001</v>
      </c>
      <c r="D345">
        <v>6.6079578580290095</v>
      </c>
      <c r="E345" t="s">
        <v>55</v>
      </c>
      <c r="F345">
        <v>0</v>
      </c>
      <c r="G345">
        <v>0</v>
      </c>
      <c r="H345">
        <v>0</v>
      </c>
      <c r="I345">
        <v>0</v>
      </c>
      <c r="J345">
        <v>1</v>
      </c>
      <c r="K345" t="s">
        <v>50</v>
      </c>
      <c r="L345">
        <v>0</v>
      </c>
      <c r="M345">
        <v>0</v>
      </c>
      <c r="N345">
        <v>0</v>
      </c>
      <c r="O345">
        <v>1</v>
      </c>
      <c r="P345">
        <v>0</v>
      </c>
      <c r="Q345">
        <v>0</v>
      </c>
      <c r="R345">
        <v>0</v>
      </c>
      <c r="S345" t="s">
        <v>52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0</v>
      </c>
      <c r="AA345">
        <v>0</v>
      </c>
      <c r="AB345">
        <v>62.6</v>
      </c>
      <c r="AC345">
        <v>56</v>
      </c>
      <c r="AD345">
        <v>579</v>
      </c>
      <c r="AE345">
        <v>6.3613024775729956</v>
      </c>
      <c r="AF345">
        <f t="shared" si="16"/>
        <v>579.00000000000023</v>
      </c>
      <c r="AG345">
        <v>6.4476264218988995</v>
      </c>
      <c r="AH345">
        <f t="shared" si="17"/>
        <v>631.20230537840871</v>
      </c>
      <c r="AI345">
        <v>-8.6323944325903845E-2</v>
      </c>
      <c r="AJ345">
        <v>579</v>
      </c>
      <c r="AL345">
        <v>1</v>
      </c>
      <c r="AM345">
        <v>0</v>
      </c>
      <c r="AN345">
        <v>4.38</v>
      </c>
      <c r="AO345">
        <v>4.41</v>
      </c>
      <c r="AP345">
        <v>2.75</v>
      </c>
    </row>
    <row r="346" spans="1:42" x14ac:dyDescent="0.3">
      <c r="A346">
        <v>1</v>
      </c>
      <c r="B346">
        <v>0.71</v>
      </c>
      <c r="C346">
        <f t="shared" si="15"/>
        <v>0.50409999999999999</v>
      </c>
      <c r="D346">
        <v>7.8205583399289402</v>
      </c>
      <c r="E346" t="s">
        <v>40</v>
      </c>
      <c r="F346">
        <v>0</v>
      </c>
      <c r="G346">
        <v>0</v>
      </c>
      <c r="H346">
        <v>1</v>
      </c>
      <c r="I346">
        <v>0</v>
      </c>
      <c r="J346">
        <v>0</v>
      </c>
      <c r="K346" t="s">
        <v>51</v>
      </c>
      <c r="L346">
        <v>0</v>
      </c>
      <c r="M346">
        <v>0</v>
      </c>
      <c r="N346">
        <v>1</v>
      </c>
      <c r="O346">
        <v>0</v>
      </c>
      <c r="P346">
        <v>0</v>
      </c>
      <c r="Q346">
        <v>0</v>
      </c>
      <c r="R346">
        <v>0</v>
      </c>
      <c r="S346" t="s">
        <v>44</v>
      </c>
      <c r="T346">
        <v>0</v>
      </c>
      <c r="U346">
        <v>0</v>
      </c>
      <c r="V346">
        <v>0</v>
      </c>
      <c r="W346">
        <v>0</v>
      </c>
      <c r="X346">
        <v>1</v>
      </c>
      <c r="Y346">
        <v>0</v>
      </c>
      <c r="Z346">
        <v>0</v>
      </c>
      <c r="AA346">
        <v>0</v>
      </c>
      <c r="AB346">
        <v>61.9</v>
      </c>
      <c r="AC346">
        <v>56</v>
      </c>
      <c r="AD346">
        <v>3799</v>
      </c>
      <c r="AE346">
        <v>8.2424931531876258</v>
      </c>
      <c r="AF346">
        <f t="shared" si="16"/>
        <v>3799.0000000000009</v>
      </c>
      <c r="AG346">
        <v>7.9611499473855663</v>
      </c>
      <c r="AH346">
        <f t="shared" si="17"/>
        <v>2867.3683801313068</v>
      </c>
      <c r="AI346">
        <v>0.28134320580205952</v>
      </c>
      <c r="AJ346">
        <v>3799</v>
      </c>
      <c r="AL346">
        <v>1</v>
      </c>
      <c r="AM346">
        <v>0</v>
      </c>
      <c r="AN346">
        <v>5.66</v>
      </c>
      <c r="AO346">
        <v>5.72</v>
      </c>
      <c r="AP346">
        <v>3.53</v>
      </c>
    </row>
    <row r="347" spans="1:42" x14ac:dyDescent="0.3">
      <c r="A347">
        <v>1</v>
      </c>
      <c r="B347">
        <v>1</v>
      </c>
      <c r="C347">
        <f t="shared" si="15"/>
        <v>1</v>
      </c>
      <c r="D347">
        <v>8.4322999999999997</v>
      </c>
      <c r="E347" t="s">
        <v>40</v>
      </c>
      <c r="F347">
        <v>0</v>
      </c>
      <c r="G347">
        <v>0</v>
      </c>
      <c r="H347">
        <v>1</v>
      </c>
      <c r="I347">
        <v>0</v>
      </c>
      <c r="J347">
        <v>0</v>
      </c>
      <c r="K347" t="s">
        <v>43</v>
      </c>
      <c r="L347">
        <v>0</v>
      </c>
      <c r="M347">
        <v>1</v>
      </c>
      <c r="N347">
        <v>0</v>
      </c>
      <c r="O347">
        <v>0</v>
      </c>
      <c r="P347">
        <v>0</v>
      </c>
      <c r="Q347">
        <v>0</v>
      </c>
      <c r="R347">
        <v>0</v>
      </c>
      <c r="S347" t="s">
        <v>52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0</v>
      </c>
      <c r="AA347">
        <v>0</v>
      </c>
      <c r="AB347">
        <v>61.9</v>
      </c>
      <c r="AC347">
        <v>56</v>
      </c>
      <c r="AD347">
        <v>6048</v>
      </c>
      <c r="AE347">
        <v>8.7074829178593696</v>
      </c>
      <c r="AF347">
        <f t="shared" si="16"/>
        <v>6048.0000000000036</v>
      </c>
      <c r="AG347">
        <v>8.8471541654779084</v>
      </c>
      <c r="AH347">
        <f t="shared" si="17"/>
        <v>6954.5692284330316</v>
      </c>
      <c r="AI347">
        <v>-0.13967124761853889</v>
      </c>
      <c r="AJ347">
        <v>6048</v>
      </c>
      <c r="AL347">
        <v>1</v>
      </c>
      <c r="AM347">
        <v>0</v>
      </c>
      <c r="AN347">
        <v>6.45</v>
      </c>
      <c r="AO347">
        <v>6.4</v>
      </c>
      <c r="AP347">
        <v>3.98</v>
      </c>
    </row>
    <row r="348" spans="1:42" x14ac:dyDescent="0.3">
      <c r="A348">
        <v>1</v>
      </c>
      <c r="B348">
        <v>0.71</v>
      </c>
      <c r="C348">
        <f t="shared" si="15"/>
        <v>0.50409999999999999</v>
      </c>
      <c r="D348">
        <v>7.8205583399289402</v>
      </c>
      <c r="E348" t="s">
        <v>40</v>
      </c>
      <c r="F348">
        <v>0</v>
      </c>
      <c r="G348">
        <v>0</v>
      </c>
      <c r="H348">
        <v>1</v>
      </c>
      <c r="I348">
        <v>0</v>
      </c>
      <c r="J348">
        <v>0</v>
      </c>
      <c r="K348" t="s">
        <v>51</v>
      </c>
      <c r="L348">
        <v>0</v>
      </c>
      <c r="M348">
        <v>0</v>
      </c>
      <c r="N348">
        <v>1</v>
      </c>
      <c r="O348">
        <v>0</v>
      </c>
      <c r="P348">
        <v>0</v>
      </c>
      <c r="Q348">
        <v>0</v>
      </c>
      <c r="R348">
        <v>0</v>
      </c>
      <c r="S348" t="s">
        <v>39</v>
      </c>
      <c r="T348">
        <v>0</v>
      </c>
      <c r="U348">
        <v>0</v>
      </c>
      <c r="V348">
        <v>1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62.5</v>
      </c>
      <c r="AC348">
        <v>55</v>
      </c>
      <c r="AD348">
        <v>2788</v>
      </c>
      <c r="AE348">
        <v>7.9330797718804149</v>
      </c>
      <c r="AF348">
        <f t="shared" si="16"/>
        <v>2788.0000000000009</v>
      </c>
      <c r="AG348">
        <v>7.8271476019828228</v>
      </c>
      <c r="AH348">
        <f t="shared" si="17"/>
        <v>2507.7660150924075</v>
      </c>
      <c r="AI348">
        <v>0.10593216989759213</v>
      </c>
      <c r="AJ348">
        <v>2788</v>
      </c>
      <c r="AL348">
        <v>1</v>
      </c>
      <c r="AM348">
        <v>0</v>
      </c>
      <c r="AN348">
        <v>5.71</v>
      </c>
      <c r="AO348">
        <v>5.65</v>
      </c>
      <c r="AP348">
        <v>3.55</v>
      </c>
    </row>
    <row r="349" spans="1:42" x14ac:dyDescent="0.3">
      <c r="A349">
        <v>1</v>
      </c>
      <c r="B349">
        <v>0.81</v>
      </c>
      <c r="C349">
        <f t="shared" si="15"/>
        <v>0.65610000000000013</v>
      </c>
      <c r="D349">
        <v>8.0504824002138395</v>
      </c>
      <c r="E349" t="s">
        <v>55</v>
      </c>
      <c r="F349">
        <v>0</v>
      </c>
      <c r="G349">
        <v>0</v>
      </c>
      <c r="H349">
        <v>0</v>
      </c>
      <c r="I349">
        <v>0</v>
      </c>
      <c r="J349">
        <v>1</v>
      </c>
      <c r="K349" t="s">
        <v>41</v>
      </c>
      <c r="L349">
        <v>0</v>
      </c>
      <c r="M349">
        <v>0</v>
      </c>
      <c r="N349">
        <v>0</v>
      </c>
      <c r="O349">
        <v>0</v>
      </c>
      <c r="P349">
        <v>1</v>
      </c>
      <c r="Q349">
        <v>0</v>
      </c>
      <c r="R349">
        <v>0</v>
      </c>
      <c r="S349" t="s">
        <v>48</v>
      </c>
      <c r="T349">
        <v>0</v>
      </c>
      <c r="U349">
        <v>0</v>
      </c>
      <c r="V349">
        <v>0</v>
      </c>
      <c r="W349">
        <v>1</v>
      </c>
      <c r="X349">
        <v>0</v>
      </c>
      <c r="Y349">
        <v>0</v>
      </c>
      <c r="Z349">
        <v>0</v>
      </c>
      <c r="AA349">
        <v>0</v>
      </c>
      <c r="AB349">
        <v>62.1</v>
      </c>
      <c r="AC349">
        <v>56</v>
      </c>
      <c r="AD349">
        <v>2504</v>
      </c>
      <c r="AE349">
        <v>7.8256447322199891</v>
      </c>
      <c r="AF349">
        <f t="shared" si="16"/>
        <v>2504</v>
      </c>
      <c r="AG349">
        <v>7.7521421169278231</v>
      </c>
      <c r="AH349">
        <f t="shared" si="17"/>
        <v>2326.5508244438629</v>
      </c>
      <c r="AI349">
        <v>7.3502615292166062E-2</v>
      </c>
      <c r="AJ349">
        <v>2504</v>
      </c>
      <c r="AL349">
        <v>1</v>
      </c>
      <c r="AM349">
        <v>0</v>
      </c>
      <c r="AN349">
        <v>5.95</v>
      </c>
      <c r="AO349">
        <v>5.99</v>
      </c>
      <c r="AP349">
        <v>3.71</v>
      </c>
    </row>
    <row r="350" spans="1:42" x14ac:dyDescent="0.3">
      <c r="A350">
        <v>1</v>
      </c>
      <c r="B350">
        <v>0.46</v>
      </c>
      <c r="C350">
        <f t="shared" si="15"/>
        <v>0.21160000000000001</v>
      </c>
      <c r="D350">
        <v>7.1086395981596846</v>
      </c>
      <c r="E350" t="s">
        <v>40</v>
      </c>
      <c r="F350">
        <v>0</v>
      </c>
      <c r="G350">
        <v>0</v>
      </c>
      <c r="H350">
        <v>1</v>
      </c>
      <c r="I350">
        <v>0</v>
      </c>
      <c r="J350">
        <v>0</v>
      </c>
      <c r="K350" t="s">
        <v>50</v>
      </c>
      <c r="L350">
        <v>0</v>
      </c>
      <c r="M350">
        <v>0</v>
      </c>
      <c r="N350">
        <v>0</v>
      </c>
      <c r="O350">
        <v>1</v>
      </c>
      <c r="P350">
        <v>0</v>
      </c>
      <c r="Q350">
        <v>0</v>
      </c>
      <c r="R350">
        <v>0</v>
      </c>
      <c r="S350" t="s">
        <v>53</v>
      </c>
      <c r="T350">
        <v>0</v>
      </c>
      <c r="U350">
        <v>1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60.9</v>
      </c>
      <c r="AC350">
        <v>57</v>
      </c>
      <c r="AD350">
        <v>1560</v>
      </c>
      <c r="AE350">
        <v>7.352441100243583</v>
      </c>
      <c r="AF350">
        <f t="shared" si="16"/>
        <v>1560.0000000000005</v>
      </c>
      <c r="AG350">
        <v>7.3900835034994383</v>
      </c>
      <c r="AH350">
        <f t="shared" si="17"/>
        <v>1619.8413697093147</v>
      </c>
      <c r="AI350">
        <v>-3.7642403255855328E-2</v>
      </c>
      <c r="AJ350">
        <v>1560</v>
      </c>
      <c r="AL350">
        <v>1</v>
      </c>
      <c r="AM350">
        <v>0</v>
      </c>
      <c r="AN350">
        <v>4.9800000000000004</v>
      </c>
      <c r="AO350">
        <v>5.01</v>
      </c>
      <c r="AP350">
        <v>3.04</v>
      </c>
    </row>
    <row r="351" spans="1:42" x14ac:dyDescent="0.3">
      <c r="A351">
        <v>1</v>
      </c>
      <c r="B351">
        <v>0.51</v>
      </c>
      <c r="C351">
        <f t="shared" si="15"/>
        <v>0.2601</v>
      </c>
      <c r="D351">
        <v>7.2717799946100161</v>
      </c>
      <c r="E351" t="s">
        <v>45</v>
      </c>
      <c r="F351">
        <v>1</v>
      </c>
      <c r="G351">
        <v>0</v>
      </c>
      <c r="H351">
        <v>0</v>
      </c>
      <c r="I351">
        <v>0</v>
      </c>
      <c r="J351">
        <v>0</v>
      </c>
      <c r="K351" t="s">
        <v>51</v>
      </c>
      <c r="L351">
        <v>0</v>
      </c>
      <c r="M351">
        <v>0</v>
      </c>
      <c r="N351">
        <v>1</v>
      </c>
      <c r="O351">
        <v>0</v>
      </c>
      <c r="P351">
        <v>0</v>
      </c>
      <c r="Q351">
        <v>0</v>
      </c>
      <c r="R351">
        <v>0</v>
      </c>
      <c r="S351" t="s">
        <v>52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0</v>
      </c>
      <c r="AA351">
        <v>0</v>
      </c>
      <c r="AB351">
        <v>56.3</v>
      </c>
      <c r="AC351">
        <v>61</v>
      </c>
      <c r="AD351">
        <v>1602</v>
      </c>
      <c r="AE351">
        <v>7.3790081276283042</v>
      </c>
      <c r="AF351">
        <f t="shared" si="16"/>
        <v>1601.9999999999993</v>
      </c>
      <c r="AG351">
        <v>7.1351356264419241</v>
      </c>
      <c r="AH351">
        <f t="shared" si="17"/>
        <v>1255.3072300689971</v>
      </c>
      <c r="AI351">
        <v>0.24387250118638004</v>
      </c>
      <c r="AJ351">
        <v>1602</v>
      </c>
      <c r="AL351">
        <v>1</v>
      </c>
      <c r="AM351">
        <v>0</v>
      </c>
      <c r="AN351">
        <v>5.34</v>
      </c>
      <c r="AO351">
        <v>5.29</v>
      </c>
      <c r="AP351">
        <v>2.99</v>
      </c>
    </row>
    <row r="352" spans="1:42" x14ac:dyDescent="0.3">
      <c r="A352">
        <v>1</v>
      </c>
      <c r="B352">
        <v>0.7</v>
      </c>
      <c r="C352">
        <f t="shared" si="15"/>
        <v>0.48999999999999994</v>
      </c>
      <c r="D352">
        <v>7.7962024499072404</v>
      </c>
      <c r="E352" t="s">
        <v>55</v>
      </c>
      <c r="F352">
        <v>0</v>
      </c>
      <c r="G352">
        <v>0</v>
      </c>
      <c r="H352">
        <v>0</v>
      </c>
      <c r="I352">
        <v>0</v>
      </c>
      <c r="J352">
        <v>1</v>
      </c>
      <c r="K352" t="s">
        <v>50</v>
      </c>
      <c r="L352">
        <v>0</v>
      </c>
      <c r="M352">
        <v>0</v>
      </c>
      <c r="N352">
        <v>0</v>
      </c>
      <c r="O352">
        <v>1</v>
      </c>
      <c r="P352">
        <v>0</v>
      </c>
      <c r="Q352">
        <v>0</v>
      </c>
      <c r="R352">
        <v>0</v>
      </c>
      <c r="S352" t="s">
        <v>52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0</v>
      </c>
      <c r="AA352">
        <v>0</v>
      </c>
      <c r="AB352">
        <v>63.2</v>
      </c>
      <c r="AC352">
        <v>57</v>
      </c>
      <c r="AD352">
        <v>2353</v>
      </c>
      <c r="AE352">
        <v>7.7634463887273624</v>
      </c>
      <c r="AF352">
        <f t="shared" si="16"/>
        <v>2352.9999999999995</v>
      </c>
      <c r="AG352">
        <v>7.8030210170460261</v>
      </c>
      <c r="AH352">
        <f t="shared" si="17"/>
        <v>2447.9862261557555</v>
      </c>
      <c r="AI352">
        <v>-3.9574628318663763E-2</v>
      </c>
      <c r="AJ352">
        <v>2353</v>
      </c>
      <c r="AL352">
        <v>1</v>
      </c>
      <c r="AM352">
        <v>0</v>
      </c>
      <c r="AN352">
        <v>5.61</v>
      </c>
      <c r="AO352">
        <v>5.66</v>
      </c>
      <c r="AP352">
        <v>3.56</v>
      </c>
    </row>
    <row r="353" spans="1:42" x14ac:dyDescent="0.3">
      <c r="A353">
        <v>1</v>
      </c>
      <c r="B353">
        <v>0.42</v>
      </c>
      <c r="C353">
        <f t="shared" si="15"/>
        <v>0.17639999999999997</v>
      </c>
      <c r="D353">
        <v>6.9678463957930497</v>
      </c>
      <c r="E353" t="s">
        <v>49</v>
      </c>
      <c r="F353">
        <v>0</v>
      </c>
      <c r="G353">
        <v>0</v>
      </c>
      <c r="H353">
        <v>0</v>
      </c>
      <c r="I353">
        <v>1</v>
      </c>
      <c r="J353">
        <v>0</v>
      </c>
      <c r="K353" t="s">
        <v>50</v>
      </c>
      <c r="L353">
        <v>0</v>
      </c>
      <c r="M353">
        <v>0</v>
      </c>
      <c r="N353">
        <v>0</v>
      </c>
      <c r="O353">
        <v>1</v>
      </c>
      <c r="P353">
        <v>0</v>
      </c>
      <c r="Q353">
        <v>0</v>
      </c>
      <c r="R353">
        <v>0</v>
      </c>
      <c r="S353" t="s">
        <v>52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0</v>
      </c>
      <c r="AA353">
        <v>0</v>
      </c>
      <c r="AB353">
        <v>62</v>
      </c>
      <c r="AC353">
        <v>58</v>
      </c>
      <c r="AD353">
        <v>1087</v>
      </c>
      <c r="AE353">
        <v>6.9911768871212097</v>
      </c>
      <c r="AF353">
        <f t="shared" si="16"/>
        <v>1087.0000000000002</v>
      </c>
      <c r="AG353">
        <v>6.9160374381349836</v>
      </c>
      <c r="AH353">
        <f t="shared" si="17"/>
        <v>1008.316551113962</v>
      </c>
      <c r="AI353">
        <v>7.5139448986226043E-2</v>
      </c>
      <c r="AJ353">
        <v>1087</v>
      </c>
      <c r="AL353">
        <v>1</v>
      </c>
      <c r="AM353">
        <v>0</v>
      </c>
      <c r="AN353">
        <v>4.8099999999999996</v>
      </c>
      <c r="AO353">
        <v>4.7699999999999996</v>
      </c>
      <c r="AP353">
        <v>2.97</v>
      </c>
    </row>
    <row r="354" spans="1:42" x14ac:dyDescent="0.3">
      <c r="A354">
        <v>1</v>
      </c>
      <c r="B354">
        <v>0.42</v>
      </c>
      <c r="C354">
        <f t="shared" si="15"/>
        <v>0.17639999999999997</v>
      </c>
      <c r="D354">
        <v>6.9678463957930497</v>
      </c>
      <c r="E354" t="s">
        <v>37</v>
      </c>
      <c r="F354">
        <v>0</v>
      </c>
      <c r="G354">
        <v>1</v>
      </c>
      <c r="H354">
        <v>0</v>
      </c>
      <c r="I354">
        <v>0</v>
      </c>
      <c r="J354">
        <v>0</v>
      </c>
      <c r="K354" t="s">
        <v>41</v>
      </c>
      <c r="L354">
        <v>0</v>
      </c>
      <c r="M354">
        <v>0</v>
      </c>
      <c r="N354">
        <v>0</v>
      </c>
      <c r="O354">
        <v>0</v>
      </c>
      <c r="P354">
        <v>1</v>
      </c>
      <c r="Q354">
        <v>0</v>
      </c>
      <c r="R354">
        <v>0</v>
      </c>
      <c r="S354" t="s">
        <v>39</v>
      </c>
      <c r="T354">
        <v>0</v>
      </c>
      <c r="U354">
        <v>0</v>
      </c>
      <c r="V354">
        <v>1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63.1</v>
      </c>
      <c r="AC354">
        <v>57</v>
      </c>
      <c r="AD354">
        <v>700</v>
      </c>
      <c r="AE354">
        <v>6.5510803350434044</v>
      </c>
      <c r="AF354">
        <f t="shared" si="16"/>
        <v>699.99999999999977</v>
      </c>
      <c r="AG354">
        <v>6.6412889027626623</v>
      </c>
      <c r="AH354">
        <f t="shared" si="17"/>
        <v>766.08176185817388</v>
      </c>
      <c r="AI354">
        <v>-9.0208567719257893E-2</v>
      </c>
      <c r="AJ354">
        <v>700</v>
      </c>
      <c r="AL354">
        <v>1</v>
      </c>
      <c r="AM354">
        <v>0</v>
      </c>
      <c r="AN354">
        <v>4.76</v>
      </c>
      <c r="AO354">
        <v>4.78</v>
      </c>
      <c r="AP354">
        <v>3.01</v>
      </c>
    </row>
    <row r="355" spans="1:42" x14ac:dyDescent="0.3">
      <c r="A355">
        <v>1</v>
      </c>
      <c r="B355">
        <v>0.41</v>
      </c>
      <c r="C355">
        <f t="shared" si="15"/>
        <v>0.16809999999999997</v>
      </c>
      <c r="D355">
        <v>6.9310210740658889</v>
      </c>
      <c r="E355" t="s">
        <v>49</v>
      </c>
      <c r="F355">
        <v>0</v>
      </c>
      <c r="G355">
        <v>0</v>
      </c>
      <c r="H355">
        <v>0</v>
      </c>
      <c r="I355">
        <v>1</v>
      </c>
      <c r="J355">
        <v>0</v>
      </c>
      <c r="K355" t="s">
        <v>51</v>
      </c>
      <c r="L355">
        <v>0</v>
      </c>
      <c r="M355">
        <v>0</v>
      </c>
      <c r="N355">
        <v>1</v>
      </c>
      <c r="O355">
        <v>0</v>
      </c>
      <c r="P355">
        <v>0</v>
      </c>
      <c r="Q355">
        <v>0</v>
      </c>
      <c r="R355">
        <v>0</v>
      </c>
      <c r="S355" t="s">
        <v>42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1</v>
      </c>
      <c r="AB355">
        <v>61</v>
      </c>
      <c r="AC355">
        <v>59</v>
      </c>
      <c r="AD355">
        <v>1115</v>
      </c>
      <c r="AE355">
        <v>7.0166096838942194</v>
      </c>
      <c r="AF355">
        <f t="shared" si="16"/>
        <v>1115.0000000000002</v>
      </c>
      <c r="AG355">
        <v>7.0656465383284424</v>
      </c>
      <c r="AH355">
        <f t="shared" si="17"/>
        <v>1171.0388482540657</v>
      </c>
      <c r="AI355">
        <v>-4.9036854434223009E-2</v>
      </c>
      <c r="AJ355">
        <v>1115</v>
      </c>
      <c r="AL355">
        <v>1</v>
      </c>
      <c r="AM355">
        <v>0</v>
      </c>
      <c r="AN355">
        <v>4.7699999999999996</v>
      </c>
      <c r="AO355">
        <v>4.83</v>
      </c>
      <c r="AP355">
        <v>2.93</v>
      </c>
    </row>
    <row r="356" spans="1:42" x14ac:dyDescent="0.3">
      <c r="A356">
        <v>1</v>
      </c>
      <c r="B356">
        <v>0.7</v>
      </c>
      <c r="C356">
        <f t="shared" si="15"/>
        <v>0.48999999999999994</v>
      </c>
      <c r="D356">
        <v>7.7962024499072404</v>
      </c>
      <c r="E356" t="s">
        <v>40</v>
      </c>
      <c r="F356">
        <v>0</v>
      </c>
      <c r="G356">
        <v>0</v>
      </c>
      <c r="H356">
        <v>1</v>
      </c>
      <c r="I356">
        <v>0</v>
      </c>
      <c r="J356">
        <v>0</v>
      </c>
      <c r="K356" t="s">
        <v>47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1</v>
      </c>
      <c r="R356">
        <v>0</v>
      </c>
      <c r="S356" t="s">
        <v>48</v>
      </c>
      <c r="T356">
        <v>0</v>
      </c>
      <c r="U356">
        <v>0</v>
      </c>
      <c r="V356">
        <v>0</v>
      </c>
      <c r="W356">
        <v>1</v>
      </c>
      <c r="X356">
        <v>0</v>
      </c>
      <c r="Y356">
        <v>0</v>
      </c>
      <c r="Z356">
        <v>0</v>
      </c>
      <c r="AA356">
        <v>0</v>
      </c>
      <c r="AB356">
        <v>62.3</v>
      </c>
      <c r="AC356">
        <v>55</v>
      </c>
      <c r="AD356">
        <v>1874</v>
      </c>
      <c r="AE356">
        <v>7.5358304627983674</v>
      </c>
      <c r="AF356">
        <f t="shared" si="16"/>
        <v>1873.9999999999998</v>
      </c>
      <c r="AG356">
        <v>7.3530450297265908</v>
      </c>
      <c r="AH356">
        <f t="shared" si="17"/>
        <v>1560.9424145408118</v>
      </c>
      <c r="AI356">
        <v>0.18278543307177664</v>
      </c>
      <c r="AJ356">
        <v>1874</v>
      </c>
      <c r="AL356">
        <v>1</v>
      </c>
      <c r="AM356">
        <v>0</v>
      </c>
      <c r="AN356">
        <v>5.67</v>
      </c>
      <c r="AO356">
        <v>5.72</v>
      </c>
      <c r="AP356">
        <v>3.55</v>
      </c>
    </row>
    <row r="357" spans="1:42" x14ac:dyDescent="0.3">
      <c r="A357">
        <v>1</v>
      </c>
      <c r="B357">
        <v>1</v>
      </c>
      <c r="C357">
        <f t="shared" si="15"/>
        <v>1</v>
      </c>
      <c r="D357">
        <v>8.4322999999999997</v>
      </c>
      <c r="E357" t="s">
        <v>55</v>
      </c>
      <c r="F357">
        <v>0</v>
      </c>
      <c r="G357">
        <v>0</v>
      </c>
      <c r="H357">
        <v>0</v>
      </c>
      <c r="I357">
        <v>0</v>
      </c>
      <c r="J357">
        <v>1</v>
      </c>
      <c r="K357" t="s">
        <v>41</v>
      </c>
      <c r="L357">
        <v>0</v>
      </c>
      <c r="M357">
        <v>0</v>
      </c>
      <c r="N357">
        <v>0</v>
      </c>
      <c r="O357">
        <v>0</v>
      </c>
      <c r="P357">
        <v>1</v>
      </c>
      <c r="Q357">
        <v>0</v>
      </c>
      <c r="R357">
        <v>0</v>
      </c>
      <c r="S357" t="s">
        <v>52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0</v>
      </c>
      <c r="AA357">
        <v>0</v>
      </c>
      <c r="AB357">
        <v>59.7</v>
      </c>
      <c r="AC357">
        <v>59</v>
      </c>
      <c r="AD357">
        <v>5046</v>
      </c>
      <c r="AE357">
        <v>8.5263511292010037</v>
      </c>
      <c r="AF357">
        <f t="shared" si="16"/>
        <v>5046.0000000000036</v>
      </c>
      <c r="AG357">
        <v>8.57429287835817</v>
      </c>
      <c r="AH357">
        <f t="shared" si="17"/>
        <v>5293.8067490808062</v>
      </c>
      <c r="AI357">
        <v>-4.7941749157166313E-2</v>
      </c>
      <c r="AJ357">
        <v>5046</v>
      </c>
      <c r="AL357">
        <v>1</v>
      </c>
      <c r="AM357">
        <v>0</v>
      </c>
      <c r="AN357">
        <v>6.52</v>
      </c>
      <c r="AO357">
        <v>6.57</v>
      </c>
      <c r="AP357">
        <v>3.91</v>
      </c>
    </row>
    <row r="358" spans="1:42" x14ac:dyDescent="0.3">
      <c r="A358">
        <v>1</v>
      </c>
      <c r="B358">
        <v>0.38</v>
      </c>
      <c r="C358">
        <f t="shared" si="15"/>
        <v>0.1444</v>
      </c>
      <c r="D358">
        <v>6.8161707634672322</v>
      </c>
      <c r="E358" t="s">
        <v>49</v>
      </c>
      <c r="F358">
        <v>0</v>
      </c>
      <c r="G358">
        <v>0</v>
      </c>
      <c r="H358">
        <v>0</v>
      </c>
      <c r="I358">
        <v>1</v>
      </c>
      <c r="J358">
        <v>0</v>
      </c>
      <c r="K358" t="s">
        <v>50</v>
      </c>
      <c r="L358">
        <v>0</v>
      </c>
      <c r="M358">
        <v>0</v>
      </c>
      <c r="N358">
        <v>0</v>
      </c>
      <c r="O358">
        <v>1</v>
      </c>
      <c r="P358">
        <v>0</v>
      </c>
      <c r="Q358">
        <v>0</v>
      </c>
      <c r="R358">
        <v>0</v>
      </c>
      <c r="S358" t="s">
        <v>39</v>
      </c>
      <c r="T358">
        <v>0</v>
      </c>
      <c r="U358">
        <v>0</v>
      </c>
      <c r="V358">
        <v>1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60</v>
      </c>
      <c r="AC358">
        <v>60</v>
      </c>
      <c r="AD358">
        <v>666</v>
      </c>
      <c r="AE358">
        <v>6.5012896705403893</v>
      </c>
      <c r="AF358">
        <f t="shared" si="16"/>
        <v>666.00000000000011</v>
      </c>
      <c r="AG358">
        <v>6.5373382354022329</v>
      </c>
      <c r="AH358">
        <f t="shared" si="17"/>
        <v>690.44632437909775</v>
      </c>
      <c r="AI358">
        <v>-3.6048564861843602E-2</v>
      </c>
      <c r="AJ358">
        <v>666</v>
      </c>
      <c r="AL358">
        <v>1</v>
      </c>
      <c r="AM358">
        <v>0</v>
      </c>
      <c r="AN358">
        <v>4.6500000000000004</v>
      </c>
      <c r="AO358">
        <v>4.72</v>
      </c>
      <c r="AP358">
        <v>2.81</v>
      </c>
    </row>
    <row r="359" spans="1:42" x14ac:dyDescent="0.3">
      <c r="A359">
        <v>1</v>
      </c>
      <c r="B359">
        <v>0.4</v>
      </c>
      <c r="C359">
        <f t="shared" si="15"/>
        <v>0.16000000000000003</v>
      </c>
      <c r="D359">
        <v>6.8934882765450896</v>
      </c>
      <c r="E359" t="s">
        <v>40</v>
      </c>
      <c r="F359">
        <v>0</v>
      </c>
      <c r="G359">
        <v>0</v>
      </c>
      <c r="H359">
        <v>1</v>
      </c>
      <c r="I359">
        <v>0</v>
      </c>
      <c r="J359">
        <v>0</v>
      </c>
      <c r="K359" t="s">
        <v>51</v>
      </c>
      <c r="L359">
        <v>0</v>
      </c>
      <c r="M359">
        <v>0</v>
      </c>
      <c r="N359">
        <v>1</v>
      </c>
      <c r="O359">
        <v>0</v>
      </c>
      <c r="P359">
        <v>0</v>
      </c>
      <c r="Q359">
        <v>0</v>
      </c>
      <c r="R359">
        <v>0</v>
      </c>
      <c r="S359" t="s">
        <v>46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1</v>
      </c>
      <c r="AA359">
        <v>0</v>
      </c>
      <c r="AB359">
        <v>61.9</v>
      </c>
      <c r="AC359">
        <v>55</v>
      </c>
      <c r="AD359">
        <v>1168</v>
      </c>
      <c r="AE359">
        <v>7.0630481633881725</v>
      </c>
      <c r="AF359">
        <f t="shared" si="16"/>
        <v>1168.0000000000002</v>
      </c>
      <c r="AG359">
        <v>7.154740560585271</v>
      </c>
      <c r="AH359">
        <f t="shared" si="17"/>
        <v>1280.1602707326911</v>
      </c>
      <c r="AI359">
        <v>-9.169239719709843E-2</v>
      </c>
      <c r="AJ359">
        <v>1168</v>
      </c>
      <c r="AL359">
        <v>1</v>
      </c>
      <c r="AM359">
        <v>0</v>
      </c>
      <c r="AN359">
        <v>4.75</v>
      </c>
      <c r="AO359">
        <v>4.78</v>
      </c>
      <c r="AP359">
        <v>2.95</v>
      </c>
    </row>
    <row r="360" spans="1:42" x14ac:dyDescent="0.3">
      <c r="A360">
        <v>1</v>
      </c>
      <c r="B360">
        <v>0.9</v>
      </c>
      <c r="C360">
        <f t="shared" si="15"/>
        <v>0.81</v>
      </c>
      <c r="D360">
        <v>8.2391797372871505</v>
      </c>
      <c r="E360" t="s">
        <v>37</v>
      </c>
      <c r="F360">
        <v>0</v>
      </c>
      <c r="G360">
        <v>1</v>
      </c>
      <c r="H360">
        <v>0</v>
      </c>
      <c r="I360">
        <v>0</v>
      </c>
      <c r="J360">
        <v>0</v>
      </c>
      <c r="K360" t="s">
        <v>51</v>
      </c>
      <c r="L360">
        <v>0</v>
      </c>
      <c r="M360">
        <v>0</v>
      </c>
      <c r="N360">
        <v>1</v>
      </c>
      <c r="O360">
        <v>0</v>
      </c>
      <c r="P360">
        <v>0</v>
      </c>
      <c r="Q360">
        <v>0</v>
      </c>
      <c r="R360">
        <v>0</v>
      </c>
      <c r="S360" t="s">
        <v>48</v>
      </c>
      <c r="T360">
        <v>0</v>
      </c>
      <c r="U360">
        <v>0</v>
      </c>
      <c r="V360">
        <v>0</v>
      </c>
      <c r="W360">
        <v>1</v>
      </c>
      <c r="X360">
        <v>0</v>
      </c>
      <c r="Y360">
        <v>0</v>
      </c>
      <c r="Z360">
        <v>0</v>
      </c>
      <c r="AA360">
        <v>0</v>
      </c>
      <c r="AB360">
        <v>63.9</v>
      </c>
      <c r="AC360">
        <v>55</v>
      </c>
      <c r="AD360">
        <v>3453</v>
      </c>
      <c r="AE360">
        <v>8.1469986973899928</v>
      </c>
      <c r="AF360">
        <f t="shared" si="16"/>
        <v>3453.0000000000018</v>
      </c>
      <c r="AG360">
        <v>8.1751108546716011</v>
      </c>
      <c r="AH360">
        <f t="shared" si="17"/>
        <v>3551.4485967911151</v>
      </c>
      <c r="AI360">
        <v>-2.8112157281608319E-2</v>
      </c>
      <c r="AJ360">
        <v>3453</v>
      </c>
      <c r="AL360">
        <v>1</v>
      </c>
      <c r="AM360">
        <v>0</v>
      </c>
      <c r="AN360">
        <v>6.15</v>
      </c>
      <c r="AO360">
        <v>6.12</v>
      </c>
      <c r="AP360">
        <v>3.92</v>
      </c>
    </row>
    <row r="361" spans="1:42" x14ac:dyDescent="0.3">
      <c r="A361">
        <v>1</v>
      </c>
      <c r="B361">
        <v>0.5</v>
      </c>
      <c r="C361">
        <f t="shared" si="15"/>
        <v>0.25</v>
      </c>
      <c r="D361">
        <v>7.2401831635362885</v>
      </c>
      <c r="E361" t="s">
        <v>40</v>
      </c>
      <c r="F361">
        <v>0</v>
      </c>
      <c r="G361">
        <v>0</v>
      </c>
      <c r="H361">
        <v>1</v>
      </c>
      <c r="I361">
        <v>0</v>
      </c>
      <c r="J361">
        <v>0</v>
      </c>
      <c r="K361" t="s">
        <v>51</v>
      </c>
      <c r="L361">
        <v>0</v>
      </c>
      <c r="M361">
        <v>0</v>
      </c>
      <c r="N361">
        <v>1</v>
      </c>
      <c r="O361">
        <v>0</v>
      </c>
      <c r="P361">
        <v>0</v>
      </c>
      <c r="Q361">
        <v>0</v>
      </c>
      <c r="R361">
        <v>0</v>
      </c>
      <c r="S361" t="s">
        <v>42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1</v>
      </c>
      <c r="AB361">
        <v>60.7</v>
      </c>
      <c r="AC361">
        <v>57</v>
      </c>
      <c r="AD361">
        <v>1912</v>
      </c>
      <c r="AE361">
        <v>7.5559050936113463</v>
      </c>
      <c r="AF361">
        <f t="shared" si="16"/>
        <v>1911.9999999999995</v>
      </c>
      <c r="AG361">
        <v>7.4427755404426925</v>
      </c>
      <c r="AH361">
        <f t="shared" si="17"/>
        <v>1707.4828379999014</v>
      </c>
      <c r="AI361">
        <v>0.11312955316865381</v>
      </c>
      <c r="AJ361">
        <v>1912</v>
      </c>
      <c r="AL361">
        <v>1</v>
      </c>
      <c r="AM361">
        <v>0</v>
      </c>
      <c r="AN361">
        <v>5.12</v>
      </c>
      <c r="AO361">
        <v>5.16</v>
      </c>
      <c r="AP361">
        <v>3.12</v>
      </c>
    </row>
    <row r="362" spans="1:42" x14ac:dyDescent="0.3">
      <c r="A362">
        <v>1</v>
      </c>
      <c r="B362">
        <v>0.36</v>
      </c>
      <c r="C362">
        <f t="shared" si="15"/>
        <v>0.12959999999999999</v>
      </c>
      <c r="D362">
        <v>6.7356105602666911</v>
      </c>
      <c r="E362" t="s">
        <v>37</v>
      </c>
      <c r="F362">
        <v>0</v>
      </c>
      <c r="G362">
        <v>1</v>
      </c>
      <c r="H362">
        <v>0</v>
      </c>
      <c r="I362">
        <v>0</v>
      </c>
      <c r="J362">
        <v>0</v>
      </c>
      <c r="K362" t="s">
        <v>51</v>
      </c>
      <c r="L362">
        <v>0</v>
      </c>
      <c r="M362">
        <v>0</v>
      </c>
      <c r="N362">
        <v>1</v>
      </c>
      <c r="O362">
        <v>0</v>
      </c>
      <c r="P362">
        <v>0</v>
      </c>
      <c r="Q362">
        <v>0</v>
      </c>
      <c r="R362">
        <v>0</v>
      </c>
      <c r="S362" t="s">
        <v>46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1</v>
      </c>
      <c r="AA362">
        <v>0</v>
      </c>
      <c r="AB362">
        <v>62.4</v>
      </c>
      <c r="AC362">
        <v>63</v>
      </c>
      <c r="AD362">
        <v>858</v>
      </c>
      <c r="AE362">
        <v>6.7546040994879624</v>
      </c>
      <c r="AF362">
        <f t="shared" si="16"/>
        <v>858.00000000000011</v>
      </c>
      <c r="AG362">
        <v>6.8277743674304503</v>
      </c>
      <c r="AH362">
        <f t="shared" si="17"/>
        <v>923.13396741347935</v>
      </c>
      <c r="AI362">
        <v>-7.3170267942487932E-2</v>
      </c>
      <c r="AJ362">
        <v>858</v>
      </c>
      <c r="AL362">
        <v>1</v>
      </c>
      <c r="AM362">
        <v>0</v>
      </c>
      <c r="AN362">
        <v>4.46</v>
      </c>
      <c r="AO362">
        <v>4.51</v>
      </c>
      <c r="AP362">
        <v>2.8</v>
      </c>
    </row>
    <row r="363" spans="1:42" x14ac:dyDescent="0.3">
      <c r="A363">
        <v>1</v>
      </c>
      <c r="B363">
        <v>0.41</v>
      </c>
      <c r="C363">
        <f t="shared" si="15"/>
        <v>0.16809999999999997</v>
      </c>
      <c r="D363">
        <v>6.9310210740658889</v>
      </c>
      <c r="E363" t="s">
        <v>40</v>
      </c>
      <c r="F363">
        <v>0</v>
      </c>
      <c r="G363">
        <v>0</v>
      </c>
      <c r="H363">
        <v>1</v>
      </c>
      <c r="I363">
        <v>0</v>
      </c>
      <c r="J363">
        <v>0</v>
      </c>
      <c r="K363" t="s">
        <v>38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1</v>
      </c>
      <c r="S363" t="s">
        <v>52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0</v>
      </c>
      <c r="AA363">
        <v>0</v>
      </c>
      <c r="AB363">
        <v>62.2</v>
      </c>
      <c r="AC363">
        <v>54</v>
      </c>
      <c r="AD363">
        <v>613</v>
      </c>
      <c r="AE363">
        <v>6.4183649359362116</v>
      </c>
      <c r="AF363">
        <f t="shared" si="16"/>
        <v>613.00000000000011</v>
      </c>
      <c r="AG363">
        <v>6.5561593158699232</v>
      </c>
      <c r="AH363">
        <f t="shared" si="17"/>
        <v>703.56433049956343</v>
      </c>
      <c r="AI363">
        <v>-0.13779437993371157</v>
      </c>
      <c r="AJ363">
        <v>613</v>
      </c>
      <c r="AL363">
        <v>1</v>
      </c>
      <c r="AM363">
        <v>0</v>
      </c>
      <c r="AN363">
        <v>4.76</v>
      </c>
      <c r="AO363">
        <v>4.79</v>
      </c>
      <c r="AP363">
        <v>2.97</v>
      </c>
    </row>
    <row r="364" spans="1:42" x14ac:dyDescent="0.3">
      <c r="A364">
        <v>1</v>
      </c>
      <c r="B364">
        <v>0.36</v>
      </c>
      <c r="C364">
        <f t="shared" si="15"/>
        <v>0.12959999999999999</v>
      </c>
      <c r="D364">
        <v>6.7356105602666911</v>
      </c>
      <c r="E364" t="s">
        <v>40</v>
      </c>
      <c r="F364">
        <v>0</v>
      </c>
      <c r="G364">
        <v>0</v>
      </c>
      <c r="H364">
        <v>1</v>
      </c>
      <c r="I364">
        <v>0</v>
      </c>
      <c r="J364">
        <v>0</v>
      </c>
      <c r="K364" t="s">
        <v>51</v>
      </c>
      <c r="L364">
        <v>0</v>
      </c>
      <c r="M364">
        <v>0</v>
      </c>
      <c r="N364">
        <v>1</v>
      </c>
      <c r="O364">
        <v>0</v>
      </c>
      <c r="P364">
        <v>0</v>
      </c>
      <c r="Q364">
        <v>0</v>
      </c>
      <c r="R364">
        <v>0</v>
      </c>
      <c r="S364" t="s">
        <v>46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1</v>
      </c>
      <c r="AA364">
        <v>0</v>
      </c>
      <c r="AB364">
        <v>61.5</v>
      </c>
      <c r="AC364">
        <v>54</v>
      </c>
      <c r="AD364">
        <v>1021</v>
      </c>
      <c r="AE364">
        <v>6.9285378181646653</v>
      </c>
      <c r="AF364">
        <f t="shared" si="16"/>
        <v>1020.9999999999998</v>
      </c>
      <c r="AG364">
        <v>6.9713306376279913</v>
      </c>
      <c r="AH364">
        <f t="shared" si="17"/>
        <v>1065.6397879470865</v>
      </c>
      <c r="AI364">
        <v>-4.2792819463326026E-2</v>
      </c>
      <c r="AJ364">
        <v>1021</v>
      </c>
      <c r="AL364">
        <v>1</v>
      </c>
      <c r="AM364">
        <v>0</v>
      </c>
      <c r="AN364">
        <v>4.59</v>
      </c>
      <c r="AO364">
        <v>4.62</v>
      </c>
      <c r="AP364">
        <v>2.83</v>
      </c>
    </row>
    <row r="365" spans="1:42" x14ac:dyDescent="0.3">
      <c r="A365">
        <v>1</v>
      </c>
      <c r="B365">
        <v>0.56999999999999995</v>
      </c>
      <c r="C365">
        <f t="shared" si="15"/>
        <v>0.32489999999999997</v>
      </c>
      <c r="D365">
        <v>7.451829850966182</v>
      </c>
      <c r="E365" t="s">
        <v>40</v>
      </c>
      <c r="F365">
        <v>0</v>
      </c>
      <c r="G365">
        <v>0</v>
      </c>
      <c r="H365">
        <v>1</v>
      </c>
      <c r="I365">
        <v>0</v>
      </c>
      <c r="J365">
        <v>0</v>
      </c>
      <c r="K365" t="s">
        <v>54</v>
      </c>
      <c r="L365">
        <v>1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 t="s">
        <v>52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0</v>
      </c>
      <c r="AA365">
        <v>0</v>
      </c>
      <c r="AB365">
        <v>62.5</v>
      </c>
      <c r="AC365">
        <v>57</v>
      </c>
      <c r="AD365">
        <v>1914</v>
      </c>
      <c r="AE365">
        <v>7.5569505720128998</v>
      </c>
      <c r="AF365">
        <f t="shared" si="16"/>
        <v>1914.0000000000005</v>
      </c>
      <c r="AG365">
        <v>7.6031785836517756</v>
      </c>
      <c r="AH365">
        <f t="shared" si="17"/>
        <v>2004.5574328932566</v>
      </c>
      <c r="AI365">
        <v>-4.6228011638875799E-2</v>
      </c>
      <c r="AJ365">
        <v>1914</v>
      </c>
      <c r="AL365">
        <v>1</v>
      </c>
      <c r="AM365">
        <v>0</v>
      </c>
      <c r="AN365">
        <v>5.28</v>
      </c>
      <c r="AO365">
        <v>5.31</v>
      </c>
      <c r="AP365">
        <v>3.31</v>
      </c>
    </row>
    <row r="366" spans="1:42" x14ac:dyDescent="0.3">
      <c r="A366">
        <v>1</v>
      </c>
      <c r="B366">
        <v>0.53</v>
      </c>
      <c r="C366">
        <f t="shared" si="15"/>
        <v>0.28090000000000004</v>
      </c>
      <c r="D366">
        <v>7.3335509394040761</v>
      </c>
      <c r="E366" t="s">
        <v>40</v>
      </c>
      <c r="F366">
        <v>0</v>
      </c>
      <c r="G366">
        <v>0</v>
      </c>
      <c r="H366">
        <v>1</v>
      </c>
      <c r="I366">
        <v>0</v>
      </c>
      <c r="J366">
        <v>0</v>
      </c>
      <c r="K366" t="s">
        <v>54</v>
      </c>
      <c r="L366">
        <v>1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 t="s">
        <v>39</v>
      </c>
      <c r="T366">
        <v>0</v>
      </c>
      <c r="U366">
        <v>0</v>
      </c>
      <c r="V366">
        <v>1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62</v>
      </c>
      <c r="AC366">
        <v>57</v>
      </c>
      <c r="AD366">
        <v>1566</v>
      </c>
      <c r="AE366">
        <v>7.3562798765507482</v>
      </c>
      <c r="AF366">
        <f t="shared" si="16"/>
        <v>1565.9999999999998</v>
      </c>
      <c r="AG366">
        <v>7.3428886374556193</v>
      </c>
      <c r="AH366">
        <f t="shared" si="17"/>
        <v>1545.1691066052615</v>
      </c>
      <c r="AI366">
        <v>1.3391239095128959E-2</v>
      </c>
      <c r="AJ366">
        <v>1566</v>
      </c>
      <c r="AL366">
        <v>1</v>
      </c>
      <c r="AM366">
        <v>0</v>
      </c>
      <c r="AN366">
        <v>5.19</v>
      </c>
      <c r="AO366">
        <v>5.23</v>
      </c>
      <c r="AP366">
        <v>3.23</v>
      </c>
    </row>
    <row r="367" spans="1:42" x14ac:dyDescent="0.3">
      <c r="A367">
        <v>1</v>
      </c>
      <c r="B367">
        <v>0.75</v>
      </c>
      <c r="C367">
        <f t="shared" si="15"/>
        <v>0.5625</v>
      </c>
      <c r="D367">
        <v>7.9153845900800182</v>
      </c>
      <c r="E367" t="s">
        <v>55</v>
      </c>
      <c r="F367">
        <v>0</v>
      </c>
      <c r="G367">
        <v>0</v>
      </c>
      <c r="H367">
        <v>0</v>
      </c>
      <c r="I367">
        <v>0</v>
      </c>
      <c r="J367">
        <v>1</v>
      </c>
      <c r="K367" t="s">
        <v>51</v>
      </c>
      <c r="L367">
        <v>0</v>
      </c>
      <c r="M367">
        <v>0</v>
      </c>
      <c r="N367">
        <v>1</v>
      </c>
      <c r="O367">
        <v>0</v>
      </c>
      <c r="P367">
        <v>0</v>
      </c>
      <c r="Q367">
        <v>0</v>
      </c>
      <c r="R367">
        <v>0</v>
      </c>
      <c r="S367" t="s">
        <v>39</v>
      </c>
      <c r="T367">
        <v>0</v>
      </c>
      <c r="U367">
        <v>0</v>
      </c>
      <c r="V367">
        <v>1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63.5</v>
      </c>
      <c r="AC367">
        <v>56</v>
      </c>
      <c r="AD367">
        <v>2372</v>
      </c>
      <c r="AE367">
        <v>7.7714887601176157</v>
      </c>
      <c r="AF367">
        <f t="shared" si="16"/>
        <v>2371.9999999999991</v>
      </c>
      <c r="AG367">
        <v>7.8728209615941349</v>
      </c>
      <c r="AH367">
        <f t="shared" si="17"/>
        <v>2624.9600650458528</v>
      </c>
      <c r="AI367">
        <v>-0.10133220147651922</v>
      </c>
      <c r="AJ367">
        <v>2372</v>
      </c>
      <c r="AL367">
        <v>1</v>
      </c>
      <c r="AM367">
        <v>0</v>
      </c>
      <c r="AN367">
        <v>5.75</v>
      </c>
      <c r="AO367">
        <v>5.71</v>
      </c>
      <c r="AP367">
        <v>3.64</v>
      </c>
    </row>
    <row r="368" spans="1:42" x14ac:dyDescent="0.3">
      <c r="A368">
        <v>1</v>
      </c>
      <c r="B368">
        <v>0.7</v>
      </c>
      <c r="C368">
        <f t="shared" si="15"/>
        <v>0.48999999999999994</v>
      </c>
      <c r="D368">
        <v>7.7962024499072404</v>
      </c>
      <c r="E368" t="s">
        <v>55</v>
      </c>
      <c r="F368">
        <v>0</v>
      </c>
      <c r="G368">
        <v>0</v>
      </c>
      <c r="H368">
        <v>0</v>
      </c>
      <c r="I368">
        <v>0</v>
      </c>
      <c r="J368">
        <v>1</v>
      </c>
      <c r="K368" t="s">
        <v>47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1</v>
      </c>
      <c r="R368">
        <v>0</v>
      </c>
      <c r="S368" t="s">
        <v>42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1</v>
      </c>
      <c r="AB368">
        <v>62.4</v>
      </c>
      <c r="AC368">
        <v>61</v>
      </c>
      <c r="AD368">
        <v>2394</v>
      </c>
      <c r="AE368">
        <v>7.7807208861179182</v>
      </c>
      <c r="AF368">
        <f t="shared" si="16"/>
        <v>2393.9999999999995</v>
      </c>
      <c r="AG368">
        <v>7.7272616723747127</v>
      </c>
      <c r="AH368">
        <f t="shared" si="17"/>
        <v>2269.379380365724</v>
      </c>
      <c r="AI368">
        <v>5.3459213743205503E-2</v>
      </c>
      <c r="AJ368">
        <v>2394</v>
      </c>
      <c r="AL368">
        <v>1</v>
      </c>
      <c r="AM368">
        <v>0</v>
      </c>
      <c r="AN368">
        <v>5.6</v>
      </c>
      <c r="AO368">
        <v>5.75</v>
      </c>
      <c r="AP368">
        <v>3.54</v>
      </c>
    </row>
    <row r="369" spans="1:42" x14ac:dyDescent="0.3">
      <c r="A369">
        <v>1</v>
      </c>
      <c r="B369">
        <v>0.32</v>
      </c>
      <c r="C369">
        <f t="shared" si="15"/>
        <v>0.1024</v>
      </c>
      <c r="D369">
        <v>6.56339481274318</v>
      </c>
      <c r="E369" t="s">
        <v>40</v>
      </c>
      <c r="F369">
        <v>0</v>
      </c>
      <c r="G369">
        <v>0</v>
      </c>
      <c r="H369">
        <v>1</v>
      </c>
      <c r="I369">
        <v>0</v>
      </c>
      <c r="J369">
        <v>0</v>
      </c>
      <c r="K369" t="s">
        <v>43</v>
      </c>
      <c r="L369">
        <v>0</v>
      </c>
      <c r="M369">
        <v>1</v>
      </c>
      <c r="N369">
        <v>0</v>
      </c>
      <c r="O369">
        <v>0</v>
      </c>
      <c r="P369">
        <v>0</v>
      </c>
      <c r="Q369">
        <v>0</v>
      </c>
      <c r="R369">
        <v>0</v>
      </c>
      <c r="S369" t="s">
        <v>42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1</v>
      </c>
      <c r="AB369">
        <v>62.2</v>
      </c>
      <c r="AC369">
        <v>53</v>
      </c>
      <c r="AD369">
        <v>816</v>
      </c>
      <c r="AE369">
        <v>6.7044143549641069</v>
      </c>
      <c r="AF369">
        <f t="shared" si="16"/>
        <v>815.99999999999989</v>
      </c>
      <c r="AG369">
        <v>6.7919521894099724</v>
      </c>
      <c r="AH369">
        <f t="shared" si="17"/>
        <v>890.65058441931899</v>
      </c>
      <c r="AI369">
        <v>-8.7537834445865492E-2</v>
      </c>
      <c r="AJ369">
        <v>816</v>
      </c>
      <c r="AL369">
        <v>1</v>
      </c>
      <c r="AM369">
        <v>0</v>
      </c>
      <c r="AN369">
        <v>4.3899999999999997</v>
      </c>
      <c r="AO369">
        <v>4.42</v>
      </c>
      <c r="AP369">
        <v>2.74</v>
      </c>
    </row>
    <row r="370" spans="1:42" x14ac:dyDescent="0.3">
      <c r="A370">
        <v>1</v>
      </c>
      <c r="B370">
        <v>0.31</v>
      </c>
      <c r="C370">
        <f t="shared" si="15"/>
        <v>9.6100000000000005E-2</v>
      </c>
      <c r="D370">
        <v>6.5177318019796271</v>
      </c>
      <c r="E370" t="s">
        <v>49</v>
      </c>
      <c r="F370">
        <v>0</v>
      </c>
      <c r="G370">
        <v>0</v>
      </c>
      <c r="H370">
        <v>0</v>
      </c>
      <c r="I370">
        <v>1</v>
      </c>
      <c r="J370">
        <v>0</v>
      </c>
      <c r="K370" t="s">
        <v>54</v>
      </c>
      <c r="L370">
        <v>1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 t="s">
        <v>48</v>
      </c>
      <c r="T370">
        <v>0</v>
      </c>
      <c r="U370">
        <v>0</v>
      </c>
      <c r="V370">
        <v>0</v>
      </c>
      <c r="W370">
        <v>1</v>
      </c>
      <c r="X370">
        <v>0</v>
      </c>
      <c r="Y370">
        <v>0</v>
      </c>
      <c r="Z370">
        <v>0</v>
      </c>
      <c r="AA370">
        <v>0</v>
      </c>
      <c r="AB370">
        <v>60.1</v>
      </c>
      <c r="AC370">
        <v>58</v>
      </c>
      <c r="AD370">
        <v>462</v>
      </c>
      <c r="AE370">
        <v>6.1355648910817386</v>
      </c>
      <c r="AF370">
        <f t="shared" si="16"/>
        <v>461.99999999999989</v>
      </c>
      <c r="AG370">
        <v>6.2504352519225765</v>
      </c>
      <c r="AH370">
        <f t="shared" si="17"/>
        <v>518.23833982058977</v>
      </c>
      <c r="AI370">
        <v>-0.1148703608408379</v>
      </c>
      <c r="AJ370">
        <v>462</v>
      </c>
      <c r="AL370">
        <v>1</v>
      </c>
      <c r="AM370">
        <v>0</v>
      </c>
      <c r="AN370">
        <v>4.38</v>
      </c>
      <c r="AO370">
        <v>4.4000000000000004</v>
      </c>
      <c r="AP370">
        <v>2.64</v>
      </c>
    </row>
    <row r="371" spans="1:42" x14ac:dyDescent="0.3">
      <c r="A371">
        <v>1</v>
      </c>
      <c r="B371">
        <v>0.53</v>
      </c>
      <c r="C371">
        <f t="shared" si="15"/>
        <v>0.28090000000000004</v>
      </c>
      <c r="D371">
        <v>7.3335509394040761</v>
      </c>
      <c r="E371" t="s">
        <v>49</v>
      </c>
      <c r="F371">
        <v>0</v>
      </c>
      <c r="G371">
        <v>0</v>
      </c>
      <c r="H371">
        <v>0</v>
      </c>
      <c r="I371">
        <v>1</v>
      </c>
      <c r="J371">
        <v>0</v>
      </c>
      <c r="K371" t="s">
        <v>50</v>
      </c>
      <c r="L371">
        <v>0</v>
      </c>
      <c r="M371">
        <v>0</v>
      </c>
      <c r="N371">
        <v>0</v>
      </c>
      <c r="O371">
        <v>1</v>
      </c>
      <c r="P371">
        <v>0</v>
      </c>
      <c r="Q371">
        <v>0</v>
      </c>
      <c r="R371">
        <v>0</v>
      </c>
      <c r="S371" t="s">
        <v>52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0</v>
      </c>
      <c r="AA371">
        <v>0</v>
      </c>
      <c r="AB371">
        <v>62.6</v>
      </c>
      <c r="AC371">
        <v>58</v>
      </c>
      <c r="AD371">
        <v>1607</v>
      </c>
      <c r="AE371">
        <v>7.3821243657375124</v>
      </c>
      <c r="AF371">
        <f t="shared" si="16"/>
        <v>1606.9999999999998</v>
      </c>
      <c r="AG371">
        <v>7.3370186393399415</v>
      </c>
      <c r="AH371">
        <f t="shared" si="17"/>
        <v>1536.125535700922</v>
      </c>
      <c r="AI371">
        <v>4.5105726397570933E-2</v>
      </c>
      <c r="AJ371">
        <v>1607</v>
      </c>
      <c r="AL371">
        <v>1</v>
      </c>
      <c r="AM371">
        <v>0</v>
      </c>
      <c r="AN371">
        <v>5.18</v>
      </c>
      <c r="AO371">
        <v>5.1100000000000003</v>
      </c>
      <c r="AP371">
        <v>3.22</v>
      </c>
    </row>
    <row r="372" spans="1:42" x14ac:dyDescent="0.3">
      <c r="A372">
        <v>1</v>
      </c>
      <c r="B372">
        <v>0.33</v>
      </c>
      <c r="C372">
        <f t="shared" si="15"/>
        <v>0.10890000000000001</v>
      </c>
      <c r="D372">
        <v>6.6079578580290095</v>
      </c>
      <c r="E372" t="s">
        <v>49</v>
      </c>
      <c r="F372">
        <v>0</v>
      </c>
      <c r="G372">
        <v>0</v>
      </c>
      <c r="H372">
        <v>0</v>
      </c>
      <c r="I372">
        <v>1</v>
      </c>
      <c r="J372">
        <v>0</v>
      </c>
      <c r="K372" t="s">
        <v>50</v>
      </c>
      <c r="L372">
        <v>0</v>
      </c>
      <c r="M372">
        <v>0</v>
      </c>
      <c r="N372">
        <v>0</v>
      </c>
      <c r="O372">
        <v>1</v>
      </c>
      <c r="P372">
        <v>0</v>
      </c>
      <c r="Q372">
        <v>0</v>
      </c>
      <c r="R372">
        <v>0</v>
      </c>
      <c r="S372" t="s">
        <v>52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0</v>
      </c>
      <c r="AA372">
        <v>0</v>
      </c>
      <c r="AB372">
        <v>59.4</v>
      </c>
      <c r="AC372">
        <v>61</v>
      </c>
      <c r="AD372">
        <v>743</v>
      </c>
      <c r="AE372">
        <v>6.6106960447177592</v>
      </c>
      <c r="AF372">
        <f t="shared" si="16"/>
        <v>743</v>
      </c>
      <c r="AG372">
        <v>6.5372382409976684</v>
      </c>
      <c r="AH372">
        <f t="shared" si="17"/>
        <v>690.37728706173789</v>
      </c>
      <c r="AI372">
        <v>7.3457803720090808E-2</v>
      </c>
      <c r="AJ372">
        <v>743</v>
      </c>
      <c r="AL372">
        <v>1</v>
      </c>
      <c r="AM372">
        <v>0</v>
      </c>
      <c r="AN372">
        <v>4.53</v>
      </c>
      <c r="AO372">
        <v>4.49</v>
      </c>
      <c r="AP372">
        <v>2.68</v>
      </c>
    </row>
    <row r="373" spans="1:42" x14ac:dyDescent="0.3">
      <c r="A373">
        <v>1</v>
      </c>
      <c r="B373">
        <v>0.5</v>
      </c>
      <c r="C373">
        <f t="shared" si="15"/>
        <v>0.25</v>
      </c>
      <c r="D373">
        <v>7.2401831635362885</v>
      </c>
      <c r="E373" t="s">
        <v>40</v>
      </c>
      <c r="F373">
        <v>0</v>
      </c>
      <c r="G373">
        <v>0</v>
      </c>
      <c r="H373">
        <v>1</v>
      </c>
      <c r="I373">
        <v>0</v>
      </c>
      <c r="J373">
        <v>0</v>
      </c>
      <c r="K373" t="s">
        <v>50</v>
      </c>
      <c r="L373">
        <v>0</v>
      </c>
      <c r="M373">
        <v>0</v>
      </c>
      <c r="N373">
        <v>0</v>
      </c>
      <c r="O373">
        <v>1</v>
      </c>
      <c r="P373">
        <v>0</v>
      </c>
      <c r="Q373">
        <v>0</v>
      </c>
      <c r="R373">
        <v>0</v>
      </c>
      <c r="S373" t="s">
        <v>42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1</v>
      </c>
      <c r="AB373">
        <v>61.2</v>
      </c>
      <c r="AC373">
        <v>56</v>
      </c>
      <c r="AD373">
        <v>1838</v>
      </c>
      <c r="AE373">
        <v>7.5164333029156323</v>
      </c>
      <c r="AF373">
        <f t="shared" si="16"/>
        <v>1837.9999999999998</v>
      </c>
      <c r="AG373">
        <v>7.4042662752294159</v>
      </c>
      <c r="AH373">
        <f t="shared" si="17"/>
        <v>1642.9788994021947</v>
      </c>
      <c r="AI373">
        <v>0.11216702768621634</v>
      </c>
      <c r="AJ373">
        <v>1838</v>
      </c>
      <c r="AL373">
        <v>1</v>
      </c>
      <c r="AM373">
        <v>0</v>
      </c>
      <c r="AN373">
        <v>5.0999999999999996</v>
      </c>
      <c r="AO373">
        <v>5.13</v>
      </c>
      <c r="AP373">
        <v>3.13</v>
      </c>
    </row>
    <row r="374" spans="1:42" x14ac:dyDescent="0.3">
      <c r="A374">
        <v>1</v>
      </c>
      <c r="B374">
        <v>0.6</v>
      </c>
      <c r="C374">
        <f t="shared" si="15"/>
        <v>0.36</v>
      </c>
      <c r="D374">
        <v>7.5363578025022679</v>
      </c>
      <c r="E374" t="s">
        <v>40</v>
      </c>
      <c r="F374">
        <v>0</v>
      </c>
      <c r="G374">
        <v>0</v>
      </c>
      <c r="H374">
        <v>1</v>
      </c>
      <c r="I374">
        <v>0</v>
      </c>
      <c r="J374">
        <v>0</v>
      </c>
      <c r="K374" t="s">
        <v>54</v>
      </c>
      <c r="L374">
        <v>1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 t="s">
        <v>46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1</v>
      </c>
      <c r="AA374">
        <v>0</v>
      </c>
      <c r="AB374">
        <v>62.3</v>
      </c>
      <c r="AC374">
        <v>55</v>
      </c>
      <c r="AD374">
        <v>3850</v>
      </c>
      <c r="AE374">
        <v>8.2558284272818305</v>
      </c>
      <c r="AF374">
        <f t="shared" si="16"/>
        <v>3850.0000000000023</v>
      </c>
      <c r="AG374">
        <v>7.9671404702066475</v>
      </c>
      <c r="AH374">
        <f t="shared" si="17"/>
        <v>2884.5969684521006</v>
      </c>
      <c r="AI374">
        <v>0.28868795707518302</v>
      </c>
      <c r="AJ374">
        <v>3850</v>
      </c>
      <c r="AL374">
        <v>1</v>
      </c>
      <c r="AM374">
        <v>0</v>
      </c>
      <c r="AN374">
        <v>5.38</v>
      </c>
      <c r="AO374">
        <v>5.4</v>
      </c>
      <c r="AP374">
        <v>3.36</v>
      </c>
    </row>
    <row r="375" spans="1:42" x14ac:dyDescent="0.3">
      <c r="A375">
        <v>1</v>
      </c>
      <c r="B375">
        <v>0.44</v>
      </c>
      <c r="C375">
        <f t="shared" si="15"/>
        <v>0.19359999999999999</v>
      </c>
      <c r="D375">
        <v>7.039491563819861</v>
      </c>
      <c r="E375" t="s">
        <v>40</v>
      </c>
      <c r="F375">
        <v>0</v>
      </c>
      <c r="G375">
        <v>0</v>
      </c>
      <c r="H375">
        <v>1</v>
      </c>
      <c r="I375">
        <v>0</v>
      </c>
      <c r="J375">
        <v>0</v>
      </c>
      <c r="K375" t="s">
        <v>50</v>
      </c>
      <c r="L375">
        <v>0</v>
      </c>
      <c r="M375">
        <v>0</v>
      </c>
      <c r="N375">
        <v>0</v>
      </c>
      <c r="O375">
        <v>1</v>
      </c>
      <c r="P375">
        <v>0</v>
      </c>
      <c r="Q375">
        <v>0</v>
      </c>
      <c r="R375">
        <v>0</v>
      </c>
      <c r="S375" t="s">
        <v>39</v>
      </c>
      <c r="T375">
        <v>0</v>
      </c>
      <c r="U375">
        <v>0</v>
      </c>
      <c r="V375">
        <v>1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62.7</v>
      </c>
      <c r="AC375">
        <v>57</v>
      </c>
      <c r="AD375">
        <v>772</v>
      </c>
      <c r="AE375">
        <v>6.6489845500247764</v>
      </c>
      <c r="AF375">
        <f t="shared" si="16"/>
        <v>772.00000000000023</v>
      </c>
      <c r="AG375">
        <v>6.8234853474434498</v>
      </c>
      <c r="AH375">
        <f t="shared" si="17"/>
        <v>919.18310609471223</v>
      </c>
      <c r="AI375">
        <v>-0.17450079741867341</v>
      </c>
      <c r="AJ375">
        <v>772</v>
      </c>
      <c r="AL375">
        <v>1</v>
      </c>
      <c r="AM375">
        <v>0</v>
      </c>
      <c r="AN375">
        <v>4.82</v>
      </c>
      <c r="AO375">
        <v>4.8499999999999996</v>
      </c>
      <c r="AP375">
        <v>3.03</v>
      </c>
    </row>
    <row r="376" spans="1:42" x14ac:dyDescent="0.3">
      <c r="A376">
        <v>1</v>
      </c>
      <c r="B376">
        <v>0.7</v>
      </c>
      <c r="C376">
        <f t="shared" si="15"/>
        <v>0.48999999999999994</v>
      </c>
      <c r="D376">
        <v>7.7962024499072404</v>
      </c>
      <c r="E376" t="s">
        <v>40</v>
      </c>
      <c r="F376">
        <v>0</v>
      </c>
      <c r="G376">
        <v>0</v>
      </c>
      <c r="H376">
        <v>1</v>
      </c>
      <c r="I376">
        <v>0</v>
      </c>
      <c r="J376">
        <v>0</v>
      </c>
      <c r="K376" t="s">
        <v>54</v>
      </c>
      <c r="L376">
        <v>1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 t="s">
        <v>39</v>
      </c>
      <c r="T376">
        <v>0</v>
      </c>
      <c r="U376">
        <v>0</v>
      </c>
      <c r="V376">
        <v>1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61.4</v>
      </c>
      <c r="AC376">
        <v>57</v>
      </c>
      <c r="AD376">
        <v>2699</v>
      </c>
      <c r="AE376">
        <v>7.9006366130180048</v>
      </c>
      <c r="AF376">
        <f t="shared" si="16"/>
        <v>2699.0000000000005</v>
      </c>
      <c r="AG376">
        <v>7.8595920762921097</v>
      </c>
      <c r="AH376">
        <f t="shared" si="17"/>
        <v>2590.4634483994109</v>
      </c>
      <c r="AI376">
        <v>4.1044536725895142E-2</v>
      </c>
      <c r="AJ376">
        <v>2699</v>
      </c>
      <c r="AL376">
        <v>1</v>
      </c>
      <c r="AM376">
        <v>0</v>
      </c>
      <c r="AN376">
        <v>5.68</v>
      </c>
      <c r="AO376">
        <v>5.72</v>
      </c>
      <c r="AP376">
        <v>3.5</v>
      </c>
    </row>
    <row r="377" spans="1:42" x14ac:dyDescent="0.3">
      <c r="A377">
        <v>1</v>
      </c>
      <c r="B377">
        <v>0.33</v>
      </c>
      <c r="C377">
        <f t="shared" si="15"/>
        <v>0.10890000000000001</v>
      </c>
      <c r="D377">
        <v>6.6079578580290095</v>
      </c>
      <c r="E377" t="s">
        <v>40</v>
      </c>
      <c r="F377">
        <v>0</v>
      </c>
      <c r="G377">
        <v>0</v>
      </c>
      <c r="H377">
        <v>1</v>
      </c>
      <c r="I377">
        <v>0</v>
      </c>
      <c r="J377">
        <v>0</v>
      </c>
      <c r="K377" t="s">
        <v>50</v>
      </c>
      <c r="L377">
        <v>0</v>
      </c>
      <c r="M377">
        <v>0</v>
      </c>
      <c r="N377">
        <v>0</v>
      </c>
      <c r="O377">
        <v>1</v>
      </c>
      <c r="P377">
        <v>0</v>
      </c>
      <c r="Q377">
        <v>0</v>
      </c>
      <c r="R377">
        <v>0</v>
      </c>
      <c r="S377" t="s">
        <v>46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1</v>
      </c>
      <c r="AA377">
        <v>0</v>
      </c>
      <c r="AB377">
        <v>61.5</v>
      </c>
      <c r="AC377">
        <v>56</v>
      </c>
      <c r="AD377">
        <v>868</v>
      </c>
      <c r="AE377">
        <v>6.7661917146603505</v>
      </c>
      <c r="AF377">
        <f t="shared" si="16"/>
        <v>868.00000000000034</v>
      </c>
      <c r="AG377">
        <v>6.7916149882879076</v>
      </c>
      <c r="AH377">
        <f t="shared" si="17"/>
        <v>890.3503066727269</v>
      </c>
      <c r="AI377">
        <v>-2.542327362755703E-2</v>
      </c>
      <c r="AJ377">
        <v>868</v>
      </c>
      <c r="AL377">
        <v>1</v>
      </c>
      <c r="AM377">
        <v>0</v>
      </c>
      <c r="AN377">
        <v>4.45</v>
      </c>
      <c r="AO377">
        <v>4.46</v>
      </c>
      <c r="AP377">
        <v>2.74</v>
      </c>
    </row>
    <row r="378" spans="1:42" x14ac:dyDescent="0.3">
      <c r="A378">
        <v>1</v>
      </c>
      <c r="B378">
        <v>0.76</v>
      </c>
      <c r="C378">
        <f t="shared" si="15"/>
        <v>0.5776</v>
      </c>
      <c r="D378">
        <v>7.938472747243595</v>
      </c>
      <c r="E378" t="s">
        <v>49</v>
      </c>
      <c r="F378">
        <v>0</v>
      </c>
      <c r="G378">
        <v>0</v>
      </c>
      <c r="H378">
        <v>0</v>
      </c>
      <c r="I378">
        <v>1</v>
      </c>
      <c r="J378">
        <v>0</v>
      </c>
      <c r="K378" t="s">
        <v>47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1</v>
      </c>
      <c r="R378">
        <v>0</v>
      </c>
      <c r="S378" t="s">
        <v>46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1</v>
      </c>
      <c r="AA378">
        <v>0</v>
      </c>
      <c r="AB378">
        <v>58.8</v>
      </c>
      <c r="AC378">
        <v>59</v>
      </c>
      <c r="AD378">
        <v>2790</v>
      </c>
      <c r="AE378">
        <v>7.9337968748154113</v>
      </c>
      <c r="AF378">
        <f t="shared" si="16"/>
        <v>2790</v>
      </c>
      <c r="AG378">
        <v>8.1146108678549673</v>
      </c>
      <c r="AH378">
        <f t="shared" si="17"/>
        <v>3342.9564792200558</v>
      </c>
      <c r="AI378">
        <v>-0.18081399303955603</v>
      </c>
      <c r="AJ378">
        <v>2790</v>
      </c>
      <c r="AL378">
        <v>1</v>
      </c>
      <c r="AM378">
        <v>0</v>
      </c>
      <c r="AN378">
        <v>6</v>
      </c>
      <c r="AO378">
        <v>5.94</v>
      </c>
      <c r="AP378">
        <v>3.51</v>
      </c>
    </row>
    <row r="379" spans="1:42" x14ac:dyDescent="0.3">
      <c r="A379">
        <v>1</v>
      </c>
      <c r="B379">
        <v>0.72</v>
      </c>
      <c r="C379">
        <f t="shared" si="15"/>
        <v>0.51839999999999997</v>
      </c>
      <c r="D379">
        <v>7.8446480764991975</v>
      </c>
      <c r="E379" t="s">
        <v>49</v>
      </c>
      <c r="F379">
        <v>0</v>
      </c>
      <c r="G379">
        <v>0</v>
      </c>
      <c r="H379">
        <v>0</v>
      </c>
      <c r="I379">
        <v>1</v>
      </c>
      <c r="J379">
        <v>0</v>
      </c>
      <c r="K379" t="s">
        <v>51</v>
      </c>
      <c r="L379">
        <v>0</v>
      </c>
      <c r="M379">
        <v>0</v>
      </c>
      <c r="N379">
        <v>1</v>
      </c>
      <c r="O379">
        <v>0</v>
      </c>
      <c r="P379">
        <v>0</v>
      </c>
      <c r="Q379">
        <v>0</v>
      </c>
      <c r="R379">
        <v>0</v>
      </c>
      <c r="S379" t="s">
        <v>39</v>
      </c>
      <c r="T379">
        <v>0</v>
      </c>
      <c r="U379">
        <v>0</v>
      </c>
      <c r="V379">
        <v>1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61.7</v>
      </c>
      <c r="AC379">
        <v>59</v>
      </c>
      <c r="AD379">
        <v>2492</v>
      </c>
      <c r="AE379">
        <v>7.8208408799073439</v>
      </c>
      <c r="AF379">
        <f t="shared" si="16"/>
        <v>2492.0000000000005</v>
      </c>
      <c r="AG379">
        <v>7.8144545791345816</v>
      </c>
      <c r="AH379">
        <f t="shared" si="17"/>
        <v>2476.1360483748922</v>
      </c>
      <c r="AI379">
        <v>6.3863007727622545E-3</v>
      </c>
      <c r="AJ379">
        <v>2492</v>
      </c>
      <c r="AL379">
        <v>1</v>
      </c>
      <c r="AM379">
        <v>0</v>
      </c>
      <c r="AN379">
        <v>5.74</v>
      </c>
      <c r="AO379">
        <v>5.7</v>
      </c>
      <c r="AP379">
        <v>3.53</v>
      </c>
    </row>
    <row r="380" spans="1:42" x14ac:dyDescent="0.3">
      <c r="A380">
        <v>1</v>
      </c>
      <c r="B380">
        <v>0.31</v>
      </c>
      <c r="C380">
        <f t="shared" si="15"/>
        <v>9.6100000000000005E-2</v>
      </c>
      <c r="D380">
        <v>6.5177318019796271</v>
      </c>
      <c r="E380" t="s">
        <v>40</v>
      </c>
      <c r="F380">
        <v>0</v>
      </c>
      <c r="G380">
        <v>0</v>
      </c>
      <c r="H380">
        <v>1</v>
      </c>
      <c r="I380">
        <v>0</v>
      </c>
      <c r="J380">
        <v>0</v>
      </c>
      <c r="K380" t="s">
        <v>43</v>
      </c>
      <c r="L380">
        <v>0</v>
      </c>
      <c r="M380">
        <v>1</v>
      </c>
      <c r="N380">
        <v>0</v>
      </c>
      <c r="O380">
        <v>0</v>
      </c>
      <c r="P380">
        <v>0</v>
      </c>
      <c r="Q380">
        <v>0</v>
      </c>
      <c r="R380">
        <v>0</v>
      </c>
      <c r="S380" t="s">
        <v>52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0</v>
      </c>
      <c r="AA380">
        <v>0</v>
      </c>
      <c r="AB380">
        <v>61.5</v>
      </c>
      <c r="AC380">
        <v>56</v>
      </c>
      <c r="AD380">
        <v>872</v>
      </c>
      <c r="AE380">
        <v>6.7707894239089796</v>
      </c>
      <c r="AF380">
        <f t="shared" si="16"/>
        <v>872</v>
      </c>
      <c r="AG380">
        <v>6.5620406427896665</v>
      </c>
      <c r="AH380">
        <f t="shared" si="17"/>
        <v>707.71441437369367</v>
      </c>
      <c r="AI380">
        <v>0.20874878111931316</v>
      </c>
      <c r="AJ380">
        <v>872</v>
      </c>
      <c r="AL380">
        <v>1</v>
      </c>
      <c r="AM380">
        <v>0</v>
      </c>
      <c r="AN380">
        <v>4.37</v>
      </c>
      <c r="AO380">
        <v>4.34</v>
      </c>
      <c r="AP380">
        <v>2.68</v>
      </c>
    </row>
    <row r="381" spans="1:42" x14ac:dyDescent="0.3">
      <c r="A381">
        <v>1</v>
      </c>
      <c r="B381">
        <v>0.24</v>
      </c>
      <c r="C381">
        <f t="shared" si="15"/>
        <v>5.7599999999999998E-2</v>
      </c>
      <c r="D381">
        <v>6.1610467084186391</v>
      </c>
      <c r="E381" t="s">
        <v>40</v>
      </c>
      <c r="F381">
        <v>0</v>
      </c>
      <c r="G381">
        <v>0</v>
      </c>
      <c r="H381">
        <v>1</v>
      </c>
      <c r="I381">
        <v>0</v>
      </c>
      <c r="J381">
        <v>0</v>
      </c>
      <c r="K381" t="s">
        <v>43</v>
      </c>
      <c r="L381">
        <v>0</v>
      </c>
      <c r="M381">
        <v>1</v>
      </c>
      <c r="N381">
        <v>0</v>
      </c>
      <c r="O381">
        <v>0</v>
      </c>
      <c r="P381">
        <v>0</v>
      </c>
      <c r="Q381">
        <v>0</v>
      </c>
      <c r="R381">
        <v>0</v>
      </c>
      <c r="S381" t="s">
        <v>42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1</v>
      </c>
      <c r="AB381">
        <v>61.7</v>
      </c>
      <c r="AC381">
        <v>58</v>
      </c>
      <c r="AD381">
        <v>526</v>
      </c>
      <c r="AE381">
        <v>6.2653012127377101</v>
      </c>
      <c r="AF381">
        <f t="shared" si="16"/>
        <v>526.00000000000011</v>
      </c>
      <c r="AG381">
        <v>6.3303598760577984</v>
      </c>
      <c r="AH381">
        <f t="shared" si="17"/>
        <v>561.35857701806674</v>
      </c>
      <c r="AI381">
        <v>-6.505866332008825E-2</v>
      </c>
      <c r="AJ381">
        <v>526</v>
      </c>
      <c r="AL381">
        <v>1</v>
      </c>
      <c r="AM381">
        <v>0</v>
      </c>
      <c r="AN381">
        <v>3.96</v>
      </c>
      <c r="AO381">
        <v>4.01</v>
      </c>
      <c r="AP381">
        <v>2.46</v>
      </c>
    </row>
    <row r="382" spans="1:42" x14ac:dyDescent="0.3">
      <c r="A382">
        <v>1</v>
      </c>
      <c r="B382">
        <v>0.3</v>
      </c>
      <c r="C382">
        <f t="shared" si="15"/>
        <v>0.09</v>
      </c>
      <c r="D382">
        <v>6.4709048392564616</v>
      </c>
      <c r="E382" t="s">
        <v>40</v>
      </c>
      <c r="F382">
        <v>0</v>
      </c>
      <c r="G382">
        <v>0</v>
      </c>
      <c r="H382">
        <v>1</v>
      </c>
      <c r="I382">
        <v>0</v>
      </c>
      <c r="J382">
        <v>0</v>
      </c>
      <c r="K382" t="s">
        <v>54</v>
      </c>
      <c r="L382">
        <v>1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 t="s">
        <v>46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1</v>
      </c>
      <c r="AA382">
        <v>0</v>
      </c>
      <c r="AB382">
        <v>62.2</v>
      </c>
      <c r="AC382">
        <v>57</v>
      </c>
      <c r="AD382">
        <v>866</v>
      </c>
      <c r="AE382">
        <v>6.7638849085624351</v>
      </c>
      <c r="AF382">
        <f t="shared" si="16"/>
        <v>865.99999999999989</v>
      </c>
      <c r="AG382">
        <v>6.7991946089325239</v>
      </c>
      <c r="AH382">
        <f t="shared" si="17"/>
        <v>897.12446458006991</v>
      </c>
      <c r="AI382">
        <v>-3.5309700370088848E-2</v>
      </c>
      <c r="AJ382">
        <v>866</v>
      </c>
      <c r="AL382">
        <v>1</v>
      </c>
      <c r="AM382">
        <v>0</v>
      </c>
      <c r="AN382">
        <v>4.3</v>
      </c>
      <c r="AO382">
        <v>4.3499999999999996</v>
      </c>
      <c r="AP382">
        <v>2.69</v>
      </c>
    </row>
    <row r="383" spans="1:42" x14ac:dyDescent="0.3">
      <c r="A383">
        <v>1</v>
      </c>
      <c r="B383">
        <v>0.3</v>
      </c>
      <c r="C383">
        <f t="shared" si="15"/>
        <v>0.09</v>
      </c>
      <c r="D383">
        <v>6.4709048392564616</v>
      </c>
      <c r="E383" t="s">
        <v>40</v>
      </c>
      <c r="F383">
        <v>0</v>
      </c>
      <c r="G383">
        <v>0</v>
      </c>
      <c r="H383">
        <v>1</v>
      </c>
      <c r="I383">
        <v>0</v>
      </c>
      <c r="J383">
        <v>0</v>
      </c>
      <c r="K383" t="s">
        <v>41</v>
      </c>
      <c r="L383">
        <v>0</v>
      </c>
      <c r="M383">
        <v>0</v>
      </c>
      <c r="N383">
        <v>0</v>
      </c>
      <c r="O383">
        <v>0</v>
      </c>
      <c r="P383">
        <v>1</v>
      </c>
      <c r="Q383">
        <v>0</v>
      </c>
      <c r="R383">
        <v>0</v>
      </c>
      <c r="S383" t="s">
        <v>39</v>
      </c>
      <c r="T383">
        <v>0</v>
      </c>
      <c r="U383">
        <v>0</v>
      </c>
      <c r="V383">
        <v>1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61.7</v>
      </c>
      <c r="AC383">
        <v>56</v>
      </c>
      <c r="AD383">
        <v>465</v>
      </c>
      <c r="AE383">
        <v>6.1420374055873559</v>
      </c>
      <c r="AF383">
        <f t="shared" si="16"/>
        <v>464.99999999999983</v>
      </c>
      <c r="AG383">
        <v>6.1826711077974785</v>
      </c>
      <c r="AH383">
        <f t="shared" si="17"/>
        <v>484.28380449825465</v>
      </c>
      <c r="AI383">
        <v>-4.0633702210122635E-2</v>
      </c>
      <c r="AJ383">
        <v>465</v>
      </c>
      <c r="AL383">
        <v>1</v>
      </c>
      <c r="AM383">
        <v>0</v>
      </c>
      <c r="AN383">
        <v>4.33</v>
      </c>
      <c r="AO383">
        <v>4.3499999999999996</v>
      </c>
      <c r="AP383">
        <v>2.68</v>
      </c>
    </row>
    <row r="384" spans="1:42" x14ac:dyDescent="0.3">
      <c r="A384">
        <v>1</v>
      </c>
      <c r="B384">
        <v>0.32</v>
      </c>
      <c r="C384">
        <f t="shared" si="15"/>
        <v>0.1024</v>
      </c>
      <c r="D384">
        <v>6.56339481274318</v>
      </c>
      <c r="E384" t="s">
        <v>40</v>
      </c>
      <c r="F384">
        <v>0</v>
      </c>
      <c r="G384">
        <v>0</v>
      </c>
      <c r="H384">
        <v>1</v>
      </c>
      <c r="I384">
        <v>0</v>
      </c>
      <c r="J384">
        <v>0</v>
      </c>
      <c r="K384" t="s">
        <v>43</v>
      </c>
      <c r="L384">
        <v>0</v>
      </c>
      <c r="M384">
        <v>1</v>
      </c>
      <c r="N384">
        <v>0</v>
      </c>
      <c r="O384">
        <v>0</v>
      </c>
      <c r="P384">
        <v>0</v>
      </c>
      <c r="Q384">
        <v>0</v>
      </c>
      <c r="R384">
        <v>0</v>
      </c>
      <c r="S384" t="s">
        <v>52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0</v>
      </c>
      <c r="AA384">
        <v>0</v>
      </c>
      <c r="AB384">
        <v>61.3</v>
      </c>
      <c r="AC384">
        <v>57</v>
      </c>
      <c r="AD384">
        <v>900</v>
      </c>
      <c r="AE384">
        <v>6.8023947633243109</v>
      </c>
      <c r="AF384">
        <f t="shared" si="16"/>
        <v>900.00000000000011</v>
      </c>
      <c r="AG384">
        <v>6.6375142135832768</v>
      </c>
      <c r="AH384">
        <f t="shared" si="17"/>
        <v>763.19549213374239</v>
      </c>
      <c r="AI384">
        <v>0.16488054974103417</v>
      </c>
      <c r="AJ384">
        <v>900</v>
      </c>
      <c r="AL384">
        <v>1</v>
      </c>
      <c r="AM384">
        <v>0</v>
      </c>
      <c r="AN384">
        <v>4.45</v>
      </c>
      <c r="AO384">
        <v>4.42</v>
      </c>
      <c r="AP384">
        <v>2.72</v>
      </c>
    </row>
    <row r="385" spans="1:42" x14ac:dyDescent="0.3">
      <c r="A385">
        <v>1</v>
      </c>
      <c r="B385">
        <v>0.81</v>
      </c>
      <c r="C385">
        <f t="shared" si="15"/>
        <v>0.65610000000000013</v>
      </c>
      <c r="D385">
        <v>8.0504824002138395</v>
      </c>
      <c r="E385" t="s">
        <v>49</v>
      </c>
      <c r="F385">
        <v>0</v>
      </c>
      <c r="G385">
        <v>0</v>
      </c>
      <c r="H385">
        <v>0</v>
      </c>
      <c r="I385">
        <v>1</v>
      </c>
      <c r="J385">
        <v>0</v>
      </c>
      <c r="K385" t="s">
        <v>41</v>
      </c>
      <c r="L385">
        <v>0</v>
      </c>
      <c r="M385">
        <v>0</v>
      </c>
      <c r="N385">
        <v>0</v>
      </c>
      <c r="O385">
        <v>0</v>
      </c>
      <c r="P385">
        <v>1</v>
      </c>
      <c r="Q385">
        <v>0</v>
      </c>
      <c r="R385">
        <v>0</v>
      </c>
      <c r="S385" t="s">
        <v>48</v>
      </c>
      <c r="T385">
        <v>0</v>
      </c>
      <c r="U385">
        <v>0</v>
      </c>
      <c r="V385">
        <v>0</v>
      </c>
      <c r="W385">
        <v>1</v>
      </c>
      <c r="X385">
        <v>0</v>
      </c>
      <c r="Y385">
        <v>0</v>
      </c>
      <c r="Z385">
        <v>0</v>
      </c>
      <c r="AA385">
        <v>0</v>
      </c>
      <c r="AB385">
        <v>61.6</v>
      </c>
      <c r="AC385">
        <v>62</v>
      </c>
      <c r="AD385">
        <v>2313</v>
      </c>
      <c r="AE385">
        <v>7.7463006622314392</v>
      </c>
      <c r="AF385">
        <f t="shared" si="16"/>
        <v>2313</v>
      </c>
      <c r="AG385">
        <v>7.8160502591506713</v>
      </c>
      <c r="AH385">
        <f t="shared" si="17"/>
        <v>2480.0903232240512</v>
      </c>
      <c r="AI385">
        <v>-6.9749596919232104E-2</v>
      </c>
      <c r="AJ385">
        <v>2313</v>
      </c>
      <c r="AL385">
        <v>1</v>
      </c>
      <c r="AM385">
        <v>0</v>
      </c>
      <c r="AN385">
        <v>6</v>
      </c>
      <c r="AO385">
        <v>5.92</v>
      </c>
      <c r="AP385">
        <v>3.67</v>
      </c>
    </row>
    <row r="386" spans="1:42" x14ac:dyDescent="0.3">
      <c r="A386">
        <v>1</v>
      </c>
      <c r="B386">
        <v>0.55000000000000004</v>
      </c>
      <c r="C386">
        <f t="shared" si="15"/>
        <v>0.30250000000000005</v>
      </c>
      <c r="D386">
        <v>7.3935294085635661</v>
      </c>
      <c r="E386" t="s">
        <v>40</v>
      </c>
      <c r="F386">
        <v>0</v>
      </c>
      <c r="G386">
        <v>0</v>
      </c>
      <c r="H386">
        <v>1</v>
      </c>
      <c r="I386">
        <v>0</v>
      </c>
      <c r="J386">
        <v>0</v>
      </c>
      <c r="K386" t="s">
        <v>50</v>
      </c>
      <c r="L386">
        <v>0</v>
      </c>
      <c r="M386">
        <v>0</v>
      </c>
      <c r="N386">
        <v>0</v>
      </c>
      <c r="O386">
        <v>1</v>
      </c>
      <c r="P386">
        <v>0</v>
      </c>
      <c r="Q386">
        <v>0</v>
      </c>
      <c r="R386">
        <v>0</v>
      </c>
      <c r="S386" t="s">
        <v>42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1</v>
      </c>
      <c r="AB386">
        <v>62</v>
      </c>
      <c r="AC386">
        <v>57</v>
      </c>
      <c r="AD386">
        <v>2129</v>
      </c>
      <c r="AE386">
        <v>7.6634076648934792</v>
      </c>
      <c r="AF386">
        <f t="shared" si="16"/>
        <v>2128.9999999999995</v>
      </c>
      <c r="AG386">
        <v>7.6100763087498144</v>
      </c>
      <c r="AH386">
        <f t="shared" si="17"/>
        <v>2018.4321158716193</v>
      </c>
      <c r="AI386">
        <v>5.3331356143664799E-2</v>
      </c>
      <c r="AJ386">
        <v>2129</v>
      </c>
      <c r="AL386">
        <v>1</v>
      </c>
      <c r="AM386">
        <v>0</v>
      </c>
      <c r="AN386">
        <v>5.26</v>
      </c>
      <c r="AO386">
        <v>5.22</v>
      </c>
      <c r="AP386">
        <v>3.25</v>
      </c>
    </row>
    <row r="387" spans="1:42" x14ac:dyDescent="0.3">
      <c r="A387">
        <v>1</v>
      </c>
      <c r="B387">
        <v>0.32</v>
      </c>
      <c r="C387">
        <f t="shared" ref="C387:C450" si="18">B387^2</f>
        <v>0.1024</v>
      </c>
      <c r="D387">
        <v>6.56339481274318</v>
      </c>
      <c r="E387" t="s">
        <v>37</v>
      </c>
      <c r="F387">
        <v>0</v>
      </c>
      <c r="G387">
        <v>1</v>
      </c>
      <c r="H387">
        <v>0</v>
      </c>
      <c r="I387">
        <v>0</v>
      </c>
      <c r="J387">
        <v>0</v>
      </c>
      <c r="K387" t="s">
        <v>43</v>
      </c>
      <c r="L387">
        <v>0</v>
      </c>
      <c r="M387">
        <v>1</v>
      </c>
      <c r="N387">
        <v>0</v>
      </c>
      <c r="O387">
        <v>0</v>
      </c>
      <c r="P387">
        <v>0</v>
      </c>
      <c r="Q387">
        <v>0</v>
      </c>
      <c r="R387">
        <v>0</v>
      </c>
      <c r="S387" t="s">
        <v>39</v>
      </c>
      <c r="T387">
        <v>0</v>
      </c>
      <c r="U387">
        <v>0</v>
      </c>
      <c r="V387">
        <v>1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63.2</v>
      </c>
      <c r="AC387">
        <v>56</v>
      </c>
      <c r="AD387">
        <v>561</v>
      </c>
      <c r="AE387">
        <v>6.329720905522696</v>
      </c>
      <c r="AF387">
        <f t="shared" ref="AF387:AF450" si="19">EXP(AE387)</f>
        <v>560.99999999999977</v>
      </c>
      <c r="AG387">
        <v>6.4047459184671158</v>
      </c>
      <c r="AH387">
        <f t="shared" ref="AH387:AH450" si="20">EXP(AG387)</f>
        <v>604.70813398805831</v>
      </c>
      <c r="AI387">
        <v>-7.5025012944419878E-2</v>
      </c>
      <c r="AJ387">
        <v>561</v>
      </c>
      <c r="AL387">
        <v>1</v>
      </c>
      <c r="AM387">
        <v>0</v>
      </c>
      <c r="AN387">
        <v>4.3499999999999996</v>
      </c>
      <c r="AO387">
        <v>4.38</v>
      </c>
      <c r="AP387">
        <v>2.76</v>
      </c>
    </row>
    <row r="388" spans="1:42" x14ac:dyDescent="0.3">
      <c r="A388">
        <v>1</v>
      </c>
      <c r="B388">
        <v>0.32</v>
      </c>
      <c r="C388">
        <f t="shared" si="18"/>
        <v>0.1024</v>
      </c>
      <c r="D388">
        <v>6.56339481274318</v>
      </c>
      <c r="E388" t="s">
        <v>40</v>
      </c>
      <c r="F388">
        <v>0</v>
      </c>
      <c r="G388">
        <v>0</v>
      </c>
      <c r="H388">
        <v>1</v>
      </c>
      <c r="I388">
        <v>0</v>
      </c>
      <c r="J388">
        <v>0</v>
      </c>
      <c r="K388" t="s">
        <v>50</v>
      </c>
      <c r="L388">
        <v>0</v>
      </c>
      <c r="M388">
        <v>0</v>
      </c>
      <c r="N388">
        <v>0</v>
      </c>
      <c r="O388">
        <v>1</v>
      </c>
      <c r="P388">
        <v>0</v>
      </c>
      <c r="Q388">
        <v>0</v>
      </c>
      <c r="R388">
        <v>0</v>
      </c>
      <c r="S388" t="s">
        <v>44</v>
      </c>
      <c r="T388">
        <v>0</v>
      </c>
      <c r="U388">
        <v>0</v>
      </c>
      <c r="V388">
        <v>0</v>
      </c>
      <c r="W388">
        <v>0</v>
      </c>
      <c r="X388">
        <v>1</v>
      </c>
      <c r="Y388">
        <v>0</v>
      </c>
      <c r="Z388">
        <v>0</v>
      </c>
      <c r="AA388">
        <v>0</v>
      </c>
      <c r="AB388">
        <v>61.2</v>
      </c>
      <c r="AC388">
        <v>56</v>
      </c>
      <c r="AD388">
        <v>645</v>
      </c>
      <c r="AE388">
        <v>6.4692503167957724</v>
      </c>
      <c r="AF388">
        <f t="shared" si="19"/>
        <v>645</v>
      </c>
      <c r="AG388">
        <v>6.5559808585418384</v>
      </c>
      <c r="AH388">
        <f t="shared" si="20"/>
        <v>703.43878549155318</v>
      </c>
      <c r="AI388">
        <v>-8.6730541746065981E-2</v>
      </c>
      <c r="AJ388">
        <v>645</v>
      </c>
      <c r="AL388">
        <v>1</v>
      </c>
      <c r="AM388">
        <v>0</v>
      </c>
      <c r="AN388">
        <v>4.42</v>
      </c>
      <c r="AO388">
        <v>4.4400000000000004</v>
      </c>
      <c r="AP388">
        <v>2.71</v>
      </c>
    </row>
    <row r="389" spans="1:42" x14ac:dyDescent="0.3">
      <c r="A389">
        <v>1</v>
      </c>
      <c r="B389">
        <v>0.7</v>
      </c>
      <c r="C389">
        <f t="shared" si="18"/>
        <v>0.48999999999999994</v>
      </c>
      <c r="D389">
        <v>7.7962024499072404</v>
      </c>
      <c r="E389" t="s">
        <v>40</v>
      </c>
      <c r="F389">
        <v>0</v>
      </c>
      <c r="G389">
        <v>0</v>
      </c>
      <c r="H389">
        <v>1</v>
      </c>
      <c r="I389">
        <v>0</v>
      </c>
      <c r="J389">
        <v>0</v>
      </c>
      <c r="K389" t="s">
        <v>51</v>
      </c>
      <c r="L389">
        <v>0</v>
      </c>
      <c r="M389">
        <v>0</v>
      </c>
      <c r="N389">
        <v>1</v>
      </c>
      <c r="O389">
        <v>0</v>
      </c>
      <c r="P389">
        <v>0</v>
      </c>
      <c r="Q389">
        <v>0</v>
      </c>
      <c r="R389">
        <v>0</v>
      </c>
      <c r="S389" t="s">
        <v>44</v>
      </c>
      <c r="T389">
        <v>0</v>
      </c>
      <c r="U389">
        <v>0</v>
      </c>
      <c r="V389">
        <v>0</v>
      </c>
      <c r="W389">
        <v>0</v>
      </c>
      <c r="X389">
        <v>1</v>
      </c>
      <c r="Y389">
        <v>0</v>
      </c>
      <c r="Z389">
        <v>0</v>
      </c>
      <c r="AA389">
        <v>0</v>
      </c>
      <c r="AB389">
        <v>62.5</v>
      </c>
      <c r="AC389">
        <v>56</v>
      </c>
      <c r="AD389">
        <v>2726</v>
      </c>
      <c r="AE389">
        <v>7.9105906122564775</v>
      </c>
      <c r="AF389">
        <f t="shared" si="19"/>
        <v>2725.9999999999991</v>
      </c>
      <c r="AG389">
        <v>8.0143309222123129</v>
      </c>
      <c r="AH389">
        <f t="shared" si="20"/>
        <v>3023.9854392116331</v>
      </c>
      <c r="AI389">
        <v>-0.10374030995583539</v>
      </c>
      <c r="AJ389">
        <v>2726</v>
      </c>
      <c r="AL389">
        <v>1</v>
      </c>
      <c r="AM389">
        <v>0</v>
      </c>
      <c r="AN389">
        <v>5.7</v>
      </c>
      <c r="AO389">
        <v>5.73</v>
      </c>
      <c r="AP389">
        <v>3.57</v>
      </c>
    </row>
    <row r="390" spans="1:42" x14ac:dyDescent="0.3">
      <c r="A390">
        <v>1</v>
      </c>
      <c r="B390">
        <v>0.41</v>
      </c>
      <c r="C390">
        <f t="shared" si="18"/>
        <v>0.16809999999999997</v>
      </c>
      <c r="D390">
        <v>6.9310210740658889</v>
      </c>
      <c r="E390" t="s">
        <v>40</v>
      </c>
      <c r="F390">
        <v>0</v>
      </c>
      <c r="G390">
        <v>0</v>
      </c>
      <c r="H390">
        <v>1</v>
      </c>
      <c r="I390">
        <v>0</v>
      </c>
      <c r="J390">
        <v>0</v>
      </c>
      <c r="K390" t="s">
        <v>47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1</v>
      </c>
      <c r="R390">
        <v>0</v>
      </c>
      <c r="S390" t="s">
        <v>44</v>
      </c>
      <c r="T390">
        <v>0</v>
      </c>
      <c r="U390">
        <v>0</v>
      </c>
      <c r="V390">
        <v>0</v>
      </c>
      <c r="W390">
        <v>0</v>
      </c>
      <c r="X390">
        <v>1</v>
      </c>
      <c r="Y390">
        <v>0</v>
      </c>
      <c r="Z390">
        <v>0</v>
      </c>
      <c r="AA390">
        <v>0</v>
      </c>
      <c r="AB390">
        <v>61.9</v>
      </c>
      <c r="AC390">
        <v>55</v>
      </c>
      <c r="AD390">
        <v>824</v>
      </c>
      <c r="AE390">
        <v>6.7141705299094721</v>
      </c>
      <c r="AF390">
        <f t="shared" si="19"/>
        <v>824.00000000000034</v>
      </c>
      <c r="AG390">
        <v>6.7449771081920602</v>
      </c>
      <c r="AH390">
        <f t="shared" si="20"/>
        <v>849.77967346164553</v>
      </c>
      <c r="AI390">
        <v>-3.0806578282588148E-2</v>
      </c>
      <c r="AJ390">
        <v>824</v>
      </c>
      <c r="AL390">
        <v>1</v>
      </c>
      <c r="AM390">
        <v>0</v>
      </c>
      <c r="AN390">
        <v>4.79</v>
      </c>
      <c r="AO390">
        <v>4.8099999999999996</v>
      </c>
      <c r="AP390">
        <v>2.97</v>
      </c>
    </row>
    <row r="391" spans="1:42" x14ac:dyDescent="0.3">
      <c r="A391">
        <v>1</v>
      </c>
      <c r="B391">
        <v>0.31</v>
      </c>
      <c r="C391">
        <f t="shared" si="18"/>
        <v>9.6100000000000005E-2</v>
      </c>
      <c r="D391">
        <v>6.5177318019796271</v>
      </c>
      <c r="E391" t="s">
        <v>40</v>
      </c>
      <c r="F391">
        <v>0</v>
      </c>
      <c r="G391">
        <v>0</v>
      </c>
      <c r="H391">
        <v>1</v>
      </c>
      <c r="I391">
        <v>0</v>
      </c>
      <c r="J391">
        <v>0</v>
      </c>
      <c r="K391" t="s">
        <v>54</v>
      </c>
      <c r="L391">
        <v>1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 t="s">
        <v>42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1</v>
      </c>
      <c r="AB391">
        <v>61</v>
      </c>
      <c r="AC391">
        <v>55</v>
      </c>
      <c r="AD391">
        <v>1074</v>
      </c>
      <c r="AE391">
        <v>6.9791452750688103</v>
      </c>
      <c r="AF391">
        <f t="shared" si="19"/>
        <v>1074.0000000000005</v>
      </c>
      <c r="AG391">
        <v>6.7804555361465688</v>
      </c>
      <c r="AH391">
        <f t="shared" si="20"/>
        <v>880.46971854989579</v>
      </c>
      <c r="AI391">
        <v>0.19868973892224151</v>
      </c>
      <c r="AJ391">
        <v>1074</v>
      </c>
      <c r="AL391">
        <v>1</v>
      </c>
      <c r="AM391">
        <v>0</v>
      </c>
      <c r="AN391">
        <v>4.38</v>
      </c>
      <c r="AO391">
        <v>4.41</v>
      </c>
      <c r="AP391">
        <v>2.68</v>
      </c>
    </row>
    <row r="392" spans="1:42" x14ac:dyDescent="0.3">
      <c r="A392">
        <v>1</v>
      </c>
      <c r="B392">
        <v>0.82</v>
      </c>
      <c r="C392">
        <f t="shared" si="18"/>
        <v>0.67239999999999989</v>
      </c>
      <c r="D392">
        <v>8.072233489504713</v>
      </c>
      <c r="E392" t="s">
        <v>40</v>
      </c>
      <c r="F392">
        <v>0</v>
      </c>
      <c r="G392">
        <v>0</v>
      </c>
      <c r="H392">
        <v>1</v>
      </c>
      <c r="I392">
        <v>0</v>
      </c>
      <c r="J392">
        <v>0</v>
      </c>
      <c r="K392" t="s">
        <v>54</v>
      </c>
      <c r="L392">
        <v>1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 t="s">
        <v>39</v>
      </c>
      <c r="T392">
        <v>0</v>
      </c>
      <c r="U392">
        <v>0</v>
      </c>
      <c r="V392">
        <v>1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61.6</v>
      </c>
      <c r="AC392">
        <v>57</v>
      </c>
      <c r="AD392">
        <v>4135</v>
      </c>
      <c r="AE392">
        <v>8.3272426074577925</v>
      </c>
      <c r="AF392">
        <f t="shared" si="19"/>
        <v>4135.0000000000036</v>
      </c>
      <c r="AG392">
        <v>8.2395542721698973</v>
      </c>
      <c r="AH392">
        <f t="shared" si="20"/>
        <v>3787.8515809762671</v>
      </c>
      <c r="AI392">
        <v>8.7688335287895214E-2</v>
      </c>
      <c r="AJ392">
        <v>4135</v>
      </c>
      <c r="AL392">
        <v>1</v>
      </c>
      <c r="AM392">
        <v>0</v>
      </c>
      <c r="AN392">
        <v>6.02</v>
      </c>
      <c r="AO392">
        <v>6.06</v>
      </c>
      <c r="AP392">
        <v>3.72</v>
      </c>
    </row>
    <row r="393" spans="1:42" x14ac:dyDescent="0.3">
      <c r="A393">
        <v>1</v>
      </c>
      <c r="B393">
        <v>0.41</v>
      </c>
      <c r="C393">
        <f t="shared" si="18"/>
        <v>0.16809999999999997</v>
      </c>
      <c r="D393">
        <v>6.9310210740658889</v>
      </c>
      <c r="E393" t="s">
        <v>49</v>
      </c>
      <c r="F393">
        <v>0</v>
      </c>
      <c r="G393">
        <v>0</v>
      </c>
      <c r="H393">
        <v>0</v>
      </c>
      <c r="I393">
        <v>1</v>
      </c>
      <c r="J393">
        <v>0</v>
      </c>
      <c r="K393" t="s">
        <v>43</v>
      </c>
      <c r="L393">
        <v>0</v>
      </c>
      <c r="M393">
        <v>1</v>
      </c>
      <c r="N393">
        <v>0</v>
      </c>
      <c r="O393">
        <v>0</v>
      </c>
      <c r="P393">
        <v>0</v>
      </c>
      <c r="Q393">
        <v>0</v>
      </c>
      <c r="R393">
        <v>0</v>
      </c>
      <c r="S393" t="s">
        <v>46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1</v>
      </c>
      <c r="AA393">
        <v>0</v>
      </c>
      <c r="AB393">
        <v>61.2</v>
      </c>
      <c r="AC393">
        <v>62</v>
      </c>
      <c r="AD393">
        <v>1241</v>
      </c>
      <c r="AE393">
        <v>7.1236727852046071</v>
      </c>
      <c r="AF393">
        <f t="shared" si="19"/>
        <v>1240.9999999999998</v>
      </c>
      <c r="AG393">
        <v>7.2307300062825135</v>
      </c>
      <c r="AH393">
        <f t="shared" si="20"/>
        <v>1381.230443042426</v>
      </c>
      <c r="AI393">
        <v>-0.10705722107790638</v>
      </c>
      <c r="AJ393">
        <v>1241</v>
      </c>
      <c r="AL393">
        <v>1</v>
      </c>
      <c r="AM393">
        <v>0</v>
      </c>
      <c r="AN393">
        <v>4.78</v>
      </c>
      <c r="AO393">
        <v>4.76</v>
      </c>
      <c r="AP393">
        <v>2.92</v>
      </c>
    </row>
    <row r="394" spans="1:42" x14ac:dyDescent="0.3">
      <c r="A394">
        <v>1</v>
      </c>
      <c r="B394">
        <v>0.53</v>
      </c>
      <c r="C394">
        <f t="shared" si="18"/>
        <v>0.28090000000000004</v>
      </c>
      <c r="D394">
        <v>7.3335509394040761</v>
      </c>
      <c r="E394" t="s">
        <v>49</v>
      </c>
      <c r="F394">
        <v>0</v>
      </c>
      <c r="G394">
        <v>0</v>
      </c>
      <c r="H394">
        <v>0</v>
      </c>
      <c r="I394">
        <v>1</v>
      </c>
      <c r="J394">
        <v>0</v>
      </c>
      <c r="K394" t="s">
        <v>54</v>
      </c>
      <c r="L394">
        <v>1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 t="s">
        <v>44</v>
      </c>
      <c r="T394">
        <v>0</v>
      </c>
      <c r="U394">
        <v>0</v>
      </c>
      <c r="V394">
        <v>0</v>
      </c>
      <c r="W394">
        <v>0</v>
      </c>
      <c r="X394">
        <v>1</v>
      </c>
      <c r="Y394">
        <v>0</v>
      </c>
      <c r="Z394">
        <v>0</v>
      </c>
      <c r="AA394">
        <v>0</v>
      </c>
      <c r="AB394">
        <v>60</v>
      </c>
      <c r="AC394">
        <v>61</v>
      </c>
      <c r="AD394">
        <v>2147</v>
      </c>
      <c r="AE394">
        <v>7.6718267978787811</v>
      </c>
      <c r="AF394">
        <f t="shared" si="19"/>
        <v>2147</v>
      </c>
      <c r="AG394">
        <v>7.5828758146569601</v>
      </c>
      <c r="AH394">
        <f t="shared" si="20"/>
        <v>1964.269726278123</v>
      </c>
      <c r="AI394">
        <v>8.8950983221820934E-2</v>
      </c>
      <c r="AJ394">
        <v>2147</v>
      </c>
      <c r="AL394">
        <v>1</v>
      </c>
      <c r="AM394">
        <v>0</v>
      </c>
      <c r="AN394">
        <v>5.3</v>
      </c>
      <c r="AO394">
        <v>5.26</v>
      </c>
      <c r="AP394">
        <v>3.17</v>
      </c>
    </row>
    <row r="395" spans="1:42" x14ac:dyDescent="0.3">
      <c r="A395">
        <v>1</v>
      </c>
      <c r="B395">
        <v>0.3</v>
      </c>
      <c r="C395">
        <f t="shared" si="18"/>
        <v>0.09</v>
      </c>
      <c r="D395">
        <v>6.4709048392564616</v>
      </c>
      <c r="E395" t="s">
        <v>55</v>
      </c>
      <c r="F395">
        <v>0</v>
      </c>
      <c r="G395">
        <v>0</v>
      </c>
      <c r="H395">
        <v>0</v>
      </c>
      <c r="I395">
        <v>0</v>
      </c>
      <c r="J395">
        <v>1</v>
      </c>
      <c r="K395" t="s">
        <v>41</v>
      </c>
      <c r="L395">
        <v>0</v>
      </c>
      <c r="M395">
        <v>0</v>
      </c>
      <c r="N395">
        <v>0</v>
      </c>
      <c r="O395">
        <v>0</v>
      </c>
      <c r="P395">
        <v>1</v>
      </c>
      <c r="Q395">
        <v>0</v>
      </c>
      <c r="R395">
        <v>0</v>
      </c>
      <c r="S395" t="s">
        <v>46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1</v>
      </c>
      <c r="AA395">
        <v>0</v>
      </c>
      <c r="AB395">
        <v>62.5</v>
      </c>
      <c r="AC395">
        <v>59</v>
      </c>
      <c r="AD395">
        <v>684</v>
      </c>
      <c r="AE395">
        <v>6.5279579176225502</v>
      </c>
      <c r="AF395">
        <f t="shared" si="19"/>
        <v>683.99999999999977</v>
      </c>
      <c r="AG395">
        <v>6.4904242136901811</v>
      </c>
      <c r="AH395">
        <f t="shared" si="20"/>
        <v>658.8027771026085</v>
      </c>
      <c r="AI395">
        <v>3.75337039323691E-2</v>
      </c>
      <c r="AJ395">
        <v>684</v>
      </c>
      <c r="AL395">
        <v>1</v>
      </c>
      <c r="AM395">
        <v>0</v>
      </c>
      <c r="AN395">
        <v>4.26</v>
      </c>
      <c r="AO395">
        <v>4.29</v>
      </c>
      <c r="AP395">
        <v>2.67</v>
      </c>
    </row>
    <row r="396" spans="1:42" x14ac:dyDescent="0.3">
      <c r="A396">
        <v>1</v>
      </c>
      <c r="B396">
        <v>0.37</v>
      </c>
      <c r="C396">
        <f t="shared" si="18"/>
        <v>0.13689999999999999</v>
      </c>
      <c r="D396">
        <v>6.7763153464924137</v>
      </c>
      <c r="E396" t="s">
        <v>49</v>
      </c>
      <c r="F396">
        <v>0</v>
      </c>
      <c r="G396">
        <v>0</v>
      </c>
      <c r="H396">
        <v>0</v>
      </c>
      <c r="I396">
        <v>1</v>
      </c>
      <c r="J396">
        <v>0</v>
      </c>
      <c r="K396" t="s">
        <v>43</v>
      </c>
      <c r="L396">
        <v>0</v>
      </c>
      <c r="M396">
        <v>1</v>
      </c>
      <c r="N396">
        <v>0</v>
      </c>
      <c r="O396">
        <v>0</v>
      </c>
      <c r="P396">
        <v>0</v>
      </c>
      <c r="Q396">
        <v>0</v>
      </c>
      <c r="R396">
        <v>0</v>
      </c>
      <c r="S396" t="s">
        <v>52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0</v>
      </c>
      <c r="AA396">
        <v>0</v>
      </c>
      <c r="AB396">
        <v>60.3</v>
      </c>
      <c r="AC396">
        <v>58</v>
      </c>
      <c r="AD396">
        <v>811</v>
      </c>
      <c r="AE396">
        <v>6.6982680541154132</v>
      </c>
      <c r="AF396">
        <f t="shared" si="19"/>
        <v>811.00000000000023</v>
      </c>
      <c r="AG396">
        <v>6.7789535985881102</v>
      </c>
      <c r="AH396">
        <f t="shared" si="20"/>
        <v>879.14830060254928</v>
      </c>
      <c r="AI396">
        <v>-8.0685544472697046E-2</v>
      </c>
      <c r="AJ396">
        <v>811</v>
      </c>
      <c r="AL396">
        <v>1</v>
      </c>
      <c r="AM396">
        <v>0</v>
      </c>
      <c r="AN396">
        <v>4.63</v>
      </c>
      <c r="AO396">
        <v>4.66</v>
      </c>
      <c r="AP396">
        <v>2.8</v>
      </c>
    </row>
    <row r="397" spans="1:42" x14ac:dyDescent="0.3">
      <c r="A397">
        <v>1</v>
      </c>
      <c r="B397">
        <v>0.26</v>
      </c>
      <c r="C397">
        <f t="shared" si="18"/>
        <v>6.7600000000000007E-2</v>
      </c>
      <c r="D397">
        <v>6.2704497010342202</v>
      </c>
      <c r="E397" t="s">
        <v>40</v>
      </c>
      <c r="F397">
        <v>0</v>
      </c>
      <c r="G397">
        <v>0</v>
      </c>
      <c r="H397">
        <v>1</v>
      </c>
      <c r="I397">
        <v>0</v>
      </c>
      <c r="J397">
        <v>0</v>
      </c>
      <c r="K397" t="s">
        <v>41</v>
      </c>
      <c r="L397">
        <v>0</v>
      </c>
      <c r="M397">
        <v>0</v>
      </c>
      <c r="N397">
        <v>0</v>
      </c>
      <c r="O397">
        <v>0</v>
      </c>
      <c r="P397">
        <v>1</v>
      </c>
      <c r="Q397">
        <v>0</v>
      </c>
      <c r="R397">
        <v>0</v>
      </c>
      <c r="S397" t="s">
        <v>53</v>
      </c>
      <c r="T397">
        <v>0</v>
      </c>
      <c r="U397">
        <v>1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61.2</v>
      </c>
      <c r="AC397">
        <v>57</v>
      </c>
      <c r="AD397">
        <v>545</v>
      </c>
      <c r="AE397">
        <v>6.300785794663244</v>
      </c>
      <c r="AF397">
        <f t="shared" si="19"/>
        <v>544.99999999999989</v>
      </c>
      <c r="AG397">
        <v>6.4143091017555385</v>
      </c>
      <c r="AH397">
        <f t="shared" si="20"/>
        <v>610.51880869874731</v>
      </c>
      <c r="AI397">
        <v>-0.11352330709229452</v>
      </c>
      <c r="AJ397">
        <v>545</v>
      </c>
      <c r="AL397">
        <v>1</v>
      </c>
      <c r="AM397">
        <v>0</v>
      </c>
      <c r="AN397">
        <v>4.13</v>
      </c>
      <c r="AO397">
        <v>4.16</v>
      </c>
      <c r="AP397">
        <v>2.5299999999999998</v>
      </c>
    </row>
    <row r="398" spans="1:42" x14ac:dyDescent="0.3">
      <c r="A398">
        <v>1</v>
      </c>
      <c r="B398">
        <v>0.64</v>
      </c>
      <c r="C398">
        <f t="shared" si="18"/>
        <v>0.40960000000000002</v>
      </c>
      <c r="D398">
        <v>7.644076514282915</v>
      </c>
      <c r="E398" t="s">
        <v>40</v>
      </c>
      <c r="F398">
        <v>0</v>
      </c>
      <c r="G398">
        <v>0</v>
      </c>
      <c r="H398">
        <v>1</v>
      </c>
      <c r="I398">
        <v>0</v>
      </c>
      <c r="J398">
        <v>0</v>
      </c>
      <c r="K398" t="s">
        <v>51</v>
      </c>
      <c r="L398">
        <v>0</v>
      </c>
      <c r="M398">
        <v>0</v>
      </c>
      <c r="N398">
        <v>1</v>
      </c>
      <c r="O398">
        <v>0</v>
      </c>
      <c r="P398">
        <v>0</v>
      </c>
      <c r="Q398">
        <v>0</v>
      </c>
      <c r="R398">
        <v>0</v>
      </c>
      <c r="S398" t="s">
        <v>52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1</v>
      </c>
      <c r="Z398">
        <v>0</v>
      </c>
      <c r="AA398">
        <v>0</v>
      </c>
      <c r="AB398">
        <v>61.1</v>
      </c>
      <c r="AC398">
        <v>56</v>
      </c>
      <c r="AD398">
        <v>2419</v>
      </c>
      <c r="AE398">
        <v>7.7911095106100277</v>
      </c>
      <c r="AF398">
        <f t="shared" si="19"/>
        <v>2419.0000000000009</v>
      </c>
      <c r="AG398">
        <v>7.7507991064050952</v>
      </c>
      <c r="AH398">
        <f t="shared" si="20"/>
        <v>2323.428339439412</v>
      </c>
      <c r="AI398">
        <v>4.0310404204932482E-2</v>
      </c>
      <c r="AJ398">
        <v>2419</v>
      </c>
      <c r="AL398">
        <v>1</v>
      </c>
      <c r="AM398">
        <v>0</v>
      </c>
      <c r="AN398">
        <v>5.57</v>
      </c>
      <c r="AO398">
        <v>5.59</v>
      </c>
      <c r="AP398">
        <v>3.41</v>
      </c>
    </row>
    <row r="399" spans="1:42" x14ac:dyDescent="0.3">
      <c r="A399">
        <v>1</v>
      </c>
      <c r="B399">
        <v>0.32</v>
      </c>
      <c r="C399">
        <f t="shared" si="18"/>
        <v>0.1024</v>
      </c>
      <c r="D399">
        <v>6.56339481274318</v>
      </c>
      <c r="E399" t="s">
        <v>55</v>
      </c>
      <c r="F399">
        <v>0</v>
      </c>
      <c r="G399">
        <v>0</v>
      </c>
      <c r="H399">
        <v>0</v>
      </c>
      <c r="I399">
        <v>0</v>
      </c>
      <c r="J399">
        <v>1</v>
      </c>
      <c r="K399" t="s">
        <v>41</v>
      </c>
      <c r="L399">
        <v>0</v>
      </c>
      <c r="M399">
        <v>0</v>
      </c>
      <c r="N399">
        <v>0</v>
      </c>
      <c r="O399">
        <v>0</v>
      </c>
      <c r="P399">
        <v>1</v>
      </c>
      <c r="Q399">
        <v>0</v>
      </c>
      <c r="R399">
        <v>0</v>
      </c>
      <c r="S399" t="s">
        <v>52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0</v>
      </c>
      <c r="AA399">
        <v>0</v>
      </c>
      <c r="AB399">
        <v>63.1</v>
      </c>
      <c r="AC399">
        <v>55</v>
      </c>
      <c r="AD399">
        <v>648</v>
      </c>
      <c r="AE399">
        <v>6.4738906963522744</v>
      </c>
      <c r="AF399">
        <f t="shared" si="19"/>
        <v>647.99999999999989</v>
      </c>
      <c r="AG399">
        <v>6.3555511880619946</v>
      </c>
      <c r="AH399">
        <f t="shared" si="20"/>
        <v>575.67956092893144</v>
      </c>
      <c r="AI399">
        <v>0.11833950829027984</v>
      </c>
      <c r="AJ399">
        <v>648</v>
      </c>
      <c r="AL399">
        <v>1</v>
      </c>
      <c r="AM399">
        <v>0</v>
      </c>
      <c r="AN399">
        <v>4.3600000000000003</v>
      </c>
      <c r="AO399">
        <v>4.33</v>
      </c>
      <c r="AP399">
        <v>2.74</v>
      </c>
    </row>
    <row r="400" spans="1:42" x14ac:dyDescent="0.3">
      <c r="A400">
        <v>1</v>
      </c>
      <c r="B400">
        <v>0.3</v>
      </c>
      <c r="C400">
        <f t="shared" si="18"/>
        <v>0.09</v>
      </c>
      <c r="D400">
        <v>6.4709048392564616</v>
      </c>
      <c r="E400" t="s">
        <v>55</v>
      </c>
      <c r="F400">
        <v>0</v>
      </c>
      <c r="G400">
        <v>0</v>
      </c>
      <c r="H400">
        <v>0</v>
      </c>
      <c r="I400">
        <v>0</v>
      </c>
      <c r="J400">
        <v>1</v>
      </c>
      <c r="K400" t="s">
        <v>50</v>
      </c>
      <c r="L400">
        <v>0</v>
      </c>
      <c r="M400">
        <v>0</v>
      </c>
      <c r="N400">
        <v>0</v>
      </c>
      <c r="O400">
        <v>1</v>
      </c>
      <c r="P400">
        <v>0</v>
      </c>
      <c r="Q400">
        <v>0</v>
      </c>
      <c r="R400">
        <v>0</v>
      </c>
      <c r="S400" t="s">
        <v>44</v>
      </c>
      <c r="T400">
        <v>0</v>
      </c>
      <c r="U400">
        <v>0</v>
      </c>
      <c r="V400">
        <v>0</v>
      </c>
      <c r="W400">
        <v>0</v>
      </c>
      <c r="X400">
        <v>1</v>
      </c>
      <c r="Y400">
        <v>0</v>
      </c>
      <c r="Z400">
        <v>0</v>
      </c>
      <c r="AA400">
        <v>0</v>
      </c>
      <c r="AB400">
        <v>62.6</v>
      </c>
      <c r="AC400">
        <v>56</v>
      </c>
      <c r="AD400">
        <v>581</v>
      </c>
      <c r="AE400">
        <v>6.3647507568519108</v>
      </c>
      <c r="AF400">
        <f t="shared" si="19"/>
        <v>580.99999999999977</v>
      </c>
      <c r="AG400">
        <v>6.4170597616925704</v>
      </c>
      <c r="AH400">
        <f t="shared" si="20"/>
        <v>612.20045007813178</v>
      </c>
      <c r="AI400">
        <v>-5.230900484065959E-2</v>
      </c>
      <c r="AJ400">
        <v>581</v>
      </c>
      <c r="AL400">
        <v>1</v>
      </c>
      <c r="AM400">
        <v>0</v>
      </c>
      <c r="AN400">
        <v>4.29</v>
      </c>
      <c r="AO400">
        <v>4.3099999999999996</v>
      </c>
      <c r="AP400">
        <v>2.69</v>
      </c>
    </row>
    <row r="401" spans="1:42" x14ac:dyDescent="0.3">
      <c r="A401">
        <v>1</v>
      </c>
      <c r="B401">
        <v>0.7</v>
      </c>
      <c r="C401">
        <f t="shared" si="18"/>
        <v>0.48999999999999994</v>
      </c>
      <c r="D401">
        <v>7.7962024499072404</v>
      </c>
      <c r="E401" t="s">
        <v>37</v>
      </c>
      <c r="F401">
        <v>0</v>
      </c>
      <c r="G401">
        <v>1</v>
      </c>
      <c r="H401">
        <v>0</v>
      </c>
      <c r="I401">
        <v>0</v>
      </c>
      <c r="J401">
        <v>0</v>
      </c>
      <c r="K401" t="s">
        <v>38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1</v>
      </c>
      <c r="S401" t="s">
        <v>48</v>
      </c>
      <c r="T401">
        <v>0</v>
      </c>
      <c r="U401">
        <v>0</v>
      </c>
      <c r="V401">
        <v>0</v>
      </c>
      <c r="W401">
        <v>1</v>
      </c>
      <c r="X401">
        <v>0</v>
      </c>
      <c r="Y401">
        <v>0</v>
      </c>
      <c r="Z401">
        <v>0</v>
      </c>
      <c r="AA401">
        <v>0</v>
      </c>
      <c r="AB401">
        <v>61.6</v>
      </c>
      <c r="AC401">
        <v>57.2</v>
      </c>
      <c r="AD401">
        <v>1699</v>
      </c>
      <c r="AE401">
        <v>7.4377951216719325</v>
      </c>
      <c r="AF401">
        <f t="shared" si="19"/>
        <v>1699.0000000000007</v>
      </c>
      <c r="AG401">
        <v>7.1643982316544346</v>
      </c>
      <c r="AH401">
        <f t="shared" si="20"/>
        <v>1292.5835308629398</v>
      </c>
      <c r="AI401">
        <v>0.2733968900174979</v>
      </c>
      <c r="AJ401">
        <v>1699</v>
      </c>
      <c r="AL401">
        <v>1</v>
      </c>
      <c r="AM401">
        <v>0</v>
      </c>
      <c r="AN401">
        <v>5.65</v>
      </c>
      <c r="AO401">
        <v>5.68</v>
      </c>
      <c r="AP401">
        <v>3.49</v>
      </c>
    </row>
    <row r="402" spans="1:42" x14ac:dyDescent="0.3">
      <c r="A402">
        <v>1</v>
      </c>
      <c r="B402">
        <v>0.38</v>
      </c>
      <c r="C402">
        <f t="shared" si="18"/>
        <v>0.1444</v>
      </c>
      <c r="D402">
        <v>6.8161707634672322</v>
      </c>
      <c r="E402" t="s">
        <v>40</v>
      </c>
      <c r="F402">
        <v>0</v>
      </c>
      <c r="G402">
        <v>0</v>
      </c>
      <c r="H402">
        <v>1</v>
      </c>
      <c r="I402">
        <v>0</v>
      </c>
      <c r="J402">
        <v>0</v>
      </c>
      <c r="K402" t="s">
        <v>51</v>
      </c>
      <c r="L402">
        <v>0</v>
      </c>
      <c r="M402">
        <v>0</v>
      </c>
      <c r="N402">
        <v>1</v>
      </c>
      <c r="O402">
        <v>0</v>
      </c>
      <c r="P402">
        <v>0</v>
      </c>
      <c r="Q402">
        <v>0</v>
      </c>
      <c r="R402">
        <v>0</v>
      </c>
      <c r="S402" t="s">
        <v>39</v>
      </c>
      <c r="T402">
        <v>0</v>
      </c>
      <c r="U402">
        <v>0</v>
      </c>
      <c r="V402">
        <v>1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61.8</v>
      </c>
      <c r="AC402">
        <v>55</v>
      </c>
      <c r="AD402">
        <v>640</v>
      </c>
      <c r="AE402">
        <v>6.4614681763537174</v>
      </c>
      <c r="AF402">
        <f t="shared" si="19"/>
        <v>639.99999999999989</v>
      </c>
      <c r="AG402">
        <v>6.6562026033094099</v>
      </c>
      <c r="AH402">
        <f t="shared" si="20"/>
        <v>777.59249632309388</v>
      </c>
      <c r="AI402">
        <v>-0.19473442695569254</v>
      </c>
      <c r="AJ402">
        <v>640</v>
      </c>
      <c r="AL402">
        <v>1</v>
      </c>
      <c r="AM402">
        <v>0</v>
      </c>
      <c r="AN402">
        <v>4.66</v>
      </c>
      <c r="AO402">
        <v>4.6900000000000004</v>
      </c>
      <c r="AP402">
        <v>2.89</v>
      </c>
    </row>
    <row r="403" spans="1:42" x14ac:dyDescent="0.3">
      <c r="A403">
        <v>1</v>
      </c>
      <c r="B403">
        <v>1</v>
      </c>
      <c r="C403">
        <f t="shared" si="18"/>
        <v>1</v>
      </c>
      <c r="D403">
        <v>8.4322999999999997</v>
      </c>
      <c r="E403" t="s">
        <v>55</v>
      </c>
      <c r="F403">
        <v>0</v>
      </c>
      <c r="G403">
        <v>0</v>
      </c>
      <c r="H403">
        <v>0</v>
      </c>
      <c r="I403">
        <v>0</v>
      </c>
      <c r="J403">
        <v>1</v>
      </c>
      <c r="K403" t="s">
        <v>41</v>
      </c>
      <c r="L403">
        <v>0</v>
      </c>
      <c r="M403">
        <v>0</v>
      </c>
      <c r="N403">
        <v>0</v>
      </c>
      <c r="O403">
        <v>0</v>
      </c>
      <c r="P403">
        <v>1</v>
      </c>
      <c r="Q403">
        <v>0</v>
      </c>
      <c r="R403">
        <v>0</v>
      </c>
      <c r="S403" t="s">
        <v>52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0</v>
      </c>
      <c r="AA403">
        <v>0</v>
      </c>
      <c r="AB403">
        <v>61.3</v>
      </c>
      <c r="AC403">
        <v>63</v>
      </c>
      <c r="AD403">
        <v>5854</v>
      </c>
      <c r="AE403">
        <v>8.6748804672518318</v>
      </c>
      <c r="AF403">
        <f t="shared" si="19"/>
        <v>5854.0000000000036</v>
      </c>
      <c r="AG403">
        <v>8.5072392073016427</v>
      </c>
      <c r="AH403">
        <f t="shared" si="20"/>
        <v>4950.4769640853792</v>
      </c>
      <c r="AI403">
        <v>0.16764125995018908</v>
      </c>
      <c r="AJ403">
        <v>5854</v>
      </c>
      <c r="AL403">
        <v>1</v>
      </c>
      <c r="AM403">
        <v>0</v>
      </c>
      <c r="AN403">
        <v>6.38</v>
      </c>
      <c r="AO403">
        <v>6.4</v>
      </c>
      <c r="AP403">
        <v>3.92</v>
      </c>
    </row>
    <row r="404" spans="1:42" x14ac:dyDescent="0.3">
      <c r="A404">
        <v>1</v>
      </c>
      <c r="B404">
        <v>0.4</v>
      </c>
      <c r="C404">
        <f t="shared" si="18"/>
        <v>0.16000000000000003</v>
      </c>
      <c r="D404">
        <v>6.8934882765450896</v>
      </c>
      <c r="E404" t="s">
        <v>55</v>
      </c>
      <c r="F404">
        <v>0</v>
      </c>
      <c r="G404">
        <v>0</v>
      </c>
      <c r="H404">
        <v>0</v>
      </c>
      <c r="I404">
        <v>0</v>
      </c>
      <c r="J404">
        <v>1</v>
      </c>
      <c r="K404" t="s">
        <v>41</v>
      </c>
      <c r="L404">
        <v>0</v>
      </c>
      <c r="M404">
        <v>0</v>
      </c>
      <c r="N404">
        <v>0</v>
      </c>
      <c r="O404">
        <v>0</v>
      </c>
      <c r="P404">
        <v>1</v>
      </c>
      <c r="Q404">
        <v>0</v>
      </c>
      <c r="R404">
        <v>0</v>
      </c>
      <c r="S404" t="s">
        <v>52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0</v>
      </c>
      <c r="AA404">
        <v>0</v>
      </c>
      <c r="AB404">
        <v>63.1</v>
      </c>
      <c r="AC404">
        <v>62</v>
      </c>
      <c r="AD404">
        <v>895</v>
      </c>
      <c r="AE404">
        <v>6.7968237182748554</v>
      </c>
      <c r="AF404">
        <f t="shared" si="19"/>
        <v>895</v>
      </c>
      <c r="AG404">
        <v>6.7729266437244888</v>
      </c>
      <c r="AH404">
        <f t="shared" si="20"/>
        <v>873.86564861957845</v>
      </c>
      <c r="AI404">
        <v>2.3897074550366604E-2</v>
      </c>
      <c r="AJ404">
        <v>895</v>
      </c>
      <c r="AL404">
        <v>1</v>
      </c>
      <c r="AM404">
        <v>0</v>
      </c>
      <c r="AN404">
        <v>4.75</v>
      </c>
      <c r="AO404">
        <v>4.66</v>
      </c>
      <c r="AP404">
        <v>2.97</v>
      </c>
    </row>
    <row r="405" spans="1:42" x14ac:dyDescent="0.3">
      <c r="A405">
        <v>1</v>
      </c>
      <c r="B405">
        <v>0.65</v>
      </c>
      <c r="C405">
        <f t="shared" si="18"/>
        <v>0.42250000000000004</v>
      </c>
      <c r="D405">
        <v>7.6701824813330433</v>
      </c>
      <c r="E405" t="s">
        <v>37</v>
      </c>
      <c r="F405">
        <v>0</v>
      </c>
      <c r="G405">
        <v>1</v>
      </c>
      <c r="H405">
        <v>0</v>
      </c>
      <c r="I405">
        <v>0</v>
      </c>
      <c r="J405">
        <v>0</v>
      </c>
      <c r="K405" t="s">
        <v>43</v>
      </c>
      <c r="L405">
        <v>0</v>
      </c>
      <c r="M405">
        <v>1</v>
      </c>
      <c r="N405">
        <v>0</v>
      </c>
      <c r="O405">
        <v>0</v>
      </c>
      <c r="P405">
        <v>0</v>
      </c>
      <c r="Q405">
        <v>0</v>
      </c>
      <c r="R405">
        <v>0</v>
      </c>
      <c r="S405" t="s">
        <v>52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0</v>
      </c>
      <c r="AA405">
        <v>0</v>
      </c>
      <c r="AB405">
        <v>57.8</v>
      </c>
      <c r="AC405">
        <v>61.2</v>
      </c>
      <c r="AD405">
        <v>2406</v>
      </c>
      <c r="AE405">
        <v>7.7857208965346238</v>
      </c>
      <c r="AF405">
        <f t="shared" si="19"/>
        <v>2405.9999999999991</v>
      </c>
      <c r="AG405">
        <v>7.8064727620936338</v>
      </c>
      <c r="AH405">
        <f t="shared" si="20"/>
        <v>2456.450650601937</v>
      </c>
      <c r="AI405">
        <v>-2.0751865559009985E-2</v>
      </c>
      <c r="AJ405">
        <v>2406</v>
      </c>
      <c r="AL405">
        <v>1</v>
      </c>
      <c r="AM405">
        <v>0</v>
      </c>
      <c r="AN405">
        <v>5.72</v>
      </c>
      <c r="AO405">
        <v>5.78</v>
      </c>
      <c r="AP405">
        <v>3.32</v>
      </c>
    </row>
    <row r="406" spans="1:42" x14ac:dyDescent="0.3">
      <c r="A406">
        <v>1</v>
      </c>
      <c r="B406">
        <v>0.3</v>
      </c>
      <c r="C406">
        <f t="shared" si="18"/>
        <v>0.09</v>
      </c>
      <c r="D406">
        <v>6.4709048392564616</v>
      </c>
      <c r="E406" t="s">
        <v>40</v>
      </c>
      <c r="F406">
        <v>0</v>
      </c>
      <c r="G406">
        <v>0</v>
      </c>
      <c r="H406">
        <v>1</v>
      </c>
      <c r="I406">
        <v>0</v>
      </c>
      <c r="J406">
        <v>0</v>
      </c>
      <c r="K406" t="s">
        <v>41</v>
      </c>
      <c r="L406">
        <v>0</v>
      </c>
      <c r="M406">
        <v>0</v>
      </c>
      <c r="N406">
        <v>0</v>
      </c>
      <c r="O406">
        <v>0</v>
      </c>
      <c r="P406">
        <v>1</v>
      </c>
      <c r="Q406">
        <v>0</v>
      </c>
      <c r="R406">
        <v>0</v>
      </c>
      <c r="S406" t="s">
        <v>39</v>
      </c>
      <c r="T406">
        <v>0</v>
      </c>
      <c r="U406">
        <v>0</v>
      </c>
      <c r="V406">
        <v>1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62.9</v>
      </c>
      <c r="AC406">
        <v>57</v>
      </c>
      <c r="AD406">
        <v>540</v>
      </c>
      <c r="AE406">
        <v>6.2915691395583204</v>
      </c>
      <c r="AF406">
        <f t="shared" si="19"/>
        <v>540.00000000000023</v>
      </c>
      <c r="AG406">
        <v>6.1971828230861252</v>
      </c>
      <c r="AH406">
        <f t="shared" si="20"/>
        <v>491.36283338333487</v>
      </c>
      <c r="AI406">
        <v>9.4386316472195197E-2</v>
      </c>
      <c r="AJ406">
        <v>540</v>
      </c>
      <c r="AL406">
        <v>1</v>
      </c>
      <c r="AM406">
        <v>0</v>
      </c>
      <c r="AN406">
        <v>4.3099999999999996</v>
      </c>
      <c r="AO406">
        <v>4.28</v>
      </c>
      <c r="AP406">
        <v>2.7</v>
      </c>
    </row>
    <row r="407" spans="1:42" x14ac:dyDescent="0.3">
      <c r="A407">
        <v>1</v>
      </c>
      <c r="B407">
        <v>0.3</v>
      </c>
      <c r="C407">
        <f t="shared" si="18"/>
        <v>0.09</v>
      </c>
      <c r="D407">
        <v>6.4709048392564616</v>
      </c>
      <c r="E407" t="s">
        <v>49</v>
      </c>
      <c r="F407">
        <v>0</v>
      </c>
      <c r="G407">
        <v>0</v>
      </c>
      <c r="H407">
        <v>0</v>
      </c>
      <c r="I407">
        <v>1</v>
      </c>
      <c r="J407">
        <v>0</v>
      </c>
      <c r="K407" t="s">
        <v>54</v>
      </c>
      <c r="L407">
        <v>1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 t="s">
        <v>48</v>
      </c>
      <c r="T407">
        <v>0</v>
      </c>
      <c r="U407">
        <v>0</v>
      </c>
      <c r="V407">
        <v>0</v>
      </c>
      <c r="W407">
        <v>1</v>
      </c>
      <c r="X407">
        <v>0</v>
      </c>
      <c r="Y407">
        <v>0</v>
      </c>
      <c r="Z407">
        <v>0</v>
      </c>
      <c r="AA407">
        <v>0</v>
      </c>
      <c r="AB407">
        <v>62.4</v>
      </c>
      <c r="AC407">
        <v>58</v>
      </c>
      <c r="AD407">
        <v>574</v>
      </c>
      <c r="AE407">
        <v>6.3526293963195668</v>
      </c>
      <c r="AF407">
        <f t="shared" si="19"/>
        <v>574.00000000000023</v>
      </c>
      <c r="AG407">
        <v>6.2449860928603496</v>
      </c>
      <c r="AH407">
        <f t="shared" si="20"/>
        <v>515.42205683048428</v>
      </c>
      <c r="AI407">
        <v>0.10764330345921724</v>
      </c>
      <c r="AJ407">
        <v>574</v>
      </c>
      <c r="AL407">
        <v>1</v>
      </c>
      <c r="AM407">
        <v>0</v>
      </c>
      <c r="AN407">
        <v>4.3099999999999996</v>
      </c>
      <c r="AO407">
        <v>4.28</v>
      </c>
      <c r="AP407">
        <v>2.68</v>
      </c>
    </row>
    <row r="408" spans="1:42" x14ac:dyDescent="0.3">
      <c r="A408">
        <v>1</v>
      </c>
      <c r="B408">
        <v>0.32</v>
      </c>
      <c r="C408">
        <f t="shared" si="18"/>
        <v>0.1024</v>
      </c>
      <c r="D408">
        <v>6.56339481274318</v>
      </c>
      <c r="E408" t="s">
        <v>55</v>
      </c>
      <c r="F408">
        <v>0</v>
      </c>
      <c r="G408">
        <v>0</v>
      </c>
      <c r="H408">
        <v>0</v>
      </c>
      <c r="I408">
        <v>0</v>
      </c>
      <c r="J408">
        <v>1</v>
      </c>
      <c r="K408" t="s">
        <v>41</v>
      </c>
      <c r="L408">
        <v>0</v>
      </c>
      <c r="M408">
        <v>0</v>
      </c>
      <c r="N408">
        <v>0</v>
      </c>
      <c r="O408">
        <v>0</v>
      </c>
      <c r="P408">
        <v>1</v>
      </c>
      <c r="Q408">
        <v>0</v>
      </c>
      <c r="R408">
        <v>0</v>
      </c>
      <c r="S408" t="s">
        <v>44</v>
      </c>
      <c r="T408">
        <v>0</v>
      </c>
      <c r="U408">
        <v>0</v>
      </c>
      <c r="V408">
        <v>0</v>
      </c>
      <c r="W408">
        <v>0</v>
      </c>
      <c r="X408">
        <v>1</v>
      </c>
      <c r="Y408">
        <v>0</v>
      </c>
      <c r="Z408">
        <v>0</v>
      </c>
      <c r="AA408">
        <v>0</v>
      </c>
      <c r="AB408">
        <v>62.8</v>
      </c>
      <c r="AC408">
        <v>58</v>
      </c>
      <c r="AD408">
        <v>561</v>
      </c>
      <c r="AE408">
        <v>6.329720905522696</v>
      </c>
      <c r="AF408">
        <f t="shared" si="19"/>
        <v>560.99999999999977</v>
      </c>
      <c r="AG408">
        <v>6.4040764302883879</v>
      </c>
      <c r="AH408">
        <f t="shared" si="20"/>
        <v>604.30342452998809</v>
      </c>
      <c r="AI408">
        <v>-7.435552476569196E-2</v>
      </c>
      <c r="AJ408">
        <v>561</v>
      </c>
      <c r="AL408">
        <v>1</v>
      </c>
      <c r="AM408">
        <v>0</v>
      </c>
      <c r="AN408">
        <v>4.3499999999999996</v>
      </c>
      <c r="AO408">
        <v>4.37</v>
      </c>
      <c r="AP408">
        <v>2.74</v>
      </c>
    </row>
    <row r="409" spans="1:42" x14ac:dyDescent="0.3">
      <c r="A409">
        <v>1</v>
      </c>
      <c r="B409">
        <v>0.71</v>
      </c>
      <c r="C409">
        <f t="shared" si="18"/>
        <v>0.50409999999999999</v>
      </c>
      <c r="D409">
        <v>7.8205583399289402</v>
      </c>
      <c r="E409" t="s">
        <v>40</v>
      </c>
      <c r="F409">
        <v>0</v>
      </c>
      <c r="G409">
        <v>0</v>
      </c>
      <c r="H409">
        <v>1</v>
      </c>
      <c r="I409">
        <v>0</v>
      </c>
      <c r="J409">
        <v>0</v>
      </c>
      <c r="K409" t="s">
        <v>54</v>
      </c>
      <c r="L409">
        <v>1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 t="s">
        <v>48</v>
      </c>
      <c r="T409">
        <v>0</v>
      </c>
      <c r="U409">
        <v>0</v>
      </c>
      <c r="V409">
        <v>0</v>
      </c>
      <c r="W409">
        <v>1</v>
      </c>
      <c r="X409">
        <v>0</v>
      </c>
      <c r="Y409">
        <v>0</v>
      </c>
      <c r="Z409">
        <v>0</v>
      </c>
      <c r="AA409">
        <v>0</v>
      </c>
      <c r="AB409">
        <v>61.6</v>
      </c>
      <c r="AC409">
        <v>55</v>
      </c>
      <c r="AD409">
        <v>2767</v>
      </c>
      <c r="AE409">
        <v>7.9255189797869257</v>
      </c>
      <c r="AF409">
        <f t="shared" si="19"/>
        <v>2766.9999999999991</v>
      </c>
      <c r="AG409">
        <v>7.7702214796352038</v>
      </c>
      <c r="AH409">
        <f t="shared" si="20"/>
        <v>2368.9959146071578</v>
      </c>
      <c r="AI409">
        <v>0.15529750015172183</v>
      </c>
      <c r="AJ409">
        <v>2767</v>
      </c>
      <c r="AL409">
        <v>1</v>
      </c>
      <c r="AM409">
        <v>0</v>
      </c>
      <c r="AN409">
        <v>5.74</v>
      </c>
      <c r="AO409">
        <v>5.76</v>
      </c>
      <c r="AP409">
        <v>3.54</v>
      </c>
    </row>
    <row r="410" spans="1:42" x14ac:dyDescent="0.3">
      <c r="A410">
        <v>1</v>
      </c>
      <c r="B410">
        <v>0.39</v>
      </c>
      <c r="C410">
        <f t="shared" si="18"/>
        <v>0.15210000000000001</v>
      </c>
      <c r="D410">
        <v>6.8552162031486654</v>
      </c>
      <c r="E410" t="s">
        <v>40</v>
      </c>
      <c r="F410">
        <v>0</v>
      </c>
      <c r="G410">
        <v>0</v>
      </c>
      <c r="H410">
        <v>1</v>
      </c>
      <c r="I410">
        <v>0</v>
      </c>
      <c r="J410">
        <v>0</v>
      </c>
      <c r="K410" t="s">
        <v>50</v>
      </c>
      <c r="L410">
        <v>0</v>
      </c>
      <c r="M410">
        <v>0</v>
      </c>
      <c r="N410">
        <v>0</v>
      </c>
      <c r="O410">
        <v>1</v>
      </c>
      <c r="P410">
        <v>0</v>
      </c>
      <c r="Q410">
        <v>0</v>
      </c>
      <c r="R410">
        <v>0</v>
      </c>
      <c r="S410" t="s">
        <v>53</v>
      </c>
      <c r="T410">
        <v>0</v>
      </c>
      <c r="U410">
        <v>1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61.9</v>
      </c>
      <c r="AC410">
        <v>54</v>
      </c>
      <c r="AD410">
        <v>1101</v>
      </c>
      <c r="AE410">
        <v>7.0039741367226798</v>
      </c>
      <c r="AF410">
        <f t="shared" si="19"/>
        <v>1100.9999999999998</v>
      </c>
      <c r="AG410">
        <v>7.0943151567360445</v>
      </c>
      <c r="AH410">
        <f t="shared" si="20"/>
        <v>1205.0967784137279</v>
      </c>
      <c r="AI410">
        <v>-9.0341020013364748E-2</v>
      </c>
      <c r="AJ410">
        <v>1101</v>
      </c>
      <c r="AL410">
        <v>1</v>
      </c>
      <c r="AM410">
        <v>0</v>
      </c>
      <c r="AN410">
        <v>4.67</v>
      </c>
      <c r="AO410">
        <v>4.7300000000000004</v>
      </c>
      <c r="AP410">
        <v>2.91</v>
      </c>
    </row>
    <row r="411" spans="1:42" x14ac:dyDescent="0.3">
      <c r="A411">
        <v>1</v>
      </c>
      <c r="B411">
        <v>0.5</v>
      </c>
      <c r="C411">
        <f t="shared" si="18"/>
        <v>0.25</v>
      </c>
      <c r="D411">
        <v>7.2401831635362885</v>
      </c>
      <c r="E411" t="s">
        <v>37</v>
      </c>
      <c r="F411">
        <v>0</v>
      </c>
      <c r="G411">
        <v>1</v>
      </c>
      <c r="H411">
        <v>0</v>
      </c>
      <c r="I411">
        <v>0</v>
      </c>
      <c r="J411">
        <v>0</v>
      </c>
      <c r="K411" t="s">
        <v>43</v>
      </c>
      <c r="L411">
        <v>0</v>
      </c>
      <c r="M411">
        <v>1</v>
      </c>
      <c r="N411">
        <v>0</v>
      </c>
      <c r="O411">
        <v>0</v>
      </c>
      <c r="P411">
        <v>0</v>
      </c>
      <c r="Q411">
        <v>0</v>
      </c>
      <c r="R411">
        <v>0</v>
      </c>
      <c r="S411" t="s">
        <v>44</v>
      </c>
      <c r="T411">
        <v>0</v>
      </c>
      <c r="U411">
        <v>0</v>
      </c>
      <c r="V411">
        <v>0</v>
      </c>
      <c r="W411">
        <v>0</v>
      </c>
      <c r="X411">
        <v>1</v>
      </c>
      <c r="Y411">
        <v>0</v>
      </c>
      <c r="Z411">
        <v>0</v>
      </c>
      <c r="AA411">
        <v>0</v>
      </c>
      <c r="AB411">
        <v>60.3</v>
      </c>
      <c r="AC411">
        <v>62</v>
      </c>
      <c r="AD411">
        <v>1690</v>
      </c>
      <c r="AE411">
        <v>7.4324838079171194</v>
      </c>
      <c r="AF411">
        <f t="shared" si="19"/>
        <v>1690.0000000000005</v>
      </c>
      <c r="AG411">
        <v>7.3215118093783023</v>
      </c>
      <c r="AH411">
        <f t="shared" si="20"/>
        <v>1512.4888369945695</v>
      </c>
      <c r="AI411">
        <v>0.11097199853881712</v>
      </c>
      <c r="AJ411">
        <v>1690</v>
      </c>
      <c r="AL411">
        <v>1</v>
      </c>
      <c r="AM411">
        <v>0</v>
      </c>
      <c r="AN411">
        <v>5.0999999999999996</v>
      </c>
      <c r="AO411">
        <v>5.1100000000000003</v>
      </c>
      <c r="AP411">
        <v>3.08</v>
      </c>
    </row>
    <row r="412" spans="1:42" x14ac:dyDescent="0.3">
      <c r="A412">
        <v>1</v>
      </c>
      <c r="B412">
        <v>0.41</v>
      </c>
      <c r="C412">
        <f t="shared" si="18"/>
        <v>0.16809999999999997</v>
      </c>
      <c r="D412">
        <v>6.9310210740658889</v>
      </c>
      <c r="E412" t="s">
        <v>49</v>
      </c>
      <c r="F412">
        <v>0</v>
      </c>
      <c r="G412">
        <v>0</v>
      </c>
      <c r="H412">
        <v>0</v>
      </c>
      <c r="I412">
        <v>1</v>
      </c>
      <c r="J412">
        <v>0</v>
      </c>
      <c r="K412" t="s">
        <v>51</v>
      </c>
      <c r="L412">
        <v>0</v>
      </c>
      <c r="M412">
        <v>0</v>
      </c>
      <c r="N412">
        <v>1</v>
      </c>
      <c r="O412">
        <v>0</v>
      </c>
      <c r="P412">
        <v>0</v>
      </c>
      <c r="Q412">
        <v>0</v>
      </c>
      <c r="R412">
        <v>0</v>
      </c>
      <c r="S412" t="s">
        <v>52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0</v>
      </c>
      <c r="AA412">
        <v>0</v>
      </c>
      <c r="AB412">
        <v>60.3</v>
      </c>
      <c r="AC412">
        <v>58</v>
      </c>
      <c r="AD412">
        <v>863</v>
      </c>
      <c r="AE412">
        <v>6.7604146910834277</v>
      </c>
      <c r="AF412">
        <f t="shared" si="19"/>
        <v>862.99999999999977</v>
      </c>
      <c r="AG412">
        <v>6.8802828382512509</v>
      </c>
      <c r="AH412">
        <f t="shared" si="20"/>
        <v>972.90149463810349</v>
      </c>
      <c r="AI412">
        <v>-0.11986814716782312</v>
      </c>
      <c r="AJ412">
        <v>863</v>
      </c>
      <c r="AL412">
        <v>1</v>
      </c>
      <c r="AM412">
        <v>0</v>
      </c>
      <c r="AN412">
        <v>4.8</v>
      </c>
      <c r="AO412">
        <v>4.8499999999999996</v>
      </c>
      <c r="AP412">
        <v>2.91</v>
      </c>
    </row>
    <row r="413" spans="1:42" x14ac:dyDescent="0.3">
      <c r="A413">
        <v>1</v>
      </c>
      <c r="B413">
        <v>0.81</v>
      </c>
      <c r="C413">
        <f t="shared" si="18"/>
        <v>0.65610000000000013</v>
      </c>
      <c r="D413">
        <v>8.0504824002138395</v>
      </c>
      <c r="E413" t="s">
        <v>55</v>
      </c>
      <c r="F413">
        <v>0</v>
      </c>
      <c r="G413">
        <v>0</v>
      </c>
      <c r="H413">
        <v>0</v>
      </c>
      <c r="I413">
        <v>0</v>
      </c>
      <c r="J413">
        <v>1</v>
      </c>
      <c r="K413" t="s">
        <v>41</v>
      </c>
      <c r="L413">
        <v>0</v>
      </c>
      <c r="M413">
        <v>0</v>
      </c>
      <c r="N413">
        <v>0</v>
      </c>
      <c r="O413">
        <v>0</v>
      </c>
      <c r="P413">
        <v>1</v>
      </c>
      <c r="Q413">
        <v>0</v>
      </c>
      <c r="R413">
        <v>0</v>
      </c>
      <c r="S413" t="s">
        <v>39</v>
      </c>
      <c r="T413">
        <v>0</v>
      </c>
      <c r="U413">
        <v>0</v>
      </c>
      <c r="V413">
        <v>1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59.1</v>
      </c>
      <c r="AC413">
        <v>57</v>
      </c>
      <c r="AD413">
        <v>2562</v>
      </c>
      <c r="AE413">
        <v>7.8485434824566793</v>
      </c>
      <c r="AF413">
        <f t="shared" si="19"/>
        <v>2561.9999999999995</v>
      </c>
      <c r="AG413">
        <v>7.927049082026004</v>
      </c>
      <c r="AH413">
        <f t="shared" si="20"/>
        <v>2771.2370336161907</v>
      </c>
      <c r="AI413">
        <v>-7.850559956932468E-2</v>
      </c>
      <c r="AJ413">
        <v>2562</v>
      </c>
      <c r="AL413">
        <v>1</v>
      </c>
      <c r="AM413">
        <v>0</v>
      </c>
      <c r="AN413">
        <v>6.09</v>
      </c>
      <c r="AO413">
        <v>6.16</v>
      </c>
      <c r="AP413">
        <v>3.62</v>
      </c>
    </row>
    <row r="414" spans="1:42" x14ac:dyDescent="0.3">
      <c r="A414">
        <v>1</v>
      </c>
      <c r="B414">
        <v>0.7</v>
      </c>
      <c r="C414">
        <f t="shared" si="18"/>
        <v>0.48999999999999994</v>
      </c>
      <c r="D414">
        <v>7.7962024499072404</v>
      </c>
      <c r="E414" t="s">
        <v>40</v>
      </c>
      <c r="F414">
        <v>0</v>
      </c>
      <c r="G414">
        <v>0</v>
      </c>
      <c r="H414">
        <v>1</v>
      </c>
      <c r="I414">
        <v>0</v>
      </c>
      <c r="J414">
        <v>0</v>
      </c>
      <c r="K414" t="s">
        <v>50</v>
      </c>
      <c r="L414">
        <v>0</v>
      </c>
      <c r="M414">
        <v>0</v>
      </c>
      <c r="N414">
        <v>0</v>
      </c>
      <c r="O414">
        <v>1</v>
      </c>
      <c r="P414">
        <v>0</v>
      </c>
      <c r="Q414">
        <v>0</v>
      </c>
      <c r="R414">
        <v>0</v>
      </c>
      <c r="S414" t="s">
        <v>48</v>
      </c>
      <c r="T414">
        <v>0</v>
      </c>
      <c r="U414">
        <v>0</v>
      </c>
      <c r="V414">
        <v>0</v>
      </c>
      <c r="W414">
        <v>1</v>
      </c>
      <c r="X414">
        <v>0</v>
      </c>
      <c r="Y414">
        <v>0</v>
      </c>
      <c r="Z414">
        <v>0</v>
      </c>
      <c r="AA414">
        <v>0</v>
      </c>
      <c r="AB414">
        <v>62.9</v>
      </c>
      <c r="AC414">
        <v>56</v>
      </c>
      <c r="AD414">
        <v>2056</v>
      </c>
      <c r="AE414">
        <v>7.6285176265750554</v>
      </c>
      <c r="AF414">
        <f t="shared" si="19"/>
        <v>2055.9999999999991</v>
      </c>
      <c r="AG414">
        <v>7.6220690558462181</v>
      </c>
      <c r="AH414">
        <f t="shared" si="20"/>
        <v>2042.7843952589731</v>
      </c>
      <c r="AI414">
        <v>6.4485707288373106E-3</v>
      </c>
      <c r="AJ414">
        <v>2056</v>
      </c>
      <c r="AL414">
        <v>1</v>
      </c>
      <c r="AM414">
        <v>0</v>
      </c>
      <c r="AN414">
        <v>5.69</v>
      </c>
      <c r="AO414">
        <v>5.66</v>
      </c>
      <c r="AP414">
        <v>3.57</v>
      </c>
    </row>
    <row r="415" spans="1:42" x14ac:dyDescent="0.3">
      <c r="A415">
        <v>1</v>
      </c>
      <c r="B415">
        <v>0.31</v>
      </c>
      <c r="C415">
        <f t="shared" si="18"/>
        <v>9.6100000000000005E-2</v>
      </c>
      <c r="D415">
        <v>6.5177318019796271</v>
      </c>
      <c r="E415" t="s">
        <v>40</v>
      </c>
      <c r="F415">
        <v>0</v>
      </c>
      <c r="G415">
        <v>0</v>
      </c>
      <c r="H415">
        <v>1</v>
      </c>
      <c r="I415">
        <v>0</v>
      </c>
      <c r="J415">
        <v>0</v>
      </c>
      <c r="K415" t="s">
        <v>51</v>
      </c>
      <c r="L415">
        <v>0</v>
      </c>
      <c r="M415">
        <v>0</v>
      </c>
      <c r="N415">
        <v>1</v>
      </c>
      <c r="O415">
        <v>0</v>
      </c>
      <c r="P415">
        <v>0</v>
      </c>
      <c r="Q415">
        <v>0</v>
      </c>
      <c r="R415">
        <v>0</v>
      </c>
      <c r="S415" t="s">
        <v>52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0</v>
      </c>
      <c r="AA415">
        <v>0</v>
      </c>
      <c r="AB415">
        <v>62</v>
      </c>
      <c r="AC415">
        <v>56</v>
      </c>
      <c r="AD415">
        <v>625</v>
      </c>
      <c r="AE415">
        <v>6.4377516497364011</v>
      </c>
      <c r="AF415">
        <f t="shared" si="19"/>
        <v>624.99999999999977</v>
      </c>
      <c r="AG415">
        <v>6.4744032858370471</v>
      </c>
      <c r="AH415">
        <f t="shared" si="20"/>
        <v>648.33224313102551</v>
      </c>
      <c r="AI415">
        <v>-3.6651636100645923E-2</v>
      </c>
      <c r="AJ415">
        <v>625</v>
      </c>
      <c r="AL415">
        <v>1</v>
      </c>
      <c r="AM415">
        <v>0</v>
      </c>
      <c r="AN415">
        <v>4.3499999999999996</v>
      </c>
      <c r="AO415">
        <v>4.3899999999999997</v>
      </c>
      <c r="AP415">
        <v>2.71</v>
      </c>
    </row>
    <row r="416" spans="1:42" x14ac:dyDescent="0.3">
      <c r="A416">
        <v>1</v>
      </c>
      <c r="B416">
        <v>0.31</v>
      </c>
      <c r="C416">
        <f t="shared" si="18"/>
        <v>9.6100000000000005E-2</v>
      </c>
      <c r="D416">
        <v>6.5177318019796271</v>
      </c>
      <c r="E416" t="s">
        <v>40</v>
      </c>
      <c r="F416">
        <v>0</v>
      </c>
      <c r="G416">
        <v>0</v>
      </c>
      <c r="H416">
        <v>1</v>
      </c>
      <c r="I416">
        <v>0</v>
      </c>
      <c r="J416">
        <v>0</v>
      </c>
      <c r="K416" t="s">
        <v>43</v>
      </c>
      <c r="L416">
        <v>0</v>
      </c>
      <c r="M416">
        <v>1</v>
      </c>
      <c r="N416">
        <v>0</v>
      </c>
      <c r="O416">
        <v>0</v>
      </c>
      <c r="P416">
        <v>0</v>
      </c>
      <c r="Q416">
        <v>0</v>
      </c>
      <c r="R416">
        <v>0</v>
      </c>
      <c r="S416" t="s">
        <v>42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1</v>
      </c>
      <c r="AB416">
        <v>61.4</v>
      </c>
      <c r="AC416">
        <v>56</v>
      </c>
      <c r="AD416">
        <v>766</v>
      </c>
      <c r="AE416">
        <v>6.6411821697405911</v>
      </c>
      <c r="AF416">
        <f t="shared" si="19"/>
        <v>765.99999999999977</v>
      </c>
      <c r="AG416">
        <v>6.7365415694870592</v>
      </c>
      <c r="AH416">
        <f t="shared" si="20"/>
        <v>842.64147374390893</v>
      </c>
      <c r="AI416">
        <v>-9.5359399746468121E-2</v>
      </c>
      <c r="AJ416">
        <v>766</v>
      </c>
      <c r="AL416">
        <v>1</v>
      </c>
      <c r="AM416">
        <v>0</v>
      </c>
      <c r="AN416">
        <v>4.3600000000000003</v>
      </c>
      <c r="AO416">
        <v>4.4000000000000004</v>
      </c>
      <c r="AP416">
        <v>2.69</v>
      </c>
    </row>
    <row r="417" spans="1:42" x14ac:dyDescent="0.3">
      <c r="A417">
        <v>1</v>
      </c>
      <c r="B417">
        <v>0.42</v>
      </c>
      <c r="C417">
        <f t="shared" si="18"/>
        <v>0.17639999999999997</v>
      </c>
      <c r="D417">
        <v>6.9678463957930497</v>
      </c>
      <c r="E417" t="s">
        <v>40</v>
      </c>
      <c r="F417">
        <v>0</v>
      </c>
      <c r="G417">
        <v>0</v>
      </c>
      <c r="H417">
        <v>1</v>
      </c>
      <c r="I417">
        <v>0</v>
      </c>
      <c r="J417">
        <v>0</v>
      </c>
      <c r="K417" t="s">
        <v>50</v>
      </c>
      <c r="L417">
        <v>0</v>
      </c>
      <c r="M417">
        <v>0</v>
      </c>
      <c r="N417">
        <v>0</v>
      </c>
      <c r="O417">
        <v>1</v>
      </c>
      <c r="P417">
        <v>0</v>
      </c>
      <c r="Q417">
        <v>0</v>
      </c>
      <c r="R417">
        <v>0</v>
      </c>
      <c r="S417" t="s">
        <v>39</v>
      </c>
      <c r="T417">
        <v>0</v>
      </c>
      <c r="U417">
        <v>0</v>
      </c>
      <c r="V417">
        <v>1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62.5</v>
      </c>
      <c r="AC417">
        <v>56</v>
      </c>
      <c r="AD417">
        <v>945</v>
      </c>
      <c r="AE417">
        <v>6.8511849274937431</v>
      </c>
      <c r="AF417">
        <f t="shared" si="19"/>
        <v>945.00000000000034</v>
      </c>
      <c r="AG417">
        <v>6.8256867226559077</v>
      </c>
      <c r="AH417">
        <f t="shared" si="20"/>
        <v>921.20880184032808</v>
      </c>
      <c r="AI417">
        <v>2.5498204837835381E-2</v>
      </c>
      <c r="AJ417">
        <v>945</v>
      </c>
      <c r="AL417">
        <v>1</v>
      </c>
      <c r="AM417">
        <v>0</v>
      </c>
      <c r="AN417">
        <v>4.83</v>
      </c>
      <c r="AO417">
        <v>4.8</v>
      </c>
      <c r="AP417">
        <v>3.01</v>
      </c>
    </row>
    <row r="418" spans="1:42" x14ac:dyDescent="0.3">
      <c r="A418">
        <v>1</v>
      </c>
      <c r="B418">
        <v>0.41</v>
      </c>
      <c r="C418">
        <f t="shared" si="18"/>
        <v>0.16809999999999997</v>
      </c>
      <c r="D418">
        <v>6.9310210740658889</v>
      </c>
      <c r="E418" t="s">
        <v>37</v>
      </c>
      <c r="F418">
        <v>0</v>
      </c>
      <c r="G418">
        <v>1</v>
      </c>
      <c r="H418">
        <v>0</v>
      </c>
      <c r="I418">
        <v>0</v>
      </c>
      <c r="J418">
        <v>0</v>
      </c>
      <c r="K418" t="s">
        <v>41</v>
      </c>
      <c r="L418">
        <v>0</v>
      </c>
      <c r="M418">
        <v>0</v>
      </c>
      <c r="N418">
        <v>0</v>
      </c>
      <c r="O418">
        <v>0</v>
      </c>
      <c r="P418">
        <v>1</v>
      </c>
      <c r="Q418">
        <v>0</v>
      </c>
      <c r="R418">
        <v>0</v>
      </c>
      <c r="S418" t="s">
        <v>52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0</v>
      </c>
      <c r="AA418">
        <v>0</v>
      </c>
      <c r="AB418">
        <v>63.4</v>
      </c>
      <c r="AC418">
        <v>58</v>
      </c>
      <c r="AD418">
        <v>755</v>
      </c>
      <c r="AE418">
        <v>6.6267177492490248</v>
      </c>
      <c r="AF418">
        <f t="shared" si="19"/>
        <v>755.00000000000011</v>
      </c>
      <c r="AG418">
        <v>6.8061840895909747</v>
      </c>
      <c r="AH418">
        <f t="shared" si="20"/>
        <v>903.41686335647171</v>
      </c>
      <c r="AI418">
        <v>-0.17946634034194986</v>
      </c>
      <c r="AJ418">
        <v>755</v>
      </c>
      <c r="AL418">
        <v>1</v>
      </c>
      <c r="AM418">
        <v>0</v>
      </c>
      <c r="AN418">
        <v>4.7699999999999996</v>
      </c>
      <c r="AO418">
        <v>4.66</v>
      </c>
      <c r="AP418">
        <v>2.99</v>
      </c>
    </row>
    <row r="419" spans="1:42" x14ac:dyDescent="0.3">
      <c r="A419">
        <v>1</v>
      </c>
      <c r="B419">
        <v>0.51</v>
      </c>
      <c r="C419">
        <f t="shared" si="18"/>
        <v>0.2601</v>
      </c>
      <c r="D419">
        <v>7.2717799946100161</v>
      </c>
      <c r="E419" t="s">
        <v>49</v>
      </c>
      <c r="F419">
        <v>0</v>
      </c>
      <c r="G419">
        <v>0</v>
      </c>
      <c r="H419">
        <v>0</v>
      </c>
      <c r="I419">
        <v>1</v>
      </c>
      <c r="J419">
        <v>0</v>
      </c>
      <c r="K419" t="s">
        <v>43</v>
      </c>
      <c r="L419">
        <v>0</v>
      </c>
      <c r="M419">
        <v>1</v>
      </c>
      <c r="N419">
        <v>0</v>
      </c>
      <c r="O419">
        <v>0</v>
      </c>
      <c r="P419">
        <v>0</v>
      </c>
      <c r="Q419">
        <v>0</v>
      </c>
      <c r="R419">
        <v>0</v>
      </c>
      <c r="S419" t="s">
        <v>52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0</v>
      </c>
      <c r="AA419">
        <v>0</v>
      </c>
      <c r="AB419">
        <v>59.2</v>
      </c>
      <c r="AC419">
        <v>58</v>
      </c>
      <c r="AD419">
        <v>1662</v>
      </c>
      <c r="AE419">
        <v>7.4157769754153939</v>
      </c>
      <c r="AF419">
        <f t="shared" si="19"/>
        <v>1662.0000000000007</v>
      </c>
      <c r="AG419">
        <v>7.416534339797213</v>
      </c>
      <c r="AH419">
        <f t="shared" si="20"/>
        <v>1663.259216385213</v>
      </c>
      <c r="AI419">
        <v>-7.5736438181905896E-4</v>
      </c>
      <c r="AJ419">
        <v>1662</v>
      </c>
      <c r="AL419">
        <v>1</v>
      </c>
      <c r="AM419">
        <v>0</v>
      </c>
      <c r="AN419">
        <v>5.27</v>
      </c>
      <c r="AO419">
        <v>5.23</v>
      </c>
      <c r="AP419">
        <v>3.11</v>
      </c>
    </row>
    <row r="420" spans="1:42" x14ac:dyDescent="0.3">
      <c r="A420">
        <v>1</v>
      </c>
      <c r="B420">
        <v>0.51</v>
      </c>
      <c r="C420">
        <f t="shared" si="18"/>
        <v>0.2601</v>
      </c>
      <c r="D420">
        <v>7.2717799946100161</v>
      </c>
      <c r="E420" t="s">
        <v>40</v>
      </c>
      <c r="F420">
        <v>0</v>
      </c>
      <c r="G420">
        <v>0</v>
      </c>
      <c r="H420">
        <v>1</v>
      </c>
      <c r="I420">
        <v>0</v>
      </c>
      <c r="J420">
        <v>0</v>
      </c>
      <c r="K420" t="s">
        <v>50</v>
      </c>
      <c r="L420">
        <v>0</v>
      </c>
      <c r="M420">
        <v>0</v>
      </c>
      <c r="N420">
        <v>0</v>
      </c>
      <c r="O420">
        <v>1</v>
      </c>
      <c r="P420">
        <v>0</v>
      </c>
      <c r="Q420">
        <v>0</v>
      </c>
      <c r="R420">
        <v>0</v>
      </c>
      <c r="S420" t="s">
        <v>42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1</v>
      </c>
      <c r="AB420">
        <v>61.3</v>
      </c>
      <c r="AC420">
        <v>57</v>
      </c>
      <c r="AD420">
        <v>1875</v>
      </c>
      <c r="AE420">
        <v>7.5363639384045111</v>
      </c>
      <c r="AF420">
        <f t="shared" si="19"/>
        <v>1875</v>
      </c>
      <c r="AG420">
        <v>7.4321370796175898</v>
      </c>
      <c r="AH420">
        <f t="shared" si="20"/>
        <v>1689.4141307483897</v>
      </c>
      <c r="AI420">
        <v>0.10422685878692128</v>
      </c>
      <c r="AJ420">
        <v>1875</v>
      </c>
      <c r="AL420">
        <v>1</v>
      </c>
      <c r="AM420">
        <v>0</v>
      </c>
      <c r="AN420">
        <v>5.12</v>
      </c>
      <c r="AO420">
        <v>5.15</v>
      </c>
      <c r="AP420">
        <v>3.15</v>
      </c>
    </row>
    <row r="421" spans="1:42" x14ac:dyDescent="0.3">
      <c r="A421">
        <v>1</v>
      </c>
      <c r="B421">
        <v>0.71</v>
      </c>
      <c r="C421">
        <f t="shared" si="18"/>
        <v>0.50409999999999999</v>
      </c>
      <c r="D421">
        <v>7.8205583399289402</v>
      </c>
      <c r="E421" t="s">
        <v>40</v>
      </c>
      <c r="F421">
        <v>0</v>
      </c>
      <c r="G421">
        <v>0</v>
      </c>
      <c r="H421">
        <v>1</v>
      </c>
      <c r="I421">
        <v>0</v>
      </c>
      <c r="J421">
        <v>0</v>
      </c>
      <c r="K421" t="s">
        <v>47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1</v>
      </c>
      <c r="R421">
        <v>0</v>
      </c>
      <c r="S421" t="s">
        <v>46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1</v>
      </c>
      <c r="AA421">
        <v>0</v>
      </c>
      <c r="AB421">
        <v>61.2</v>
      </c>
      <c r="AC421">
        <v>57</v>
      </c>
      <c r="AD421">
        <v>2450</v>
      </c>
      <c r="AE421">
        <v>7.8038433035387724</v>
      </c>
      <c r="AF421">
        <f t="shared" si="19"/>
        <v>2449.9999999999995</v>
      </c>
      <c r="AG421">
        <v>7.9948951021230492</v>
      </c>
      <c r="AH421">
        <f t="shared" si="20"/>
        <v>2965.7792767883357</v>
      </c>
      <c r="AI421">
        <v>-0.19105179858427679</v>
      </c>
      <c r="AJ421">
        <v>2450</v>
      </c>
      <c r="AL421">
        <v>1</v>
      </c>
      <c r="AM421">
        <v>0</v>
      </c>
      <c r="AN421">
        <v>5.79</v>
      </c>
      <c r="AO421">
        <v>5.76</v>
      </c>
      <c r="AP421">
        <v>3.53</v>
      </c>
    </row>
    <row r="422" spans="1:42" x14ac:dyDescent="0.3">
      <c r="A422">
        <v>1</v>
      </c>
      <c r="B422">
        <v>0.32</v>
      </c>
      <c r="C422">
        <f t="shared" si="18"/>
        <v>0.1024</v>
      </c>
      <c r="D422">
        <v>6.56339481274318</v>
      </c>
      <c r="E422" t="s">
        <v>37</v>
      </c>
      <c r="F422">
        <v>0</v>
      </c>
      <c r="G422">
        <v>1</v>
      </c>
      <c r="H422">
        <v>0</v>
      </c>
      <c r="I422">
        <v>0</v>
      </c>
      <c r="J422">
        <v>0</v>
      </c>
      <c r="K422" t="s">
        <v>51</v>
      </c>
      <c r="L422">
        <v>0</v>
      </c>
      <c r="M422">
        <v>0</v>
      </c>
      <c r="N422">
        <v>1</v>
      </c>
      <c r="O422">
        <v>0</v>
      </c>
      <c r="P422">
        <v>0</v>
      </c>
      <c r="Q422">
        <v>0</v>
      </c>
      <c r="R422">
        <v>0</v>
      </c>
      <c r="S422" t="s">
        <v>46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1</v>
      </c>
      <c r="AA422">
        <v>0</v>
      </c>
      <c r="AB422">
        <v>63.8</v>
      </c>
      <c r="AC422">
        <v>54</v>
      </c>
      <c r="AD422">
        <v>939</v>
      </c>
      <c r="AE422">
        <v>6.8448154792082629</v>
      </c>
      <c r="AF422">
        <f t="shared" si="19"/>
        <v>939</v>
      </c>
      <c r="AG422">
        <v>6.7803223119876552</v>
      </c>
      <c r="AH422">
        <f t="shared" si="20"/>
        <v>880.35242652543229</v>
      </c>
      <c r="AI422">
        <v>6.4493167220607717E-2</v>
      </c>
      <c r="AJ422">
        <v>939</v>
      </c>
      <c r="AL422">
        <v>1</v>
      </c>
      <c r="AM422">
        <v>0</v>
      </c>
      <c r="AN422">
        <v>4.38</v>
      </c>
      <c r="AO422">
        <v>4.3099999999999996</v>
      </c>
      <c r="AP422">
        <v>2.77</v>
      </c>
    </row>
    <row r="423" spans="1:42" x14ac:dyDescent="0.3">
      <c r="A423">
        <v>1</v>
      </c>
      <c r="B423">
        <v>0.3</v>
      </c>
      <c r="C423">
        <f t="shared" si="18"/>
        <v>0.09</v>
      </c>
      <c r="D423">
        <v>6.4709048392564616</v>
      </c>
      <c r="E423" t="s">
        <v>40</v>
      </c>
      <c r="F423">
        <v>0</v>
      </c>
      <c r="G423">
        <v>0</v>
      </c>
      <c r="H423">
        <v>1</v>
      </c>
      <c r="I423">
        <v>0</v>
      </c>
      <c r="J423">
        <v>0</v>
      </c>
      <c r="K423" t="s">
        <v>43</v>
      </c>
      <c r="L423">
        <v>0</v>
      </c>
      <c r="M423">
        <v>1</v>
      </c>
      <c r="N423">
        <v>0</v>
      </c>
      <c r="O423">
        <v>0</v>
      </c>
      <c r="P423">
        <v>0</v>
      </c>
      <c r="Q423">
        <v>0</v>
      </c>
      <c r="R423">
        <v>0</v>
      </c>
      <c r="S423" t="s">
        <v>39</v>
      </c>
      <c r="T423">
        <v>0</v>
      </c>
      <c r="U423">
        <v>0</v>
      </c>
      <c r="V423">
        <v>1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62.1</v>
      </c>
      <c r="AC423">
        <v>58</v>
      </c>
      <c r="AD423">
        <v>499</v>
      </c>
      <c r="AE423">
        <v>6.2126060957515188</v>
      </c>
      <c r="AF423">
        <f t="shared" si="19"/>
        <v>499.00000000000006</v>
      </c>
      <c r="AG423">
        <v>6.3338518788404041</v>
      </c>
      <c r="AH423">
        <f t="shared" si="20"/>
        <v>563.32226934513665</v>
      </c>
      <c r="AI423">
        <v>-0.12124578308888534</v>
      </c>
      <c r="AJ423">
        <v>499</v>
      </c>
      <c r="AL423">
        <v>1</v>
      </c>
      <c r="AM423">
        <v>0</v>
      </c>
      <c r="AN423">
        <v>4.2699999999999996</v>
      </c>
      <c r="AO423">
        <v>4.29</v>
      </c>
      <c r="AP423">
        <v>2.66</v>
      </c>
    </row>
    <row r="424" spans="1:42" x14ac:dyDescent="0.3">
      <c r="A424">
        <v>1</v>
      </c>
      <c r="B424">
        <v>0.4</v>
      </c>
      <c r="C424">
        <f t="shared" si="18"/>
        <v>0.16000000000000003</v>
      </c>
      <c r="D424">
        <v>6.8934882765450896</v>
      </c>
      <c r="E424" t="s">
        <v>49</v>
      </c>
      <c r="F424">
        <v>0</v>
      </c>
      <c r="G424">
        <v>0</v>
      </c>
      <c r="H424">
        <v>0</v>
      </c>
      <c r="I424">
        <v>1</v>
      </c>
      <c r="J424">
        <v>0</v>
      </c>
      <c r="K424" t="s">
        <v>50</v>
      </c>
      <c r="L424">
        <v>0</v>
      </c>
      <c r="M424">
        <v>0</v>
      </c>
      <c r="N424">
        <v>0</v>
      </c>
      <c r="O424">
        <v>1</v>
      </c>
      <c r="P424">
        <v>0</v>
      </c>
      <c r="Q424">
        <v>0</v>
      </c>
      <c r="R424">
        <v>0</v>
      </c>
      <c r="S424" t="s">
        <v>39</v>
      </c>
      <c r="T424">
        <v>0</v>
      </c>
      <c r="U424">
        <v>0</v>
      </c>
      <c r="V424">
        <v>1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59.3</v>
      </c>
      <c r="AC424">
        <v>59</v>
      </c>
      <c r="AD424">
        <v>702</v>
      </c>
      <c r="AE424">
        <v>6.5539334040258108</v>
      </c>
      <c r="AF424">
        <f t="shared" si="19"/>
        <v>701.99999999999977</v>
      </c>
      <c r="AG424">
        <v>6.670563223241647</v>
      </c>
      <c r="AH424">
        <f t="shared" si="20"/>
        <v>788.83977226175034</v>
      </c>
      <c r="AI424">
        <v>-0.11662981921583615</v>
      </c>
      <c r="AJ424">
        <v>702</v>
      </c>
      <c r="AL424">
        <v>1</v>
      </c>
      <c r="AM424">
        <v>0</v>
      </c>
      <c r="AN424">
        <v>4.8</v>
      </c>
      <c r="AO424">
        <v>4.82</v>
      </c>
      <c r="AP424">
        <v>2.85</v>
      </c>
    </row>
    <row r="425" spans="1:42" x14ac:dyDescent="0.3">
      <c r="A425">
        <v>1</v>
      </c>
      <c r="B425">
        <v>0.5</v>
      </c>
      <c r="C425">
        <f t="shared" si="18"/>
        <v>0.25</v>
      </c>
      <c r="D425">
        <v>7.2401831635362885</v>
      </c>
      <c r="E425" t="s">
        <v>37</v>
      </c>
      <c r="F425">
        <v>0</v>
      </c>
      <c r="G425">
        <v>1</v>
      </c>
      <c r="H425">
        <v>0</v>
      </c>
      <c r="I425">
        <v>0</v>
      </c>
      <c r="J425">
        <v>0</v>
      </c>
      <c r="K425" t="s">
        <v>54</v>
      </c>
      <c r="L425">
        <v>1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 t="s">
        <v>52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0</v>
      </c>
      <c r="AA425">
        <v>0</v>
      </c>
      <c r="AB425">
        <v>63.7</v>
      </c>
      <c r="AC425">
        <v>56</v>
      </c>
      <c r="AD425">
        <v>1635</v>
      </c>
      <c r="AE425">
        <v>7.399398083331354</v>
      </c>
      <c r="AF425">
        <f t="shared" si="19"/>
        <v>1635.0000000000002</v>
      </c>
      <c r="AG425">
        <v>7.3475791947145002</v>
      </c>
      <c r="AH425">
        <f t="shared" si="20"/>
        <v>1552.4338352678603</v>
      </c>
      <c r="AI425">
        <v>5.1818888616853798E-2</v>
      </c>
      <c r="AJ425">
        <v>1635</v>
      </c>
      <c r="AL425">
        <v>1</v>
      </c>
      <c r="AM425">
        <v>0</v>
      </c>
      <c r="AN425">
        <v>5.05</v>
      </c>
      <c r="AO425">
        <v>5.09</v>
      </c>
      <c r="AP425">
        <v>3.23</v>
      </c>
    </row>
    <row r="426" spans="1:42" x14ac:dyDescent="0.3">
      <c r="A426">
        <v>1</v>
      </c>
      <c r="B426">
        <v>1</v>
      </c>
      <c r="C426">
        <f t="shared" si="18"/>
        <v>1</v>
      </c>
      <c r="D426">
        <v>8.4322999999999997</v>
      </c>
      <c r="E426" t="s">
        <v>49</v>
      </c>
      <c r="F426">
        <v>0</v>
      </c>
      <c r="G426">
        <v>0</v>
      </c>
      <c r="H426">
        <v>0</v>
      </c>
      <c r="I426">
        <v>1</v>
      </c>
      <c r="J426">
        <v>0</v>
      </c>
      <c r="K426" t="s">
        <v>43</v>
      </c>
      <c r="L426">
        <v>0</v>
      </c>
      <c r="M426">
        <v>1</v>
      </c>
      <c r="N426">
        <v>0</v>
      </c>
      <c r="O426">
        <v>0</v>
      </c>
      <c r="P426">
        <v>0</v>
      </c>
      <c r="Q426">
        <v>0</v>
      </c>
      <c r="R426">
        <v>0</v>
      </c>
      <c r="S426" t="s">
        <v>52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0</v>
      </c>
      <c r="AA426">
        <v>0</v>
      </c>
      <c r="AB426">
        <v>62.8</v>
      </c>
      <c r="AC426">
        <v>60</v>
      </c>
      <c r="AD426">
        <v>6720</v>
      </c>
      <c r="AE426">
        <v>8.8128434335171946</v>
      </c>
      <c r="AF426">
        <f t="shared" si="19"/>
        <v>6719.9999999999955</v>
      </c>
      <c r="AG426">
        <v>8.7764556410569519</v>
      </c>
      <c r="AH426">
        <f t="shared" si="20"/>
        <v>6479.8694404001726</v>
      </c>
      <c r="AI426">
        <v>3.6387792460242707E-2</v>
      </c>
      <c r="AJ426">
        <v>6720</v>
      </c>
      <c r="AL426">
        <v>1</v>
      </c>
      <c r="AM426">
        <v>0</v>
      </c>
      <c r="AN426">
        <v>6.36</v>
      </c>
      <c r="AO426">
        <v>6.32</v>
      </c>
      <c r="AP426">
        <v>3.98</v>
      </c>
    </row>
    <row r="427" spans="1:42" x14ac:dyDescent="0.3">
      <c r="A427">
        <v>1</v>
      </c>
      <c r="B427">
        <v>0.83</v>
      </c>
      <c r="C427">
        <f t="shared" si="18"/>
        <v>0.68889999999999996</v>
      </c>
      <c r="D427">
        <v>8.0937786257796134</v>
      </c>
      <c r="E427" t="s">
        <v>40</v>
      </c>
      <c r="F427">
        <v>0</v>
      </c>
      <c r="G427">
        <v>0</v>
      </c>
      <c r="H427">
        <v>1</v>
      </c>
      <c r="I427">
        <v>0</v>
      </c>
      <c r="J427">
        <v>0</v>
      </c>
      <c r="K427" t="s">
        <v>51</v>
      </c>
      <c r="L427">
        <v>0</v>
      </c>
      <c r="M427">
        <v>0</v>
      </c>
      <c r="N427">
        <v>1</v>
      </c>
      <c r="O427">
        <v>0</v>
      </c>
      <c r="P427">
        <v>0</v>
      </c>
      <c r="Q427">
        <v>0</v>
      </c>
      <c r="R427">
        <v>0</v>
      </c>
      <c r="S427" t="s">
        <v>39</v>
      </c>
      <c r="T427">
        <v>0</v>
      </c>
      <c r="U427">
        <v>0</v>
      </c>
      <c r="V427">
        <v>1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62.1</v>
      </c>
      <c r="AC427">
        <v>55</v>
      </c>
      <c r="AD427">
        <v>3198</v>
      </c>
      <c r="AE427">
        <v>8.0702808933938996</v>
      </c>
      <c r="AF427">
        <f t="shared" si="19"/>
        <v>3198.0000000000005</v>
      </c>
      <c r="AG427">
        <v>8.1853896891774429</v>
      </c>
      <c r="AH427">
        <f t="shared" si="20"/>
        <v>3588.1416067978457</v>
      </c>
      <c r="AI427">
        <v>-0.11510879578354327</v>
      </c>
      <c r="AJ427">
        <v>3198</v>
      </c>
      <c r="AL427">
        <v>1</v>
      </c>
      <c r="AM427">
        <v>0</v>
      </c>
      <c r="AN427">
        <v>6.05</v>
      </c>
      <c r="AO427">
        <v>6</v>
      </c>
      <c r="AP427">
        <v>3.74</v>
      </c>
    </row>
    <row r="428" spans="1:42" x14ac:dyDescent="0.3">
      <c r="A428">
        <v>1</v>
      </c>
      <c r="B428">
        <v>0.3</v>
      </c>
      <c r="C428">
        <f t="shared" si="18"/>
        <v>0.09</v>
      </c>
      <c r="D428">
        <v>6.4709048392564616</v>
      </c>
      <c r="E428" t="s">
        <v>49</v>
      </c>
      <c r="F428">
        <v>0</v>
      </c>
      <c r="G428">
        <v>0</v>
      </c>
      <c r="H428">
        <v>0</v>
      </c>
      <c r="I428">
        <v>1</v>
      </c>
      <c r="J428">
        <v>0</v>
      </c>
      <c r="K428" t="s">
        <v>41</v>
      </c>
      <c r="L428">
        <v>0</v>
      </c>
      <c r="M428">
        <v>0</v>
      </c>
      <c r="N428">
        <v>0</v>
      </c>
      <c r="O428">
        <v>0</v>
      </c>
      <c r="P428">
        <v>1</v>
      </c>
      <c r="Q428">
        <v>0</v>
      </c>
      <c r="R428">
        <v>0</v>
      </c>
      <c r="S428" t="s">
        <v>52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0</v>
      </c>
      <c r="AA428">
        <v>0</v>
      </c>
      <c r="AB428">
        <v>62.5</v>
      </c>
      <c r="AC428">
        <v>59</v>
      </c>
      <c r="AD428">
        <v>608</v>
      </c>
      <c r="AE428">
        <v>6.4101748819661672</v>
      </c>
      <c r="AF428">
        <f t="shared" si="19"/>
        <v>608.00000000000011</v>
      </c>
      <c r="AG428">
        <v>6.2844071524527862</v>
      </c>
      <c r="AH428">
        <f t="shared" si="20"/>
        <v>536.14634335507208</v>
      </c>
      <c r="AI428">
        <v>0.125767729513381</v>
      </c>
      <c r="AJ428">
        <v>608</v>
      </c>
      <c r="AL428">
        <v>1</v>
      </c>
      <c r="AM428">
        <v>0</v>
      </c>
      <c r="AN428">
        <v>4.28</v>
      </c>
      <c r="AO428">
        <v>4.2300000000000004</v>
      </c>
      <c r="AP428">
        <v>2.66</v>
      </c>
    </row>
    <row r="429" spans="1:42" x14ac:dyDescent="0.3">
      <c r="A429">
        <v>1</v>
      </c>
      <c r="B429">
        <v>0.74</v>
      </c>
      <c r="C429">
        <f t="shared" si="18"/>
        <v>0.54759999999999998</v>
      </c>
      <c r="D429">
        <v>7.8920550220333645</v>
      </c>
      <c r="E429" t="s">
        <v>40</v>
      </c>
      <c r="F429">
        <v>0</v>
      </c>
      <c r="G429">
        <v>0</v>
      </c>
      <c r="H429">
        <v>1</v>
      </c>
      <c r="I429">
        <v>0</v>
      </c>
      <c r="J429">
        <v>0</v>
      </c>
      <c r="K429" t="s">
        <v>50</v>
      </c>
      <c r="L429">
        <v>0</v>
      </c>
      <c r="M429">
        <v>0</v>
      </c>
      <c r="N429">
        <v>0</v>
      </c>
      <c r="O429">
        <v>1</v>
      </c>
      <c r="P429">
        <v>0</v>
      </c>
      <c r="Q429">
        <v>0</v>
      </c>
      <c r="R429">
        <v>0</v>
      </c>
      <c r="S429" t="s">
        <v>39</v>
      </c>
      <c r="T429">
        <v>0</v>
      </c>
      <c r="U429">
        <v>0</v>
      </c>
      <c r="V429">
        <v>1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61.6</v>
      </c>
      <c r="AC429">
        <v>55</v>
      </c>
      <c r="AD429">
        <v>2760</v>
      </c>
      <c r="AE429">
        <v>7.9229859587111955</v>
      </c>
      <c r="AF429">
        <f t="shared" si="19"/>
        <v>2759.9999999999995</v>
      </c>
      <c r="AG429">
        <v>7.8500026473780355</v>
      </c>
      <c r="AH429">
        <f t="shared" si="20"/>
        <v>2565.7411093124661</v>
      </c>
      <c r="AI429">
        <v>7.2983311333159939E-2</v>
      </c>
      <c r="AJ429">
        <v>2760</v>
      </c>
      <c r="AL429">
        <v>1</v>
      </c>
      <c r="AM429">
        <v>0</v>
      </c>
      <c r="AN429">
        <v>5.8</v>
      </c>
      <c r="AO429">
        <v>5.85</v>
      </c>
      <c r="AP429">
        <v>3.59</v>
      </c>
    </row>
    <row r="430" spans="1:42" x14ac:dyDescent="0.3">
      <c r="A430">
        <v>1</v>
      </c>
      <c r="B430">
        <v>0.81</v>
      </c>
      <c r="C430">
        <f t="shared" si="18"/>
        <v>0.65610000000000013</v>
      </c>
      <c r="D430">
        <v>8.0504824002138395</v>
      </c>
      <c r="E430" t="s">
        <v>40</v>
      </c>
      <c r="F430">
        <v>0</v>
      </c>
      <c r="G430">
        <v>0</v>
      </c>
      <c r="H430">
        <v>1</v>
      </c>
      <c r="I430">
        <v>0</v>
      </c>
      <c r="J430">
        <v>0</v>
      </c>
      <c r="K430" t="s">
        <v>43</v>
      </c>
      <c r="L430">
        <v>0</v>
      </c>
      <c r="M430">
        <v>1</v>
      </c>
      <c r="N430">
        <v>0</v>
      </c>
      <c r="O430">
        <v>0</v>
      </c>
      <c r="P430">
        <v>0</v>
      </c>
      <c r="Q430">
        <v>0</v>
      </c>
      <c r="R430">
        <v>0</v>
      </c>
      <c r="S430" t="s">
        <v>48</v>
      </c>
      <c r="T430">
        <v>0</v>
      </c>
      <c r="U430">
        <v>0</v>
      </c>
      <c r="V430">
        <v>0</v>
      </c>
      <c r="W430">
        <v>1</v>
      </c>
      <c r="X430">
        <v>0</v>
      </c>
      <c r="Y430">
        <v>0</v>
      </c>
      <c r="Z430">
        <v>0</v>
      </c>
      <c r="AA430">
        <v>0</v>
      </c>
      <c r="AB430">
        <v>62.1</v>
      </c>
      <c r="AC430">
        <v>57</v>
      </c>
      <c r="AD430">
        <v>3050</v>
      </c>
      <c r="AE430">
        <v>8.0228968696014569</v>
      </c>
      <c r="AF430">
        <f t="shared" si="19"/>
        <v>3049.9999999999986</v>
      </c>
      <c r="AG430">
        <v>8.0203004018796715</v>
      </c>
      <c r="AH430">
        <f t="shared" si="20"/>
        <v>3042.0910455642857</v>
      </c>
      <c r="AI430">
        <v>2.5964677217853449E-3</v>
      </c>
      <c r="AJ430">
        <v>3050</v>
      </c>
      <c r="AL430">
        <v>1</v>
      </c>
      <c r="AM430">
        <v>0</v>
      </c>
      <c r="AN430">
        <v>5.97</v>
      </c>
      <c r="AO430">
        <v>5.91</v>
      </c>
      <c r="AP430">
        <v>3.69</v>
      </c>
    </row>
    <row r="431" spans="1:42" x14ac:dyDescent="0.3">
      <c r="A431">
        <v>1</v>
      </c>
      <c r="B431">
        <v>0.72</v>
      </c>
      <c r="C431">
        <f t="shared" si="18"/>
        <v>0.51839999999999997</v>
      </c>
      <c r="D431">
        <v>7.8446480764991975</v>
      </c>
      <c r="E431" t="s">
        <v>40</v>
      </c>
      <c r="F431">
        <v>0</v>
      </c>
      <c r="G431">
        <v>0</v>
      </c>
      <c r="H431">
        <v>1</v>
      </c>
      <c r="I431">
        <v>0</v>
      </c>
      <c r="J431">
        <v>0</v>
      </c>
      <c r="K431" t="s">
        <v>50</v>
      </c>
      <c r="L431">
        <v>0</v>
      </c>
      <c r="M431">
        <v>0</v>
      </c>
      <c r="N431">
        <v>0</v>
      </c>
      <c r="O431">
        <v>1</v>
      </c>
      <c r="P431">
        <v>0</v>
      </c>
      <c r="Q431">
        <v>0</v>
      </c>
      <c r="R431">
        <v>0</v>
      </c>
      <c r="S431" t="s">
        <v>46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1</v>
      </c>
      <c r="AA431">
        <v>0</v>
      </c>
      <c r="AB431">
        <v>62.2</v>
      </c>
      <c r="AC431">
        <v>57</v>
      </c>
      <c r="AD431">
        <v>3502</v>
      </c>
      <c r="AE431">
        <v>8.1610895128457965</v>
      </c>
      <c r="AF431">
        <f t="shared" si="19"/>
        <v>3501.9999999999977</v>
      </c>
      <c r="AG431">
        <v>8.1900666669153726</v>
      </c>
      <c r="AH431">
        <f t="shared" si="20"/>
        <v>3604.9625701870582</v>
      </c>
      <c r="AI431">
        <v>-2.8977154069576017E-2</v>
      </c>
      <c r="AJ431">
        <v>3502</v>
      </c>
      <c r="AL431">
        <v>1</v>
      </c>
      <c r="AM431">
        <v>0</v>
      </c>
      <c r="AN431">
        <v>5.72</v>
      </c>
      <c r="AO431">
        <v>5.75</v>
      </c>
      <c r="AP431">
        <v>3.57</v>
      </c>
    </row>
    <row r="432" spans="1:42" x14ac:dyDescent="0.3">
      <c r="A432">
        <v>1</v>
      </c>
      <c r="B432">
        <v>0.52</v>
      </c>
      <c r="C432">
        <f t="shared" si="18"/>
        <v>0.27040000000000003</v>
      </c>
      <c r="D432">
        <v>7.302897153254575</v>
      </c>
      <c r="E432" t="s">
        <v>40</v>
      </c>
      <c r="F432">
        <v>0</v>
      </c>
      <c r="G432">
        <v>0</v>
      </c>
      <c r="H432">
        <v>1</v>
      </c>
      <c r="I432">
        <v>0</v>
      </c>
      <c r="J432">
        <v>0</v>
      </c>
      <c r="K432" t="s">
        <v>43</v>
      </c>
      <c r="L432">
        <v>0</v>
      </c>
      <c r="M432">
        <v>1</v>
      </c>
      <c r="N432">
        <v>0</v>
      </c>
      <c r="O432">
        <v>0</v>
      </c>
      <c r="P432">
        <v>0</v>
      </c>
      <c r="Q432">
        <v>0</v>
      </c>
      <c r="R432">
        <v>0</v>
      </c>
      <c r="S432" t="s">
        <v>39</v>
      </c>
      <c r="T432">
        <v>0</v>
      </c>
      <c r="U432">
        <v>0</v>
      </c>
      <c r="V432">
        <v>1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62.3</v>
      </c>
      <c r="AC432">
        <v>56</v>
      </c>
      <c r="AD432">
        <v>1389</v>
      </c>
      <c r="AE432">
        <v>7.2363393427543441</v>
      </c>
      <c r="AF432">
        <f t="shared" si="19"/>
        <v>1389.0000000000005</v>
      </c>
      <c r="AG432">
        <v>7.2436535412963696</v>
      </c>
      <c r="AH432">
        <f t="shared" si="20"/>
        <v>1399.1966665386656</v>
      </c>
      <c r="AI432">
        <v>-7.3141985420255295E-3</v>
      </c>
      <c r="AJ432">
        <v>1389</v>
      </c>
      <c r="AL432">
        <v>1</v>
      </c>
      <c r="AM432">
        <v>0</v>
      </c>
      <c r="AN432">
        <v>5.12</v>
      </c>
      <c r="AO432">
        <v>5.16</v>
      </c>
      <c r="AP432">
        <v>3.2</v>
      </c>
    </row>
    <row r="433" spans="1:42" x14ac:dyDescent="0.3">
      <c r="A433">
        <v>1</v>
      </c>
      <c r="B433">
        <v>0.24</v>
      </c>
      <c r="C433">
        <f t="shared" si="18"/>
        <v>5.7599999999999998E-2</v>
      </c>
      <c r="D433">
        <v>6.1610467084186391</v>
      </c>
      <c r="E433" t="s">
        <v>55</v>
      </c>
      <c r="F433">
        <v>0</v>
      </c>
      <c r="G433">
        <v>0</v>
      </c>
      <c r="H433">
        <v>0</v>
      </c>
      <c r="I433">
        <v>0</v>
      </c>
      <c r="J433">
        <v>1</v>
      </c>
      <c r="K433" t="s">
        <v>43</v>
      </c>
      <c r="L433">
        <v>0</v>
      </c>
      <c r="M433">
        <v>1</v>
      </c>
      <c r="N433">
        <v>0</v>
      </c>
      <c r="O433">
        <v>0</v>
      </c>
      <c r="P433">
        <v>0</v>
      </c>
      <c r="Q433">
        <v>0</v>
      </c>
      <c r="R433">
        <v>0</v>
      </c>
      <c r="S433" t="s">
        <v>46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1</v>
      </c>
      <c r="AA433">
        <v>0</v>
      </c>
      <c r="AB433">
        <v>60.3</v>
      </c>
      <c r="AC433">
        <v>61</v>
      </c>
      <c r="AD433">
        <v>521</v>
      </c>
      <c r="AE433">
        <v>6.2557500417533669</v>
      </c>
      <c r="AF433">
        <f t="shared" si="19"/>
        <v>521</v>
      </c>
      <c r="AG433">
        <v>6.388201260314176</v>
      </c>
      <c r="AH433">
        <f t="shared" si="20"/>
        <v>594.78575216976799</v>
      </c>
      <c r="AI433">
        <v>-0.1324512185608091</v>
      </c>
      <c r="AJ433">
        <v>521</v>
      </c>
      <c r="AL433">
        <v>1</v>
      </c>
      <c r="AM433">
        <v>0</v>
      </c>
      <c r="AN433">
        <v>4.03</v>
      </c>
      <c r="AO433">
        <v>4.0599999999999996</v>
      </c>
      <c r="AP433">
        <v>2.44</v>
      </c>
    </row>
    <row r="434" spans="1:42" x14ac:dyDescent="0.3">
      <c r="A434">
        <v>1</v>
      </c>
      <c r="B434">
        <v>0.3</v>
      </c>
      <c r="C434">
        <f t="shared" si="18"/>
        <v>0.09</v>
      </c>
      <c r="D434">
        <v>6.4709048392564616</v>
      </c>
      <c r="E434" t="s">
        <v>40</v>
      </c>
      <c r="F434">
        <v>0</v>
      </c>
      <c r="G434">
        <v>0</v>
      </c>
      <c r="H434">
        <v>1</v>
      </c>
      <c r="I434">
        <v>0</v>
      </c>
      <c r="J434">
        <v>0</v>
      </c>
      <c r="K434" t="s">
        <v>51</v>
      </c>
      <c r="L434">
        <v>0</v>
      </c>
      <c r="M434">
        <v>0</v>
      </c>
      <c r="N434">
        <v>1</v>
      </c>
      <c r="O434">
        <v>0</v>
      </c>
      <c r="P434">
        <v>0</v>
      </c>
      <c r="Q434">
        <v>0</v>
      </c>
      <c r="R434">
        <v>0</v>
      </c>
      <c r="S434" t="s">
        <v>52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0</v>
      </c>
      <c r="AA434">
        <v>0</v>
      </c>
      <c r="AB434">
        <v>62.1</v>
      </c>
      <c r="AC434">
        <v>57</v>
      </c>
      <c r="AD434">
        <v>568</v>
      </c>
      <c r="AE434">
        <v>6.3421214187211516</v>
      </c>
      <c r="AF434">
        <f t="shared" si="19"/>
        <v>568.00000000000011</v>
      </c>
      <c r="AG434">
        <v>6.3952807731345906</v>
      </c>
      <c r="AH434">
        <f t="shared" si="20"/>
        <v>599.01148594658696</v>
      </c>
      <c r="AI434">
        <v>-5.3159354413438997E-2</v>
      </c>
      <c r="AJ434">
        <v>568</v>
      </c>
      <c r="AL434">
        <v>1</v>
      </c>
      <c r="AM434">
        <v>0</v>
      </c>
      <c r="AN434">
        <v>4.2699999999999996</v>
      </c>
      <c r="AO434">
        <v>4.3</v>
      </c>
      <c r="AP434">
        <v>2.66</v>
      </c>
    </row>
    <row r="435" spans="1:42" x14ac:dyDescent="0.3">
      <c r="A435">
        <v>1</v>
      </c>
      <c r="B435">
        <v>0.34</v>
      </c>
      <c r="C435">
        <f t="shared" si="18"/>
        <v>0.11560000000000002</v>
      </c>
      <c r="D435">
        <v>6.6514795948004855</v>
      </c>
      <c r="E435" t="s">
        <v>55</v>
      </c>
      <c r="F435">
        <v>0</v>
      </c>
      <c r="G435">
        <v>0</v>
      </c>
      <c r="H435">
        <v>0</v>
      </c>
      <c r="I435">
        <v>0</v>
      </c>
      <c r="J435">
        <v>1</v>
      </c>
      <c r="K435" t="s">
        <v>43</v>
      </c>
      <c r="L435">
        <v>0</v>
      </c>
      <c r="M435">
        <v>1</v>
      </c>
      <c r="N435">
        <v>0</v>
      </c>
      <c r="O435">
        <v>0</v>
      </c>
      <c r="P435">
        <v>0</v>
      </c>
      <c r="Q435">
        <v>0</v>
      </c>
      <c r="R435">
        <v>0</v>
      </c>
      <c r="S435" t="s">
        <v>39</v>
      </c>
      <c r="T435">
        <v>0</v>
      </c>
      <c r="U435">
        <v>0</v>
      </c>
      <c r="V435">
        <v>1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63.3</v>
      </c>
      <c r="AC435">
        <v>56</v>
      </c>
      <c r="AD435">
        <v>765</v>
      </c>
      <c r="AE435">
        <v>6.6398758338265358</v>
      </c>
      <c r="AF435">
        <f t="shared" si="19"/>
        <v>765</v>
      </c>
      <c r="AG435">
        <v>6.5057459859362581</v>
      </c>
      <c r="AH435">
        <f t="shared" si="20"/>
        <v>668.97452885047164</v>
      </c>
      <c r="AI435">
        <v>0.13412984789027771</v>
      </c>
      <c r="AJ435">
        <v>765</v>
      </c>
      <c r="AL435">
        <v>1</v>
      </c>
      <c r="AM435">
        <v>0</v>
      </c>
      <c r="AN435">
        <v>4.4400000000000004</v>
      </c>
      <c r="AO435">
        <v>4.41</v>
      </c>
      <c r="AP435">
        <v>2.8</v>
      </c>
    </row>
    <row r="436" spans="1:42" x14ac:dyDescent="0.3">
      <c r="A436">
        <v>1</v>
      </c>
      <c r="B436">
        <v>0.84</v>
      </c>
      <c r="C436">
        <f t="shared" si="18"/>
        <v>0.70559999999999989</v>
      </c>
      <c r="D436">
        <v>8.1151222056305432</v>
      </c>
      <c r="E436" t="s">
        <v>40</v>
      </c>
      <c r="F436">
        <v>0</v>
      </c>
      <c r="G436">
        <v>0</v>
      </c>
      <c r="H436">
        <v>1</v>
      </c>
      <c r="I436">
        <v>0</v>
      </c>
      <c r="J436">
        <v>0</v>
      </c>
      <c r="K436" t="s">
        <v>54</v>
      </c>
      <c r="L436">
        <v>1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 t="s">
        <v>48</v>
      </c>
      <c r="T436">
        <v>0</v>
      </c>
      <c r="U436">
        <v>0</v>
      </c>
      <c r="V436">
        <v>0</v>
      </c>
      <c r="W436">
        <v>1</v>
      </c>
      <c r="X436">
        <v>0</v>
      </c>
      <c r="Y436">
        <v>0</v>
      </c>
      <c r="Z436">
        <v>0</v>
      </c>
      <c r="AA436">
        <v>0</v>
      </c>
      <c r="AB436">
        <v>61.8</v>
      </c>
      <c r="AC436">
        <v>56</v>
      </c>
      <c r="AD436">
        <v>3246</v>
      </c>
      <c r="AE436">
        <v>8.0851787480745365</v>
      </c>
      <c r="AF436">
        <f t="shared" si="19"/>
        <v>3246</v>
      </c>
      <c r="AG436">
        <v>8.1177671881997213</v>
      </c>
      <c r="AH436">
        <f t="shared" si="20"/>
        <v>3353.5245901652288</v>
      </c>
      <c r="AI436">
        <v>-3.2588440125184803E-2</v>
      </c>
      <c r="AJ436">
        <v>3246</v>
      </c>
      <c r="AL436">
        <v>1</v>
      </c>
      <c r="AM436">
        <v>0</v>
      </c>
      <c r="AN436">
        <v>6.04</v>
      </c>
      <c r="AO436">
        <v>6.06</v>
      </c>
      <c r="AP436">
        <v>3.74</v>
      </c>
    </row>
    <row r="437" spans="1:42" x14ac:dyDescent="0.3">
      <c r="A437">
        <v>1</v>
      </c>
      <c r="B437">
        <v>0.71</v>
      </c>
      <c r="C437">
        <f t="shared" si="18"/>
        <v>0.50409999999999999</v>
      </c>
      <c r="D437">
        <v>7.8205583399289402</v>
      </c>
      <c r="E437" t="s">
        <v>55</v>
      </c>
      <c r="F437">
        <v>0</v>
      </c>
      <c r="G437">
        <v>0</v>
      </c>
      <c r="H437">
        <v>0</v>
      </c>
      <c r="I437">
        <v>0</v>
      </c>
      <c r="J437">
        <v>1</v>
      </c>
      <c r="K437" t="s">
        <v>41</v>
      </c>
      <c r="L437">
        <v>0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0</v>
      </c>
      <c r="S437" t="s">
        <v>44</v>
      </c>
      <c r="T437">
        <v>0</v>
      </c>
      <c r="U437">
        <v>0</v>
      </c>
      <c r="V437">
        <v>0</v>
      </c>
      <c r="W437">
        <v>0</v>
      </c>
      <c r="X437">
        <v>1</v>
      </c>
      <c r="Y437">
        <v>0</v>
      </c>
      <c r="Z437">
        <v>0</v>
      </c>
      <c r="AA437">
        <v>0</v>
      </c>
      <c r="AB437">
        <v>62.8</v>
      </c>
      <c r="AC437">
        <v>58</v>
      </c>
      <c r="AD437">
        <v>2277</v>
      </c>
      <c r="AE437">
        <v>7.7306140660637395</v>
      </c>
      <c r="AF437">
        <f t="shared" si="19"/>
        <v>2276.9999999999995</v>
      </c>
      <c r="AG437">
        <v>7.8343199639128667</v>
      </c>
      <c r="AH437">
        <f t="shared" si="20"/>
        <v>2525.817278301171</v>
      </c>
      <c r="AI437">
        <v>-0.1037058978491272</v>
      </c>
      <c r="AJ437">
        <v>2277</v>
      </c>
      <c r="AL437">
        <v>1</v>
      </c>
      <c r="AM437">
        <v>0</v>
      </c>
      <c r="AN437">
        <v>5.67</v>
      </c>
      <c r="AO437">
        <v>5.7</v>
      </c>
      <c r="AP437">
        <v>3.57</v>
      </c>
    </row>
    <row r="438" spans="1:42" x14ac:dyDescent="0.3">
      <c r="A438">
        <v>1</v>
      </c>
      <c r="B438">
        <v>0.7</v>
      </c>
      <c r="C438">
        <f t="shared" si="18"/>
        <v>0.48999999999999994</v>
      </c>
      <c r="D438">
        <v>7.7962024499072404</v>
      </c>
      <c r="E438" t="s">
        <v>55</v>
      </c>
      <c r="F438">
        <v>0</v>
      </c>
      <c r="G438">
        <v>0</v>
      </c>
      <c r="H438">
        <v>0</v>
      </c>
      <c r="I438">
        <v>0</v>
      </c>
      <c r="J438">
        <v>1</v>
      </c>
      <c r="K438" t="s">
        <v>41</v>
      </c>
      <c r="L438">
        <v>0</v>
      </c>
      <c r="M438">
        <v>0</v>
      </c>
      <c r="N438">
        <v>0</v>
      </c>
      <c r="O438">
        <v>0</v>
      </c>
      <c r="P438">
        <v>1</v>
      </c>
      <c r="Q438">
        <v>0</v>
      </c>
      <c r="R438">
        <v>0</v>
      </c>
      <c r="S438" t="s">
        <v>39</v>
      </c>
      <c r="T438">
        <v>0</v>
      </c>
      <c r="U438">
        <v>0</v>
      </c>
      <c r="V438">
        <v>1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63.4</v>
      </c>
      <c r="AC438">
        <v>61</v>
      </c>
      <c r="AD438">
        <v>2176</v>
      </c>
      <c r="AE438">
        <v>7.6852436079758331</v>
      </c>
      <c r="AF438">
        <f t="shared" si="19"/>
        <v>2175.9999999999995</v>
      </c>
      <c r="AG438">
        <v>7.5997380303175905</v>
      </c>
      <c r="AH438">
        <f t="shared" si="20"/>
        <v>1997.6724969203069</v>
      </c>
      <c r="AI438">
        <v>8.5505577658242515E-2</v>
      </c>
      <c r="AJ438">
        <v>2176</v>
      </c>
      <c r="AL438">
        <v>1</v>
      </c>
      <c r="AM438">
        <v>0</v>
      </c>
      <c r="AN438">
        <v>5.62</v>
      </c>
      <c r="AO438">
        <v>5.58</v>
      </c>
      <c r="AP438">
        <v>3.55</v>
      </c>
    </row>
    <row r="439" spans="1:42" x14ac:dyDescent="0.3">
      <c r="A439">
        <v>1</v>
      </c>
      <c r="B439">
        <v>0.73</v>
      </c>
      <c r="C439">
        <f t="shared" si="18"/>
        <v>0.53289999999999993</v>
      </c>
      <c r="D439">
        <v>7.8684782047942292</v>
      </c>
      <c r="E439" t="s">
        <v>40</v>
      </c>
      <c r="F439">
        <v>0</v>
      </c>
      <c r="G439">
        <v>0</v>
      </c>
      <c r="H439">
        <v>1</v>
      </c>
      <c r="I439">
        <v>0</v>
      </c>
      <c r="J439">
        <v>0</v>
      </c>
      <c r="K439" t="s">
        <v>38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1</v>
      </c>
      <c r="S439" t="s">
        <v>52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0</v>
      </c>
      <c r="AA439">
        <v>0</v>
      </c>
      <c r="AB439">
        <v>62</v>
      </c>
      <c r="AC439">
        <v>56</v>
      </c>
      <c r="AD439">
        <v>2258</v>
      </c>
      <c r="AE439">
        <v>7.7222347447096071</v>
      </c>
      <c r="AF439">
        <f t="shared" si="19"/>
        <v>2257.9999999999995</v>
      </c>
      <c r="AG439">
        <v>7.6385077150040299</v>
      </c>
      <c r="AH439">
        <f t="shared" si="20"/>
        <v>2076.6425606328103</v>
      </c>
      <c r="AI439">
        <v>8.3727029705577216E-2</v>
      </c>
      <c r="AJ439">
        <v>2258</v>
      </c>
      <c r="AL439">
        <v>1</v>
      </c>
      <c r="AM439">
        <v>0</v>
      </c>
      <c r="AN439">
        <v>5.76</v>
      </c>
      <c r="AO439">
        <v>5.79</v>
      </c>
      <c r="AP439">
        <v>3.58</v>
      </c>
    </row>
    <row r="440" spans="1:42" x14ac:dyDescent="0.3">
      <c r="A440">
        <v>1</v>
      </c>
      <c r="B440">
        <v>0.82</v>
      </c>
      <c r="C440">
        <f t="shared" si="18"/>
        <v>0.67239999999999989</v>
      </c>
      <c r="D440">
        <v>8.072233489504713</v>
      </c>
      <c r="E440" t="s">
        <v>40</v>
      </c>
      <c r="F440">
        <v>0</v>
      </c>
      <c r="G440">
        <v>0</v>
      </c>
      <c r="H440">
        <v>1</v>
      </c>
      <c r="I440">
        <v>0</v>
      </c>
      <c r="J440">
        <v>0</v>
      </c>
      <c r="K440" t="s">
        <v>51</v>
      </c>
      <c r="L440">
        <v>0</v>
      </c>
      <c r="M440">
        <v>0</v>
      </c>
      <c r="N440">
        <v>1</v>
      </c>
      <c r="O440">
        <v>0</v>
      </c>
      <c r="P440">
        <v>0</v>
      </c>
      <c r="Q440">
        <v>0</v>
      </c>
      <c r="R440">
        <v>0</v>
      </c>
      <c r="S440" t="s">
        <v>48</v>
      </c>
      <c r="T440">
        <v>0</v>
      </c>
      <c r="U440">
        <v>0</v>
      </c>
      <c r="V440">
        <v>0</v>
      </c>
      <c r="W440">
        <v>1</v>
      </c>
      <c r="X440">
        <v>0</v>
      </c>
      <c r="Y440">
        <v>0</v>
      </c>
      <c r="Z440">
        <v>0</v>
      </c>
      <c r="AA440">
        <v>0</v>
      </c>
      <c r="AB440">
        <v>61.7</v>
      </c>
      <c r="AC440">
        <v>53</v>
      </c>
      <c r="AD440">
        <v>2867</v>
      </c>
      <c r="AE440">
        <v>7.9610214658833698</v>
      </c>
      <c r="AF440">
        <f t="shared" si="19"/>
        <v>2867</v>
      </c>
      <c r="AG440">
        <v>8.0828426216978304</v>
      </c>
      <c r="AH440">
        <f t="shared" si="20"/>
        <v>3238.4257843883297</v>
      </c>
      <c r="AI440">
        <v>-0.12182115581446062</v>
      </c>
      <c r="AJ440">
        <v>2867</v>
      </c>
      <c r="AL440">
        <v>1</v>
      </c>
      <c r="AM440">
        <v>0</v>
      </c>
      <c r="AN440">
        <v>6.12</v>
      </c>
      <c r="AO440">
        <v>6</v>
      </c>
      <c r="AP440">
        <v>3.74</v>
      </c>
    </row>
    <row r="441" spans="1:42" x14ac:dyDescent="0.3">
      <c r="A441">
        <v>1</v>
      </c>
      <c r="B441">
        <v>0.73</v>
      </c>
      <c r="C441">
        <f t="shared" si="18"/>
        <v>0.53289999999999993</v>
      </c>
      <c r="D441">
        <v>7.8684782047942292</v>
      </c>
      <c r="E441" t="s">
        <v>40</v>
      </c>
      <c r="F441">
        <v>0</v>
      </c>
      <c r="G441">
        <v>0</v>
      </c>
      <c r="H441">
        <v>1</v>
      </c>
      <c r="I441">
        <v>0</v>
      </c>
      <c r="J441">
        <v>0</v>
      </c>
      <c r="K441" t="s">
        <v>54</v>
      </c>
      <c r="L441">
        <v>1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 t="s">
        <v>48</v>
      </c>
      <c r="T441">
        <v>0</v>
      </c>
      <c r="U441">
        <v>0</v>
      </c>
      <c r="V441">
        <v>0</v>
      </c>
      <c r="W441">
        <v>1</v>
      </c>
      <c r="X441">
        <v>0</v>
      </c>
      <c r="Y441">
        <v>0</v>
      </c>
      <c r="Z441">
        <v>0</v>
      </c>
      <c r="AA441">
        <v>0</v>
      </c>
      <c r="AB441">
        <v>61.9</v>
      </c>
      <c r="AC441">
        <v>57</v>
      </c>
      <c r="AD441">
        <v>2557</v>
      </c>
      <c r="AE441">
        <v>7.8465899752911863</v>
      </c>
      <c r="AF441">
        <f t="shared" si="19"/>
        <v>2556.9999999999991</v>
      </c>
      <c r="AG441">
        <v>7.8062437124909394</v>
      </c>
      <c r="AH441">
        <f t="shared" si="20"/>
        <v>2455.8880659887291</v>
      </c>
      <c r="AI441">
        <v>4.034626280024689E-2</v>
      </c>
      <c r="AJ441">
        <v>2557</v>
      </c>
      <c r="AL441">
        <v>1</v>
      </c>
      <c r="AM441">
        <v>0</v>
      </c>
      <c r="AN441">
        <v>5.76</v>
      </c>
      <c r="AO441">
        <v>5.81</v>
      </c>
      <c r="AP441">
        <v>3.58</v>
      </c>
    </row>
    <row r="442" spans="1:42" x14ac:dyDescent="0.3">
      <c r="A442">
        <v>1</v>
      </c>
      <c r="B442">
        <v>0.71</v>
      </c>
      <c r="C442">
        <f t="shared" si="18"/>
        <v>0.50409999999999999</v>
      </c>
      <c r="D442">
        <v>7.8205583399289402</v>
      </c>
      <c r="E442" t="s">
        <v>40</v>
      </c>
      <c r="F442">
        <v>0</v>
      </c>
      <c r="G442">
        <v>0</v>
      </c>
      <c r="H442">
        <v>1</v>
      </c>
      <c r="I442">
        <v>0</v>
      </c>
      <c r="J442">
        <v>0</v>
      </c>
      <c r="K442" t="s">
        <v>41</v>
      </c>
      <c r="L442">
        <v>0</v>
      </c>
      <c r="M442">
        <v>0</v>
      </c>
      <c r="N442">
        <v>0</v>
      </c>
      <c r="O442">
        <v>0</v>
      </c>
      <c r="P442">
        <v>1</v>
      </c>
      <c r="Q442">
        <v>0</v>
      </c>
      <c r="R442">
        <v>0</v>
      </c>
      <c r="S442" t="s">
        <v>39</v>
      </c>
      <c r="T442">
        <v>0</v>
      </c>
      <c r="U442">
        <v>0</v>
      </c>
      <c r="V442">
        <v>1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62.1</v>
      </c>
      <c r="AC442">
        <v>57</v>
      </c>
      <c r="AD442">
        <v>2313</v>
      </c>
      <c r="AE442">
        <v>7.7463006622314392</v>
      </c>
      <c r="AF442">
        <f t="shared" si="19"/>
        <v>2313</v>
      </c>
      <c r="AG442">
        <v>7.6511076392204149</v>
      </c>
      <c r="AH442">
        <f t="shared" si="20"/>
        <v>2102.9736359430117</v>
      </c>
      <c r="AI442">
        <v>9.519302301102428E-2</v>
      </c>
      <c r="AJ442">
        <v>2313</v>
      </c>
      <c r="AL442">
        <v>1</v>
      </c>
      <c r="AM442">
        <v>0</v>
      </c>
      <c r="AN442">
        <v>5.68</v>
      </c>
      <c r="AO442">
        <v>5.73</v>
      </c>
      <c r="AP442">
        <v>3.54</v>
      </c>
    </row>
    <row r="443" spans="1:42" x14ac:dyDescent="0.3">
      <c r="A443">
        <v>1</v>
      </c>
      <c r="B443">
        <v>0.7</v>
      </c>
      <c r="C443">
        <f t="shared" si="18"/>
        <v>0.48999999999999994</v>
      </c>
      <c r="D443">
        <v>7.7962024499072404</v>
      </c>
      <c r="E443" t="s">
        <v>40</v>
      </c>
      <c r="F443">
        <v>0</v>
      </c>
      <c r="G443">
        <v>0</v>
      </c>
      <c r="H443">
        <v>1</v>
      </c>
      <c r="I443">
        <v>0</v>
      </c>
      <c r="J443">
        <v>0</v>
      </c>
      <c r="K443" t="s">
        <v>51</v>
      </c>
      <c r="L443">
        <v>0</v>
      </c>
      <c r="M443">
        <v>0</v>
      </c>
      <c r="N443">
        <v>1</v>
      </c>
      <c r="O443">
        <v>0</v>
      </c>
      <c r="P443">
        <v>0</v>
      </c>
      <c r="Q443">
        <v>0</v>
      </c>
      <c r="R443">
        <v>0</v>
      </c>
      <c r="S443" t="s">
        <v>44</v>
      </c>
      <c r="T443">
        <v>0</v>
      </c>
      <c r="U443">
        <v>0</v>
      </c>
      <c r="V443">
        <v>0</v>
      </c>
      <c r="W443">
        <v>0</v>
      </c>
      <c r="X443">
        <v>1</v>
      </c>
      <c r="Y443">
        <v>0</v>
      </c>
      <c r="Z443">
        <v>0</v>
      </c>
      <c r="AA443">
        <v>0</v>
      </c>
      <c r="AB443">
        <v>61.6</v>
      </c>
      <c r="AC443">
        <v>57</v>
      </c>
      <c r="AD443">
        <v>2998</v>
      </c>
      <c r="AE443">
        <v>8.0057006786625422</v>
      </c>
      <c r="AF443">
        <f t="shared" si="19"/>
        <v>2997.9999999999977</v>
      </c>
      <c r="AG443">
        <v>7.9826196089722945</v>
      </c>
      <c r="AH443">
        <f t="shared" si="20"/>
        <v>2929.5954153320681</v>
      </c>
      <c r="AI443">
        <v>2.3081069690247702E-2</v>
      </c>
      <c r="AJ443">
        <v>2998</v>
      </c>
      <c r="AL443">
        <v>1</v>
      </c>
      <c r="AM443">
        <v>0</v>
      </c>
      <c r="AN443">
        <v>5.7</v>
      </c>
      <c r="AO443">
        <v>5.73</v>
      </c>
      <c r="AP443">
        <v>3.52</v>
      </c>
    </row>
    <row r="444" spans="1:42" x14ac:dyDescent="0.3">
      <c r="A444">
        <v>1</v>
      </c>
      <c r="B444">
        <v>0.76</v>
      </c>
      <c r="C444">
        <f t="shared" si="18"/>
        <v>0.5776</v>
      </c>
      <c r="D444">
        <v>7.938472747243595</v>
      </c>
      <c r="E444" t="s">
        <v>40</v>
      </c>
      <c r="F444">
        <v>0</v>
      </c>
      <c r="G444">
        <v>0</v>
      </c>
      <c r="H444">
        <v>1</v>
      </c>
      <c r="I444">
        <v>0</v>
      </c>
      <c r="J444">
        <v>0</v>
      </c>
      <c r="K444" t="s">
        <v>54</v>
      </c>
      <c r="L444">
        <v>1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 t="s">
        <v>42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1</v>
      </c>
      <c r="AB444">
        <v>62.3</v>
      </c>
      <c r="AC444">
        <v>57</v>
      </c>
      <c r="AD444">
        <v>4223</v>
      </c>
      <c r="AE444">
        <v>8.3483010549339429</v>
      </c>
      <c r="AF444">
        <f t="shared" si="19"/>
        <v>4222.9999999999973</v>
      </c>
      <c r="AG444">
        <v>8.4049411558383955</v>
      </c>
      <c r="AH444">
        <f t="shared" si="20"/>
        <v>4469.09477466313</v>
      </c>
      <c r="AI444">
        <v>-5.6640100904452595E-2</v>
      </c>
      <c r="AJ444">
        <v>4223</v>
      </c>
      <c r="AL444">
        <v>1</v>
      </c>
      <c r="AM444">
        <v>0</v>
      </c>
      <c r="AN444">
        <v>5.84</v>
      </c>
      <c r="AO444">
        <v>5.87</v>
      </c>
      <c r="AP444">
        <v>3.65</v>
      </c>
    </row>
    <row r="445" spans="1:42" x14ac:dyDescent="0.3">
      <c r="A445">
        <v>1</v>
      </c>
      <c r="B445">
        <v>0.32</v>
      </c>
      <c r="C445">
        <f t="shared" si="18"/>
        <v>0.1024</v>
      </c>
      <c r="D445">
        <v>6.56339481274318</v>
      </c>
      <c r="E445" t="s">
        <v>40</v>
      </c>
      <c r="F445">
        <v>0</v>
      </c>
      <c r="G445">
        <v>0</v>
      </c>
      <c r="H445">
        <v>1</v>
      </c>
      <c r="I445">
        <v>0</v>
      </c>
      <c r="J445">
        <v>0</v>
      </c>
      <c r="K445" t="s">
        <v>47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1</v>
      </c>
      <c r="R445">
        <v>0</v>
      </c>
      <c r="S445" t="s">
        <v>44</v>
      </c>
      <c r="T445">
        <v>0</v>
      </c>
      <c r="U445">
        <v>0</v>
      </c>
      <c r="V445">
        <v>0</v>
      </c>
      <c r="W445">
        <v>0</v>
      </c>
      <c r="X445">
        <v>1</v>
      </c>
      <c r="Y445">
        <v>0</v>
      </c>
      <c r="Z445">
        <v>0</v>
      </c>
      <c r="AA445">
        <v>0</v>
      </c>
      <c r="AB445">
        <v>61.3</v>
      </c>
      <c r="AC445">
        <v>56</v>
      </c>
      <c r="AD445">
        <v>523</v>
      </c>
      <c r="AE445">
        <v>6.2595814640649232</v>
      </c>
      <c r="AF445">
        <f t="shared" si="19"/>
        <v>523.00000000000011</v>
      </c>
      <c r="AG445">
        <v>6.3449893068341883</v>
      </c>
      <c r="AH445">
        <f t="shared" si="20"/>
        <v>569.63129852093402</v>
      </c>
      <c r="AI445">
        <v>-8.5407842769265052E-2</v>
      </c>
      <c r="AJ445">
        <v>523</v>
      </c>
      <c r="AL445">
        <v>1</v>
      </c>
      <c r="AM445">
        <v>0</v>
      </c>
      <c r="AN445">
        <v>4.43</v>
      </c>
      <c r="AO445">
        <v>4.45</v>
      </c>
      <c r="AP445">
        <v>2.72</v>
      </c>
    </row>
    <row r="446" spans="1:42" x14ac:dyDescent="0.3">
      <c r="A446">
        <v>1</v>
      </c>
      <c r="B446">
        <v>0.8</v>
      </c>
      <c r="C446">
        <f t="shared" si="18"/>
        <v>0.64000000000000012</v>
      </c>
      <c r="D446">
        <v>8.0285208096752054</v>
      </c>
      <c r="E446" t="s">
        <v>37</v>
      </c>
      <c r="F446">
        <v>0</v>
      </c>
      <c r="G446">
        <v>1</v>
      </c>
      <c r="H446">
        <v>0</v>
      </c>
      <c r="I446">
        <v>0</v>
      </c>
      <c r="J446">
        <v>0</v>
      </c>
      <c r="K446" t="s">
        <v>43</v>
      </c>
      <c r="L446">
        <v>0</v>
      </c>
      <c r="M446">
        <v>1</v>
      </c>
      <c r="N446">
        <v>0</v>
      </c>
      <c r="O446">
        <v>0</v>
      </c>
      <c r="P446">
        <v>0</v>
      </c>
      <c r="Q446">
        <v>0</v>
      </c>
      <c r="R446">
        <v>0</v>
      </c>
      <c r="S446" t="s">
        <v>48</v>
      </c>
      <c r="T446">
        <v>0</v>
      </c>
      <c r="U446">
        <v>0</v>
      </c>
      <c r="V446">
        <v>0</v>
      </c>
      <c r="W446">
        <v>1</v>
      </c>
      <c r="X446">
        <v>0</v>
      </c>
      <c r="Y446">
        <v>0</v>
      </c>
      <c r="Z446">
        <v>0</v>
      </c>
      <c r="AA446">
        <v>0</v>
      </c>
      <c r="AB446">
        <v>57.7</v>
      </c>
      <c r="AC446">
        <v>65</v>
      </c>
      <c r="AD446">
        <v>2640</v>
      </c>
      <c r="AE446">
        <v>7.8785341961403619</v>
      </c>
      <c r="AF446">
        <f t="shared" si="19"/>
        <v>2640</v>
      </c>
      <c r="AG446">
        <v>7.9558704086557821</v>
      </c>
      <c r="AH446">
        <f t="shared" si="20"/>
        <v>2852.269889320014</v>
      </c>
      <c r="AI446">
        <v>-7.7336212515420222E-2</v>
      </c>
      <c r="AJ446">
        <v>2640</v>
      </c>
      <c r="AL446">
        <v>1</v>
      </c>
      <c r="AM446">
        <v>0</v>
      </c>
      <c r="AN446">
        <v>6.13</v>
      </c>
      <c r="AO446">
        <v>6.08</v>
      </c>
      <c r="AP446">
        <v>3.52</v>
      </c>
    </row>
    <row r="447" spans="1:42" x14ac:dyDescent="0.3">
      <c r="A447">
        <v>1</v>
      </c>
      <c r="B447">
        <v>1</v>
      </c>
      <c r="C447">
        <f t="shared" si="18"/>
        <v>1</v>
      </c>
      <c r="D447">
        <v>8.4322999999999997</v>
      </c>
      <c r="E447" t="s">
        <v>37</v>
      </c>
      <c r="F447">
        <v>0</v>
      </c>
      <c r="G447">
        <v>1</v>
      </c>
      <c r="H447">
        <v>0</v>
      </c>
      <c r="I447">
        <v>0</v>
      </c>
      <c r="J447">
        <v>0</v>
      </c>
      <c r="K447" t="s">
        <v>54</v>
      </c>
      <c r="L447">
        <v>1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 t="s">
        <v>52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0</v>
      </c>
      <c r="AA447">
        <v>0</v>
      </c>
      <c r="AB447">
        <v>62.1</v>
      </c>
      <c r="AC447">
        <v>64</v>
      </c>
      <c r="AD447">
        <v>5174</v>
      </c>
      <c r="AE447">
        <v>8.551401362745974</v>
      </c>
      <c r="AF447">
        <f t="shared" si="19"/>
        <v>5173.9999999999973</v>
      </c>
      <c r="AG447">
        <v>8.7744396312550119</v>
      </c>
      <c r="AH447">
        <f t="shared" si="20"/>
        <v>6466.8191193006924</v>
      </c>
      <c r="AI447">
        <v>-0.22303826850903796</v>
      </c>
      <c r="AJ447">
        <v>5174</v>
      </c>
      <c r="AL447">
        <v>1</v>
      </c>
      <c r="AM447">
        <v>0</v>
      </c>
      <c r="AN447">
        <v>6.38</v>
      </c>
      <c r="AO447">
        <v>6.35</v>
      </c>
      <c r="AP447">
        <v>3.95</v>
      </c>
    </row>
    <row r="448" spans="1:42" x14ac:dyDescent="0.3">
      <c r="A448">
        <v>1</v>
      </c>
      <c r="B448">
        <v>0.3</v>
      </c>
      <c r="C448">
        <f t="shared" si="18"/>
        <v>0.09</v>
      </c>
      <c r="D448">
        <v>6.4709048392564616</v>
      </c>
      <c r="E448" t="s">
        <v>40</v>
      </c>
      <c r="F448">
        <v>0</v>
      </c>
      <c r="G448">
        <v>0</v>
      </c>
      <c r="H448">
        <v>1</v>
      </c>
      <c r="I448">
        <v>0</v>
      </c>
      <c r="J448">
        <v>0</v>
      </c>
      <c r="K448" t="s">
        <v>41</v>
      </c>
      <c r="L448">
        <v>0</v>
      </c>
      <c r="M448">
        <v>0</v>
      </c>
      <c r="N448">
        <v>0</v>
      </c>
      <c r="O448">
        <v>0</v>
      </c>
      <c r="P448">
        <v>1</v>
      </c>
      <c r="Q448">
        <v>0</v>
      </c>
      <c r="R448">
        <v>0</v>
      </c>
      <c r="S448" t="s">
        <v>44</v>
      </c>
      <c r="T448">
        <v>0</v>
      </c>
      <c r="U448">
        <v>0</v>
      </c>
      <c r="V448">
        <v>0</v>
      </c>
      <c r="W448">
        <v>0</v>
      </c>
      <c r="X448">
        <v>1</v>
      </c>
      <c r="Y448">
        <v>0</v>
      </c>
      <c r="Z448">
        <v>0</v>
      </c>
      <c r="AA448">
        <v>0</v>
      </c>
      <c r="AB448">
        <v>62.9</v>
      </c>
      <c r="AC448">
        <v>54</v>
      </c>
      <c r="AD448">
        <v>675</v>
      </c>
      <c r="AE448">
        <v>6.5147126908725301</v>
      </c>
      <c r="AF448">
        <f t="shared" si="19"/>
        <v>675.00000000000023</v>
      </c>
      <c r="AG448">
        <v>6.4052880769126084</v>
      </c>
      <c r="AH448">
        <f t="shared" si="20"/>
        <v>605.0360704986997</v>
      </c>
      <c r="AI448">
        <v>0.10942461395992176</v>
      </c>
      <c r="AJ448">
        <v>675</v>
      </c>
      <c r="AL448">
        <v>1</v>
      </c>
      <c r="AM448">
        <v>0</v>
      </c>
      <c r="AN448">
        <v>4.3099999999999996</v>
      </c>
      <c r="AO448">
        <v>4.28</v>
      </c>
      <c r="AP448">
        <v>2.7</v>
      </c>
    </row>
    <row r="449" spans="1:42" x14ac:dyDescent="0.3">
      <c r="A449">
        <v>1</v>
      </c>
      <c r="B449">
        <v>0.36</v>
      </c>
      <c r="C449">
        <f t="shared" si="18"/>
        <v>0.12959999999999999</v>
      </c>
      <c r="D449">
        <v>6.7356105602666911</v>
      </c>
      <c r="E449" t="s">
        <v>49</v>
      </c>
      <c r="F449">
        <v>0</v>
      </c>
      <c r="G449">
        <v>0</v>
      </c>
      <c r="H449">
        <v>0</v>
      </c>
      <c r="I449">
        <v>1</v>
      </c>
      <c r="J449">
        <v>0</v>
      </c>
      <c r="K449" t="s">
        <v>43</v>
      </c>
      <c r="L449">
        <v>0</v>
      </c>
      <c r="M449">
        <v>1</v>
      </c>
      <c r="N449">
        <v>0</v>
      </c>
      <c r="O449">
        <v>0</v>
      </c>
      <c r="P449">
        <v>0</v>
      </c>
      <c r="Q449">
        <v>0</v>
      </c>
      <c r="R449">
        <v>0</v>
      </c>
      <c r="S449" t="s">
        <v>44</v>
      </c>
      <c r="T449">
        <v>0</v>
      </c>
      <c r="U449">
        <v>0</v>
      </c>
      <c r="V449">
        <v>0</v>
      </c>
      <c r="W449">
        <v>0</v>
      </c>
      <c r="X449">
        <v>1</v>
      </c>
      <c r="Y449">
        <v>0</v>
      </c>
      <c r="Z449">
        <v>0</v>
      </c>
      <c r="AA449">
        <v>0</v>
      </c>
      <c r="AB449">
        <v>60.4</v>
      </c>
      <c r="AC449">
        <v>58</v>
      </c>
      <c r="AD449">
        <v>852</v>
      </c>
      <c r="AE449">
        <v>6.7475865268293154</v>
      </c>
      <c r="AF449">
        <f t="shared" si="19"/>
        <v>851.99999999999966</v>
      </c>
      <c r="AG449">
        <v>6.8553802554724097</v>
      </c>
      <c r="AH449">
        <f t="shared" si="20"/>
        <v>948.97291294907177</v>
      </c>
      <c r="AI449">
        <v>-0.10779372864309433</v>
      </c>
      <c r="AJ449">
        <v>852</v>
      </c>
      <c r="AL449">
        <v>1</v>
      </c>
      <c r="AM449">
        <v>0</v>
      </c>
      <c r="AN449">
        <v>4.6399999999999997</v>
      </c>
      <c r="AO449">
        <v>4.67</v>
      </c>
      <c r="AP449">
        <v>2.81</v>
      </c>
    </row>
    <row r="450" spans="1:42" x14ac:dyDescent="0.3">
      <c r="A450">
        <v>1</v>
      </c>
      <c r="B450">
        <v>0.42</v>
      </c>
      <c r="C450">
        <f t="shared" si="18"/>
        <v>0.17639999999999997</v>
      </c>
      <c r="D450">
        <v>6.9678463957930497</v>
      </c>
      <c r="E450" t="s">
        <v>55</v>
      </c>
      <c r="F450">
        <v>0</v>
      </c>
      <c r="G450">
        <v>0</v>
      </c>
      <c r="H450">
        <v>0</v>
      </c>
      <c r="I450">
        <v>0</v>
      </c>
      <c r="J450">
        <v>1</v>
      </c>
      <c r="K450" t="s">
        <v>51</v>
      </c>
      <c r="L450">
        <v>0</v>
      </c>
      <c r="M450">
        <v>0</v>
      </c>
      <c r="N450">
        <v>1</v>
      </c>
      <c r="O450">
        <v>0</v>
      </c>
      <c r="P450">
        <v>0</v>
      </c>
      <c r="Q450">
        <v>0</v>
      </c>
      <c r="R450">
        <v>0</v>
      </c>
      <c r="S450" t="s">
        <v>46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1</v>
      </c>
      <c r="AA450">
        <v>0</v>
      </c>
      <c r="AB450">
        <v>63</v>
      </c>
      <c r="AC450">
        <v>59</v>
      </c>
      <c r="AD450">
        <v>1154</v>
      </c>
      <c r="AE450">
        <v>7.0509894470680452</v>
      </c>
      <c r="AF450">
        <f t="shared" si="19"/>
        <v>1154.0000000000005</v>
      </c>
      <c r="AG450">
        <v>7.1483212533290832</v>
      </c>
      <c r="AH450">
        <f t="shared" si="20"/>
        <v>1271.9688483751702</v>
      </c>
      <c r="AI450">
        <v>-9.733180626103799E-2</v>
      </c>
      <c r="AJ450">
        <v>1154</v>
      </c>
      <c r="AL450">
        <v>1</v>
      </c>
      <c r="AM450">
        <v>0</v>
      </c>
      <c r="AN450">
        <v>4.75</v>
      </c>
      <c r="AO450">
        <v>4.8099999999999996</v>
      </c>
      <c r="AP450">
        <v>3.01</v>
      </c>
    </row>
    <row r="451" spans="1:42" x14ac:dyDescent="0.3">
      <c r="A451">
        <v>1</v>
      </c>
      <c r="B451">
        <v>0.57999999999999996</v>
      </c>
      <c r="C451">
        <f t="shared" ref="C451:C514" si="21">B451^2</f>
        <v>0.33639999999999998</v>
      </c>
      <c r="D451">
        <v>7.4803835247488841</v>
      </c>
      <c r="E451" t="s">
        <v>37</v>
      </c>
      <c r="F451">
        <v>0</v>
      </c>
      <c r="G451">
        <v>1</v>
      </c>
      <c r="H451">
        <v>0</v>
      </c>
      <c r="I451">
        <v>0</v>
      </c>
      <c r="J451">
        <v>0</v>
      </c>
      <c r="K451" t="s">
        <v>43</v>
      </c>
      <c r="L451">
        <v>0</v>
      </c>
      <c r="M451">
        <v>1</v>
      </c>
      <c r="N451">
        <v>0</v>
      </c>
      <c r="O451">
        <v>0</v>
      </c>
      <c r="P451">
        <v>0</v>
      </c>
      <c r="Q451">
        <v>0</v>
      </c>
      <c r="R451">
        <v>0</v>
      </c>
      <c r="S451" t="s">
        <v>39</v>
      </c>
      <c r="T451">
        <v>0</v>
      </c>
      <c r="U451">
        <v>0</v>
      </c>
      <c r="V451">
        <v>1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61</v>
      </c>
      <c r="AC451">
        <v>62</v>
      </c>
      <c r="AD451">
        <v>1844</v>
      </c>
      <c r="AE451">
        <v>7.5196924041165394</v>
      </c>
      <c r="AF451">
        <f t="shared" ref="AF451:AF514" si="22">EXP(AE451)</f>
        <v>1844.0000000000005</v>
      </c>
      <c r="AG451">
        <v>7.418027867425554</v>
      </c>
      <c r="AH451">
        <f t="shared" ref="AH451:AH514" si="23">EXP(AG451)</f>
        <v>1665.7451959554555</v>
      </c>
      <c r="AI451">
        <v>0.10166453669098541</v>
      </c>
      <c r="AJ451">
        <v>1844</v>
      </c>
      <c r="AL451">
        <v>1</v>
      </c>
      <c r="AM451">
        <v>0</v>
      </c>
      <c r="AN451">
        <v>5.36</v>
      </c>
      <c r="AO451">
        <v>5.33</v>
      </c>
      <c r="AP451">
        <v>3.26</v>
      </c>
    </row>
    <row r="452" spans="1:42" x14ac:dyDescent="0.3">
      <c r="A452">
        <v>1</v>
      </c>
      <c r="B452">
        <v>0.32</v>
      </c>
      <c r="C452">
        <f t="shared" si="21"/>
        <v>0.1024</v>
      </c>
      <c r="D452">
        <v>6.56339481274318</v>
      </c>
      <c r="E452" t="s">
        <v>55</v>
      </c>
      <c r="F452">
        <v>0</v>
      </c>
      <c r="G452">
        <v>0</v>
      </c>
      <c r="H452">
        <v>0</v>
      </c>
      <c r="I452">
        <v>0</v>
      </c>
      <c r="J452">
        <v>1</v>
      </c>
      <c r="K452" t="s">
        <v>47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1</v>
      </c>
      <c r="R452">
        <v>0</v>
      </c>
      <c r="S452" t="s">
        <v>48</v>
      </c>
      <c r="T452">
        <v>0</v>
      </c>
      <c r="U452">
        <v>0</v>
      </c>
      <c r="V452">
        <v>0</v>
      </c>
      <c r="W452">
        <v>1</v>
      </c>
      <c r="X452">
        <v>0</v>
      </c>
      <c r="Y452">
        <v>0</v>
      </c>
      <c r="Z452">
        <v>0</v>
      </c>
      <c r="AA452">
        <v>0</v>
      </c>
      <c r="AB452">
        <v>63.4</v>
      </c>
      <c r="AC452">
        <v>56</v>
      </c>
      <c r="AD452">
        <v>480</v>
      </c>
      <c r="AE452">
        <v>6.1737861039019366</v>
      </c>
      <c r="AF452">
        <f t="shared" si="22"/>
        <v>480</v>
      </c>
      <c r="AG452">
        <v>5.9387234192556022</v>
      </c>
      <c r="AH452">
        <f t="shared" si="23"/>
        <v>379.45022137335002</v>
      </c>
      <c r="AI452">
        <v>0.2350626846463344</v>
      </c>
      <c r="AJ452">
        <v>480</v>
      </c>
      <c r="AL452">
        <v>1</v>
      </c>
      <c r="AM452">
        <v>0</v>
      </c>
      <c r="AN452">
        <v>4.37</v>
      </c>
      <c r="AO452">
        <v>4.34</v>
      </c>
      <c r="AP452">
        <v>2.76</v>
      </c>
    </row>
    <row r="453" spans="1:42" x14ac:dyDescent="0.3">
      <c r="A453">
        <v>1</v>
      </c>
      <c r="B453">
        <v>0.78</v>
      </c>
      <c r="C453">
        <f t="shared" si="21"/>
        <v>0.60840000000000005</v>
      </c>
      <c r="D453">
        <v>7.9839471300857197</v>
      </c>
      <c r="E453" t="s">
        <v>37</v>
      </c>
      <c r="F453">
        <v>0</v>
      </c>
      <c r="G453">
        <v>1</v>
      </c>
      <c r="H453">
        <v>0</v>
      </c>
      <c r="I453">
        <v>0</v>
      </c>
      <c r="J453">
        <v>0</v>
      </c>
      <c r="K453" t="s">
        <v>43</v>
      </c>
      <c r="L453">
        <v>0</v>
      </c>
      <c r="M453">
        <v>1</v>
      </c>
      <c r="N453">
        <v>0</v>
      </c>
      <c r="O453">
        <v>0</v>
      </c>
      <c r="P453">
        <v>0</v>
      </c>
      <c r="Q453">
        <v>0</v>
      </c>
      <c r="R453">
        <v>0</v>
      </c>
      <c r="S453" t="s">
        <v>48</v>
      </c>
      <c r="T453">
        <v>0</v>
      </c>
      <c r="U453">
        <v>0</v>
      </c>
      <c r="V453">
        <v>0</v>
      </c>
      <c r="W453">
        <v>1</v>
      </c>
      <c r="X453">
        <v>0</v>
      </c>
      <c r="Y453">
        <v>0</v>
      </c>
      <c r="Z453">
        <v>0</v>
      </c>
      <c r="AA453">
        <v>0</v>
      </c>
      <c r="AB453">
        <v>63.7</v>
      </c>
      <c r="AC453">
        <v>54</v>
      </c>
      <c r="AD453">
        <v>2363</v>
      </c>
      <c r="AE453">
        <v>7.7676872771869077</v>
      </c>
      <c r="AF453">
        <f t="shared" si="22"/>
        <v>2362.9999999999995</v>
      </c>
      <c r="AG453">
        <v>7.8761842304950882</v>
      </c>
      <c r="AH453">
        <f t="shared" si="23"/>
        <v>2633.8033744766808</v>
      </c>
      <c r="AI453">
        <v>-0.10849695330818054</v>
      </c>
      <c r="AJ453">
        <v>2363</v>
      </c>
      <c r="AL453">
        <v>1</v>
      </c>
      <c r="AM453">
        <v>0</v>
      </c>
      <c r="AN453">
        <v>5.82</v>
      </c>
      <c r="AO453">
        <v>5.77</v>
      </c>
      <c r="AP453">
        <v>3.69</v>
      </c>
    </row>
    <row r="454" spans="1:42" x14ac:dyDescent="0.3">
      <c r="A454">
        <v>1</v>
      </c>
      <c r="B454">
        <v>0.46</v>
      </c>
      <c r="C454">
        <f t="shared" si="21"/>
        <v>0.21160000000000001</v>
      </c>
      <c r="D454">
        <v>7.1086395981596846</v>
      </c>
      <c r="E454" t="s">
        <v>55</v>
      </c>
      <c r="F454">
        <v>0</v>
      </c>
      <c r="G454">
        <v>0</v>
      </c>
      <c r="H454">
        <v>0</v>
      </c>
      <c r="I454">
        <v>0</v>
      </c>
      <c r="J454">
        <v>1</v>
      </c>
      <c r="K454" t="s">
        <v>41</v>
      </c>
      <c r="L454">
        <v>0</v>
      </c>
      <c r="M454">
        <v>0</v>
      </c>
      <c r="N454">
        <v>0</v>
      </c>
      <c r="O454">
        <v>0</v>
      </c>
      <c r="P454">
        <v>1</v>
      </c>
      <c r="Q454">
        <v>0</v>
      </c>
      <c r="R454">
        <v>0</v>
      </c>
      <c r="S454" t="s">
        <v>46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1</v>
      </c>
      <c r="AA454">
        <v>0</v>
      </c>
      <c r="AB454">
        <v>62</v>
      </c>
      <c r="AC454">
        <v>56</v>
      </c>
      <c r="AD454">
        <v>1572</v>
      </c>
      <c r="AE454">
        <v>7.360103972989152</v>
      </c>
      <c r="AF454">
        <f t="shared" si="22"/>
        <v>1572.0000000000002</v>
      </c>
      <c r="AG454">
        <v>7.2109373661838561</v>
      </c>
      <c r="AH454">
        <f t="shared" si="23"/>
        <v>1354.1610173848719</v>
      </c>
      <c r="AI454">
        <v>0.14916660680529592</v>
      </c>
      <c r="AJ454">
        <v>1572</v>
      </c>
      <c r="AL454">
        <v>1</v>
      </c>
      <c r="AM454">
        <v>0</v>
      </c>
      <c r="AN454">
        <v>4.96</v>
      </c>
      <c r="AO454">
        <v>4.9800000000000004</v>
      </c>
      <c r="AP454">
        <v>3.07</v>
      </c>
    </row>
    <row r="455" spans="1:42" x14ac:dyDescent="0.3">
      <c r="A455">
        <v>1</v>
      </c>
      <c r="B455">
        <v>0.73</v>
      </c>
      <c r="C455">
        <f t="shared" si="21"/>
        <v>0.53289999999999993</v>
      </c>
      <c r="D455">
        <v>7.8684782047942292</v>
      </c>
      <c r="E455" t="s">
        <v>49</v>
      </c>
      <c r="F455">
        <v>0</v>
      </c>
      <c r="G455">
        <v>0</v>
      </c>
      <c r="H455">
        <v>0</v>
      </c>
      <c r="I455">
        <v>1</v>
      </c>
      <c r="J455">
        <v>0</v>
      </c>
      <c r="K455" t="s">
        <v>43</v>
      </c>
      <c r="L455">
        <v>0</v>
      </c>
      <c r="M455">
        <v>1</v>
      </c>
      <c r="N455">
        <v>0</v>
      </c>
      <c r="O455">
        <v>0</v>
      </c>
      <c r="P455">
        <v>0</v>
      </c>
      <c r="Q455">
        <v>0</v>
      </c>
      <c r="R455">
        <v>0</v>
      </c>
      <c r="S455" t="s">
        <v>39</v>
      </c>
      <c r="T455">
        <v>0</v>
      </c>
      <c r="U455">
        <v>0</v>
      </c>
      <c r="V455">
        <v>1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61.8</v>
      </c>
      <c r="AC455">
        <v>59</v>
      </c>
      <c r="AD455">
        <v>2510</v>
      </c>
      <c r="AE455">
        <v>7.8280380321258294</v>
      </c>
      <c r="AF455">
        <f t="shared" si="22"/>
        <v>2509.9999999999995</v>
      </c>
      <c r="AG455">
        <v>7.9561979218139083</v>
      </c>
      <c r="AH455">
        <f t="shared" si="23"/>
        <v>2853.2041982301726</v>
      </c>
      <c r="AI455">
        <v>-0.1281598896880789</v>
      </c>
      <c r="AJ455">
        <v>2510</v>
      </c>
      <c r="AL455">
        <v>1</v>
      </c>
      <c r="AM455">
        <v>0</v>
      </c>
      <c r="AN455">
        <v>5.8</v>
      </c>
      <c r="AO455">
        <v>5.73</v>
      </c>
      <c r="AP455">
        <v>3.56</v>
      </c>
    </row>
    <row r="456" spans="1:42" x14ac:dyDescent="0.3">
      <c r="A456">
        <v>1</v>
      </c>
      <c r="B456">
        <v>0.56000000000000005</v>
      </c>
      <c r="C456">
        <f t="shared" si="21"/>
        <v>0.31360000000000005</v>
      </c>
      <c r="D456">
        <v>7.4228826779788557</v>
      </c>
      <c r="E456" t="s">
        <v>49</v>
      </c>
      <c r="F456">
        <v>0</v>
      </c>
      <c r="G456">
        <v>0</v>
      </c>
      <c r="H456">
        <v>0</v>
      </c>
      <c r="I456">
        <v>1</v>
      </c>
      <c r="J456">
        <v>0</v>
      </c>
      <c r="K456" t="s">
        <v>43</v>
      </c>
      <c r="L456">
        <v>0</v>
      </c>
      <c r="M456">
        <v>1</v>
      </c>
      <c r="N456">
        <v>0</v>
      </c>
      <c r="O456">
        <v>0</v>
      </c>
      <c r="P456">
        <v>0</v>
      </c>
      <c r="Q456">
        <v>0</v>
      </c>
      <c r="R456">
        <v>0</v>
      </c>
      <c r="S456" t="s">
        <v>44</v>
      </c>
      <c r="T456">
        <v>0</v>
      </c>
      <c r="U456">
        <v>0</v>
      </c>
      <c r="V456">
        <v>0</v>
      </c>
      <c r="W456">
        <v>0</v>
      </c>
      <c r="X456">
        <v>1</v>
      </c>
      <c r="Y456">
        <v>0</v>
      </c>
      <c r="Z456">
        <v>0</v>
      </c>
      <c r="AA456">
        <v>0</v>
      </c>
      <c r="AB456">
        <v>60.1</v>
      </c>
      <c r="AC456">
        <v>61</v>
      </c>
      <c r="AD456">
        <v>1882</v>
      </c>
      <c r="AE456">
        <v>7.5400903201453247</v>
      </c>
      <c r="AF456">
        <f t="shared" si="22"/>
        <v>1881.9999999999995</v>
      </c>
      <c r="AG456">
        <v>7.6375995835808705</v>
      </c>
      <c r="AH456">
        <f t="shared" si="23"/>
        <v>2074.7575523160199</v>
      </c>
      <c r="AI456">
        <v>-9.750926343554589E-2</v>
      </c>
      <c r="AJ456">
        <v>1882</v>
      </c>
      <c r="AL456">
        <v>1</v>
      </c>
      <c r="AM456">
        <v>0</v>
      </c>
      <c r="AN456">
        <v>5.38</v>
      </c>
      <c r="AO456">
        <v>5.31</v>
      </c>
      <c r="AP456">
        <v>3.21</v>
      </c>
    </row>
    <row r="457" spans="1:42" x14ac:dyDescent="0.3">
      <c r="A457">
        <v>1</v>
      </c>
      <c r="B457">
        <v>0.59</v>
      </c>
      <c r="C457">
        <f t="shared" si="21"/>
        <v>0.34809999999999997</v>
      </c>
      <c r="D457">
        <v>7.5085556966949065</v>
      </c>
      <c r="E457" t="s">
        <v>40</v>
      </c>
      <c r="F457">
        <v>0</v>
      </c>
      <c r="G457">
        <v>0</v>
      </c>
      <c r="H457">
        <v>1</v>
      </c>
      <c r="I457">
        <v>0</v>
      </c>
      <c r="J457">
        <v>0</v>
      </c>
      <c r="K457" t="s">
        <v>50</v>
      </c>
      <c r="L457">
        <v>0</v>
      </c>
      <c r="M457">
        <v>0</v>
      </c>
      <c r="N457">
        <v>0</v>
      </c>
      <c r="O457">
        <v>1</v>
      </c>
      <c r="P457">
        <v>0</v>
      </c>
      <c r="Q457">
        <v>0</v>
      </c>
      <c r="R457">
        <v>0</v>
      </c>
      <c r="S457" t="s">
        <v>42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1</v>
      </c>
      <c r="AB457">
        <v>61</v>
      </c>
      <c r="AC457">
        <v>57</v>
      </c>
      <c r="AD457">
        <v>2024</v>
      </c>
      <c r="AE457">
        <v>7.6128310304073565</v>
      </c>
      <c r="AF457">
        <f t="shared" si="22"/>
        <v>2024.0000000000007</v>
      </c>
      <c r="AG457">
        <v>7.7307597037934048</v>
      </c>
      <c r="AH457">
        <f t="shared" si="23"/>
        <v>2277.3316412596014</v>
      </c>
      <c r="AI457">
        <v>-0.11792867338604829</v>
      </c>
      <c r="AJ457">
        <v>2024</v>
      </c>
      <c r="AL457">
        <v>1</v>
      </c>
      <c r="AM457">
        <v>0</v>
      </c>
      <c r="AN457">
        <v>5.41</v>
      </c>
      <c r="AO457">
        <v>5.44</v>
      </c>
      <c r="AP457">
        <v>3.31</v>
      </c>
    </row>
    <row r="458" spans="1:42" x14ac:dyDescent="0.3">
      <c r="A458">
        <v>1</v>
      </c>
      <c r="B458">
        <v>0.95</v>
      </c>
      <c r="C458">
        <f t="shared" si="21"/>
        <v>0.90249999999999997</v>
      </c>
      <c r="D458">
        <v>8.3377231414674764</v>
      </c>
      <c r="E458" t="s">
        <v>49</v>
      </c>
      <c r="F458">
        <v>0</v>
      </c>
      <c r="G458">
        <v>0</v>
      </c>
      <c r="H458">
        <v>0</v>
      </c>
      <c r="I458">
        <v>1</v>
      </c>
      <c r="J458">
        <v>0</v>
      </c>
      <c r="K458" t="s">
        <v>41</v>
      </c>
      <c r="L458">
        <v>0</v>
      </c>
      <c r="M458">
        <v>0</v>
      </c>
      <c r="N458">
        <v>0</v>
      </c>
      <c r="O458">
        <v>0</v>
      </c>
      <c r="P458">
        <v>1</v>
      </c>
      <c r="Q458">
        <v>0</v>
      </c>
      <c r="R458">
        <v>0</v>
      </c>
      <c r="S458" t="s">
        <v>48</v>
      </c>
      <c r="T458">
        <v>0</v>
      </c>
      <c r="U458">
        <v>0</v>
      </c>
      <c r="V458">
        <v>0</v>
      </c>
      <c r="W458">
        <v>1</v>
      </c>
      <c r="X458">
        <v>0</v>
      </c>
      <c r="Y458">
        <v>0</v>
      </c>
      <c r="Z458">
        <v>0</v>
      </c>
      <c r="AA458">
        <v>0</v>
      </c>
      <c r="AB458">
        <v>58.8</v>
      </c>
      <c r="AC458">
        <v>60</v>
      </c>
      <c r="AD458">
        <v>3652</v>
      </c>
      <c r="AE458">
        <v>8.2030302417148597</v>
      </c>
      <c r="AF458">
        <f t="shared" si="22"/>
        <v>3652.0000000000023</v>
      </c>
      <c r="AG458">
        <v>8.1883224886585868</v>
      </c>
      <c r="AH458">
        <f t="shared" si="23"/>
        <v>3598.6803531014589</v>
      </c>
      <c r="AI458">
        <v>1.4707753056272921E-2</v>
      </c>
      <c r="AJ458">
        <v>3652</v>
      </c>
      <c r="AL458">
        <v>1</v>
      </c>
      <c r="AM458">
        <v>0</v>
      </c>
      <c r="AN458">
        <v>6.45</v>
      </c>
      <c r="AO458">
        <v>6.38</v>
      </c>
      <c r="AP458">
        <v>3.77</v>
      </c>
    </row>
    <row r="459" spans="1:42" x14ac:dyDescent="0.3">
      <c r="A459">
        <v>1</v>
      </c>
      <c r="B459">
        <v>0.3</v>
      </c>
      <c r="C459">
        <f t="shared" si="21"/>
        <v>0.09</v>
      </c>
      <c r="D459">
        <v>6.4709048392564616</v>
      </c>
      <c r="E459" t="s">
        <v>55</v>
      </c>
      <c r="F459">
        <v>0</v>
      </c>
      <c r="G459">
        <v>0</v>
      </c>
      <c r="H459">
        <v>0</v>
      </c>
      <c r="I459">
        <v>0</v>
      </c>
      <c r="J459">
        <v>1</v>
      </c>
      <c r="K459" t="s">
        <v>54</v>
      </c>
      <c r="L459">
        <v>1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 t="s">
        <v>52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0</v>
      </c>
      <c r="AA459">
        <v>0</v>
      </c>
      <c r="AB459">
        <v>62.8</v>
      </c>
      <c r="AC459">
        <v>57</v>
      </c>
      <c r="AD459">
        <v>710</v>
      </c>
      <c r="AE459">
        <v>6.5652649700353614</v>
      </c>
      <c r="AF459">
        <f t="shared" si="22"/>
        <v>710.00000000000023</v>
      </c>
      <c r="AG459">
        <v>6.5035908873487269</v>
      </c>
      <c r="AH459">
        <f t="shared" si="23"/>
        <v>667.53437518221324</v>
      </c>
      <c r="AI459">
        <v>6.1674082686634435E-2</v>
      </c>
      <c r="AJ459">
        <v>710</v>
      </c>
      <c r="AL459">
        <v>1</v>
      </c>
      <c r="AM459">
        <v>0</v>
      </c>
      <c r="AN459">
        <v>4.29</v>
      </c>
      <c r="AO459">
        <v>4.3099999999999996</v>
      </c>
      <c r="AP459">
        <v>2.7</v>
      </c>
    </row>
    <row r="460" spans="1:42" x14ac:dyDescent="0.3">
      <c r="A460">
        <v>1</v>
      </c>
      <c r="B460">
        <v>0.4</v>
      </c>
      <c r="C460">
        <f t="shared" si="21"/>
        <v>0.16000000000000003</v>
      </c>
      <c r="D460">
        <v>6.8934882765450896</v>
      </c>
      <c r="E460" t="s">
        <v>55</v>
      </c>
      <c r="F460">
        <v>0</v>
      </c>
      <c r="G460">
        <v>0</v>
      </c>
      <c r="H460">
        <v>0</v>
      </c>
      <c r="I460">
        <v>0</v>
      </c>
      <c r="J460">
        <v>1</v>
      </c>
      <c r="K460" t="s">
        <v>43</v>
      </c>
      <c r="L460">
        <v>0</v>
      </c>
      <c r="M460">
        <v>1</v>
      </c>
      <c r="N460">
        <v>0</v>
      </c>
      <c r="O460">
        <v>0</v>
      </c>
      <c r="P460">
        <v>0</v>
      </c>
      <c r="Q460">
        <v>0</v>
      </c>
      <c r="R460">
        <v>0</v>
      </c>
      <c r="S460" t="s">
        <v>44</v>
      </c>
      <c r="T460">
        <v>0</v>
      </c>
      <c r="U460">
        <v>0</v>
      </c>
      <c r="V460">
        <v>0</v>
      </c>
      <c r="W460">
        <v>0</v>
      </c>
      <c r="X460">
        <v>1</v>
      </c>
      <c r="Y460">
        <v>0</v>
      </c>
      <c r="Z460">
        <v>0</v>
      </c>
      <c r="AA460">
        <v>0</v>
      </c>
      <c r="AB460">
        <v>60.3</v>
      </c>
      <c r="AC460">
        <v>58</v>
      </c>
      <c r="AD460">
        <v>980</v>
      </c>
      <c r="AE460">
        <v>6.8875525716646173</v>
      </c>
      <c r="AF460">
        <f t="shared" si="22"/>
        <v>979.99999999999977</v>
      </c>
      <c r="AG460">
        <v>6.9945979015377073</v>
      </c>
      <c r="AH460">
        <f t="shared" si="23"/>
        <v>1090.7250106954573</v>
      </c>
      <c r="AI460">
        <v>-0.10704532987309001</v>
      </c>
      <c r="AJ460">
        <v>980</v>
      </c>
      <c r="AL460">
        <v>1</v>
      </c>
      <c r="AM460">
        <v>0</v>
      </c>
      <c r="AN460">
        <v>4.8</v>
      </c>
      <c r="AO460">
        <v>4.82</v>
      </c>
      <c r="AP460">
        <v>2.9</v>
      </c>
    </row>
    <row r="461" spans="1:42" x14ac:dyDescent="0.3">
      <c r="A461">
        <v>1</v>
      </c>
      <c r="B461">
        <v>0.56999999999999995</v>
      </c>
      <c r="C461">
        <f t="shared" si="21"/>
        <v>0.32489999999999997</v>
      </c>
      <c r="D461">
        <v>7.451829850966182</v>
      </c>
      <c r="E461" t="s">
        <v>40</v>
      </c>
      <c r="F461">
        <v>0</v>
      </c>
      <c r="G461">
        <v>0</v>
      </c>
      <c r="H461">
        <v>1</v>
      </c>
      <c r="I461">
        <v>0</v>
      </c>
      <c r="J461">
        <v>0</v>
      </c>
      <c r="K461" t="s">
        <v>50</v>
      </c>
      <c r="L461">
        <v>0</v>
      </c>
      <c r="M461">
        <v>0</v>
      </c>
      <c r="N461">
        <v>0</v>
      </c>
      <c r="O461">
        <v>1</v>
      </c>
      <c r="P461">
        <v>0</v>
      </c>
      <c r="Q461">
        <v>0</v>
      </c>
      <c r="R461">
        <v>0</v>
      </c>
      <c r="S461" t="s">
        <v>44</v>
      </c>
      <c r="T461">
        <v>0</v>
      </c>
      <c r="U461">
        <v>0</v>
      </c>
      <c r="V461">
        <v>0</v>
      </c>
      <c r="W461">
        <v>0</v>
      </c>
      <c r="X461">
        <v>1</v>
      </c>
      <c r="Y461">
        <v>0</v>
      </c>
      <c r="Z461">
        <v>0</v>
      </c>
      <c r="AA461">
        <v>0</v>
      </c>
      <c r="AB461">
        <v>61.2</v>
      </c>
      <c r="AC461">
        <v>55</v>
      </c>
      <c r="AD461">
        <v>1942</v>
      </c>
      <c r="AE461">
        <v>7.5714736488512706</v>
      </c>
      <c r="AF461">
        <f t="shared" si="22"/>
        <v>1942.0000000000007</v>
      </c>
      <c r="AG461">
        <v>7.5510431433086165</v>
      </c>
      <c r="AH461">
        <f t="shared" si="23"/>
        <v>1902.7265129055234</v>
      </c>
      <c r="AI461">
        <v>2.0430505542654132E-2</v>
      </c>
      <c r="AJ461">
        <v>1942</v>
      </c>
      <c r="AL461">
        <v>1</v>
      </c>
      <c r="AM461">
        <v>0</v>
      </c>
      <c r="AN461">
        <v>5.35</v>
      </c>
      <c r="AO461">
        <v>5.38</v>
      </c>
      <c r="AP461">
        <v>3.29</v>
      </c>
    </row>
    <row r="462" spans="1:42" x14ac:dyDescent="0.3">
      <c r="A462">
        <v>1</v>
      </c>
      <c r="B462">
        <v>0.6</v>
      </c>
      <c r="C462">
        <f t="shared" si="21"/>
        <v>0.36</v>
      </c>
      <c r="D462">
        <v>7.5363578025022679</v>
      </c>
      <c r="E462" t="s">
        <v>40</v>
      </c>
      <c r="F462">
        <v>0</v>
      </c>
      <c r="G462">
        <v>0</v>
      </c>
      <c r="H462">
        <v>1</v>
      </c>
      <c r="I462">
        <v>0</v>
      </c>
      <c r="J462">
        <v>0</v>
      </c>
      <c r="K462" t="s">
        <v>54</v>
      </c>
      <c r="L462">
        <v>1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 t="s">
        <v>46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1</v>
      </c>
      <c r="AA462">
        <v>0</v>
      </c>
      <c r="AB462">
        <v>62.5</v>
      </c>
      <c r="AC462">
        <v>55</v>
      </c>
      <c r="AD462">
        <v>4172</v>
      </c>
      <c r="AE462">
        <v>8.3361508161206626</v>
      </c>
      <c r="AF462">
        <f t="shared" si="22"/>
        <v>4171.9999999999982</v>
      </c>
      <c r="AG462">
        <v>7.9914644092057987</v>
      </c>
      <c r="AH462">
        <f t="shared" si="23"/>
        <v>2955.6220319855006</v>
      </c>
      <c r="AI462">
        <v>0.34468640691486385</v>
      </c>
      <c r="AJ462">
        <v>4172</v>
      </c>
      <c r="AL462">
        <v>1</v>
      </c>
      <c r="AM462">
        <v>0</v>
      </c>
      <c r="AN462">
        <v>5.4</v>
      </c>
      <c r="AO462">
        <v>5.42</v>
      </c>
      <c r="AP462">
        <v>3.38</v>
      </c>
    </row>
    <row r="463" spans="1:42" x14ac:dyDescent="0.3">
      <c r="A463">
        <v>1</v>
      </c>
      <c r="B463">
        <v>0.4</v>
      </c>
      <c r="C463">
        <f t="shared" si="21"/>
        <v>0.16000000000000003</v>
      </c>
      <c r="D463">
        <v>6.8934882765450896</v>
      </c>
      <c r="E463" t="s">
        <v>55</v>
      </c>
      <c r="F463">
        <v>0</v>
      </c>
      <c r="G463">
        <v>0</v>
      </c>
      <c r="H463">
        <v>0</v>
      </c>
      <c r="I463">
        <v>0</v>
      </c>
      <c r="J463">
        <v>1</v>
      </c>
      <c r="K463" t="s">
        <v>54</v>
      </c>
      <c r="L463">
        <v>1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 t="s">
        <v>42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1</v>
      </c>
      <c r="AB463">
        <v>62.2</v>
      </c>
      <c r="AC463">
        <v>62</v>
      </c>
      <c r="AD463">
        <v>1010</v>
      </c>
      <c r="AE463">
        <v>6.9177056098353047</v>
      </c>
      <c r="AF463">
        <f t="shared" si="22"/>
        <v>1009.9999999999995</v>
      </c>
      <c r="AG463">
        <v>7.0956961820422215</v>
      </c>
      <c r="AH463">
        <f t="shared" si="23"/>
        <v>1206.7621972892209</v>
      </c>
      <c r="AI463">
        <v>-0.17799057220691683</v>
      </c>
      <c r="AJ463">
        <v>1010</v>
      </c>
      <c r="AL463">
        <v>1</v>
      </c>
      <c r="AM463">
        <v>0</v>
      </c>
      <c r="AN463">
        <v>4.68</v>
      </c>
      <c r="AO463">
        <v>4.71</v>
      </c>
      <c r="AP463">
        <v>2.92</v>
      </c>
    </row>
    <row r="464" spans="1:42" x14ac:dyDescent="0.3">
      <c r="A464">
        <v>1</v>
      </c>
      <c r="B464">
        <v>0.7</v>
      </c>
      <c r="C464">
        <f t="shared" si="21"/>
        <v>0.48999999999999994</v>
      </c>
      <c r="D464">
        <v>7.7962024499072404</v>
      </c>
      <c r="E464" t="s">
        <v>40</v>
      </c>
      <c r="F464">
        <v>0</v>
      </c>
      <c r="G464">
        <v>0</v>
      </c>
      <c r="H464">
        <v>1</v>
      </c>
      <c r="I464">
        <v>0</v>
      </c>
      <c r="J464">
        <v>0</v>
      </c>
      <c r="K464" t="s">
        <v>51</v>
      </c>
      <c r="L464">
        <v>0</v>
      </c>
      <c r="M464">
        <v>0</v>
      </c>
      <c r="N464">
        <v>1</v>
      </c>
      <c r="O464">
        <v>0</v>
      </c>
      <c r="P464">
        <v>0</v>
      </c>
      <c r="Q464">
        <v>0</v>
      </c>
      <c r="R464">
        <v>0</v>
      </c>
      <c r="S464" t="s">
        <v>52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0</v>
      </c>
      <c r="AA464">
        <v>0</v>
      </c>
      <c r="AB464">
        <v>61.8</v>
      </c>
      <c r="AC464">
        <v>54</v>
      </c>
      <c r="AD464">
        <v>2671</v>
      </c>
      <c r="AE464">
        <v>7.8902082131099611</v>
      </c>
      <c r="AF464">
        <f t="shared" si="22"/>
        <v>2671.0000000000005</v>
      </c>
      <c r="AG464">
        <v>7.9031686424954017</v>
      </c>
      <c r="AH464">
        <f t="shared" si="23"/>
        <v>2705.8426067447235</v>
      </c>
      <c r="AI464">
        <v>-1.2960429385440619E-2</v>
      </c>
      <c r="AJ464">
        <v>2671</v>
      </c>
      <c r="AL464">
        <v>1</v>
      </c>
      <c r="AM464">
        <v>0</v>
      </c>
      <c r="AN464">
        <v>5.68</v>
      </c>
      <c r="AO464">
        <v>5.71</v>
      </c>
      <c r="AP464">
        <v>3.52</v>
      </c>
    </row>
    <row r="465" spans="1:42" x14ac:dyDescent="0.3">
      <c r="A465">
        <v>1</v>
      </c>
      <c r="B465">
        <v>0.5</v>
      </c>
      <c r="C465">
        <f t="shared" si="21"/>
        <v>0.25</v>
      </c>
      <c r="D465">
        <v>7.2401831635362885</v>
      </c>
      <c r="E465" t="s">
        <v>40</v>
      </c>
      <c r="F465">
        <v>0</v>
      </c>
      <c r="G465">
        <v>0</v>
      </c>
      <c r="H465">
        <v>1</v>
      </c>
      <c r="I465">
        <v>0</v>
      </c>
      <c r="J465">
        <v>0</v>
      </c>
      <c r="K465" t="s">
        <v>50</v>
      </c>
      <c r="L465">
        <v>0</v>
      </c>
      <c r="M465">
        <v>0</v>
      </c>
      <c r="N465">
        <v>0</v>
      </c>
      <c r="O465">
        <v>1</v>
      </c>
      <c r="P465">
        <v>0</v>
      </c>
      <c r="Q465">
        <v>0</v>
      </c>
      <c r="R465">
        <v>0</v>
      </c>
      <c r="S465" t="s">
        <v>44</v>
      </c>
      <c r="T465">
        <v>0</v>
      </c>
      <c r="U465">
        <v>0</v>
      </c>
      <c r="V465">
        <v>0</v>
      </c>
      <c r="W465">
        <v>0</v>
      </c>
      <c r="X465">
        <v>1</v>
      </c>
      <c r="Y465">
        <v>0</v>
      </c>
      <c r="Z465">
        <v>0</v>
      </c>
      <c r="AA465">
        <v>0</v>
      </c>
      <c r="AB465">
        <v>62.6</v>
      </c>
      <c r="AC465">
        <v>57</v>
      </c>
      <c r="AD465">
        <v>1569</v>
      </c>
      <c r="AE465">
        <v>7.3581937527330323</v>
      </c>
      <c r="AF465">
        <f t="shared" si="22"/>
        <v>1568.9999999999995</v>
      </c>
      <c r="AG465">
        <v>7.2755167282622679</v>
      </c>
      <c r="AH465">
        <f t="shared" si="23"/>
        <v>1444.4974119725287</v>
      </c>
      <c r="AI465">
        <v>8.2677024470764415E-2</v>
      </c>
      <c r="AJ465">
        <v>1569</v>
      </c>
      <c r="AL465">
        <v>1</v>
      </c>
      <c r="AM465">
        <v>0</v>
      </c>
      <c r="AN465">
        <v>5.05</v>
      </c>
      <c r="AO465">
        <v>5.08</v>
      </c>
      <c r="AP465">
        <v>3.17</v>
      </c>
    </row>
    <row r="466" spans="1:42" x14ac:dyDescent="0.3">
      <c r="A466">
        <v>1</v>
      </c>
      <c r="B466">
        <v>1</v>
      </c>
      <c r="C466">
        <f t="shared" si="21"/>
        <v>1</v>
      </c>
      <c r="D466">
        <v>8.4322999999999997</v>
      </c>
      <c r="E466" t="s">
        <v>40</v>
      </c>
      <c r="F466">
        <v>0</v>
      </c>
      <c r="G466">
        <v>0</v>
      </c>
      <c r="H466">
        <v>1</v>
      </c>
      <c r="I466">
        <v>0</v>
      </c>
      <c r="J466">
        <v>0</v>
      </c>
      <c r="K466" t="s">
        <v>38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1</v>
      </c>
      <c r="S466" t="s">
        <v>44</v>
      </c>
      <c r="T466">
        <v>0</v>
      </c>
      <c r="U466">
        <v>0</v>
      </c>
      <c r="V466">
        <v>0</v>
      </c>
      <c r="W466">
        <v>0</v>
      </c>
      <c r="X466">
        <v>1</v>
      </c>
      <c r="Y466">
        <v>0</v>
      </c>
      <c r="Z466">
        <v>0</v>
      </c>
      <c r="AA466">
        <v>0</v>
      </c>
      <c r="AB466">
        <v>62.3</v>
      </c>
      <c r="AC466">
        <v>56</v>
      </c>
      <c r="AD466">
        <v>4144</v>
      </c>
      <c r="AE466">
        <v>8.3294167839393189</v>
      </c>
      <c r="AF466">
        <f t="shared" si="22"/>
        <v>4144</v>
      </c>
      <c r="AG466">
        <v>8.4735843268180879</v>
      </c>
      <c r="AH466">
        <f t="shared" si="23"/>
        <v>4786.6416462700554</v>
      </c>
      <c r="AI466">
        <v>-0.14416754287876898</v>
      </c>
      <c r="AJ466">
        <v>4144</v>
      </c>
      <c r="AL466">
        <v>1</v>
      </c>
      <c r="AM466">
        <v>0</v>
      </c>
      <c r="AN466">
        <v>6.43</v>
      </c>
      <c r="AO466">
        <v>6.38</v>
      </c>
      <c r="AP466">
        <v>3.99</v>
      </c>
    </row>
    <row r="467" spans="1:42" x14ac:dyDescent="0.3">
      <c r="A467">
        <v>1</v>
      </c>
      <c r="B467">
        <v>0.31</v>
      </c>
      <c r="C467">
        <f t="shared" si="21"/>
        <v>9.6100000000000005E-2</v>
      </c>
      <c r="D467">
        <v>6.5177318019796271</v>
      </c>
      <c r="E467" t="s">
        <v>40</v>
      </c>
      <c r="F467">
        <v>0</v>
      </c>
      <c r="G467">
        <v>0</v>
      </c>
      <c r="H467">
        <v>1</v>
      </c>
      <c r="I467">
        <v>0</v>
      </c>
      <c r="J467">
        <v>0</v>
      </c>
      <c r="K467" t="s">
        <v>41</v>
      </c>
      <c r="L467">
        <v>0</v>
      </c>
      <c r="M467">
        <v>0</v>
      </c>
      <c r="N467">
        <v>0</v>
      </c>
      <c r="O467">
        <v>0</v>
      </c>
      <c r="P467">
        <v>1</v>
      </c>
      <c r="Q467">
        <v>0</v>
      </c>
      <c r="R467">
        <v>0</v>
      </c>
      <c r="S467" t="s">
        <v>46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1</v>
      </c>
      <c r="AA467">
        <v>0</v>
      </c>
      <c r="AB467">
        <v>61.8</v>
      </c>
      <c r="AC467">
        <v>57</v>
      </c>
      <c r="AD467">
        <v>907</v>
      </c>
      <c r="AE467">
        <v>6.8101424501151362</v>
      </c>
      <c r="AF467">
        <f t="shared" si="22"/>
        <v>906.99999999999966</v>
      </c>
      <c r="AG467">
        <v>6.6123372795310758</v>
      </c>
      <c r="AH467">
        <f t="shared" si="23"/>
        <v>744.22043870558673</v>
      </c>
      <c r="AI467">
        <v>0.19780517058406044</v>
      </c>
      <c r="AJ467">
        <v>907</v>
      </c>
      <c r="AL467">
        <v>1</v>
      </c>
      <c r="AM467">
        <v>0</v>
      </c>
      <c r="AN467">
        <v>4.3499999999999996</v>
      </c>
      <c r="AO467">
        <v>4.32</v>
      </c>
      <c r="AP467">
        <v>2.68</v>
      </c>
    </row>
    <row r="468" spans="1:42" x14ac:dyDescent="0.3">
      <c r="A468">
        <v>1</v>
      </c>
      <c r="B468">
        <v>0.5</v>
      </c>
      <c r="C468">
        <f t="shared" si="21"/>
        <v>0.25</v>
      </c>
      <c r="D468">
        <v>7.2401831635362885</v>
      </c>
      <c r="E468" t="s">
        <v>40</v>
      </c>
      <c r="F468">
        <v>0</v>
      </c>
      <c r="G468">
        <v>0</v>
      </c>
      <c r="H468">
        <v>1</v>
      </c>
      <c r="I468">
        <v>0</v>
      </c>
      <c r="J468">
        <v>0</v>
      </c>
      <c r="K468" t="s">
        <v>47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1</v>
      </c>
      <c r="R468">
        <v>0</v>
      </c>
      <c r="S468" t="s">
        <v>52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0</v>
      </c>
      <c r="AA468">
        <v>0</v>
      </c>
      <c r="AB468">
        <v>62.4</v>
      </c>
      <c r="AC468">
        <v>55</v>
      </c>
      <c r="AD468">
        <v>1110</v>
      </c>
      <c r="AE468">
        <v>7.0121152943063798</v>
      </c>
      <c r="AF468">
        <f t="shared" si="22"/>
        <v>1110</v>
      </c>
      <c r="AG468">
        <v>7.0168660650747405</v>
      </c>
      <c r="AH468">
        <f t="shared" si="23"/>
        <v>1115.2859016646185</v>
      </c>
      <c r="AI468">
        <v>-4.7507707683607237E-3</v>
      </c>
      <c r="AJ468">
        <v>1110</v>
      </c>
      <c r="AL468">
        <v>1</v>
      </c>
      <c r="AM468">
        <v>0</v>
      </c>
      <c r="AN468">
        <v>5.09</v>
      </c>
      <c r="AO468">
        <v>5.1100000000000003</v>
      </c>
      <c r="AP468">
        <v>3.18</v>
      </c>
    </row>
    <row r="469" spans="1:42" x14ac:dyDescent="0.3">
      <c r="A469">
        <v>1</v>
      </c>
      <c r="B469">
        <v>0.4</v>
      </c>
      <c r="C469">
        <f t="shared" si="21"/>
        <v>0.16000000000000003</v>
      </c>
      <c r="D469">
        <v>6.8934882765450896</v>
      </c>
      <c r="E469" t="s">
        <v>40</v>
      </c>
      <c r="F469">
        <v>0</v>
      </c>
      <c r="G469">
        <v>0</v>
      </c>
      <c r="H469">
        <v>1</v>
      </c>
      <c r="I469">
        <v>0</v>
      </c>
      <c r="J469">
        <v>0</v>
      </c>
      <c r="K469" t="s">
        <v>41</v>
      </c>
      <c r="L469">
        <v>0</v>
      </c>
      <c r="M469">
        <v>0</v>
      </c>
      <c r="N469">
        <v>0</v>
      </c>
      <c r="O469">
        <v>0</v>
      </c>
      <c r="P469">
        <v>1</v>
      </c>
      <c r="Q469">
        <v>0</v>
      </c>
      <c r="R469">
        <v>0</v>
      </c>
      <c r="S469" t="s">
        <v>52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0</v>
      </c>
      <c r="AA469">
        <v>0</v>
      </c>
      <c r="AB469">
        <v>61.9</v>
      </c>
      <c r="AC469">
        <v>55</v>
      </c>
      <c r="AD469">
        <v>725</v>
      </c>
      <c r="AE469">
        <v>6.5861716548546747</v>
      </c>
      <c r="AF469">
        <f t="shared" si="22"/>
        <v>725</v>
      </c>
      <c r="AG469">
        <v>6.7497783030033958</v>
      </c>
      <c r="AH469">
        <f t="shared" si="23"/>
        <v>853.86944125033051</v>
      </c>
      <c r="AI469">
        <v>-0.16360664814872106</v>
      </c>
      <c r="AJ469">
        <v>725</v>
      </c>
      <c r="AL469">
        <v>1</v>
      </c>
      <c r="AM469">
        <v>0</v>
      </c>
      <c r="AN469">
        <v>4.7300000000000004</v>
      </c>
      <c r="AO469">
        <v>4.75</v>
      </c>
      <c r="AP469">
        <v>2.93</v>
      </c>
    </row>
    <row r="470" spans="1:42" x14ac:dyDescent="0.3">
      <c r="A470">
        <v>1</v>
      </c>
      <c r="B470">
        <v>0.4</v>
      </c>
      <c r="C470">
        <f t="shared" si="21"/>
        <v>0.16000000000000003</v>
      </c>
      <c r="D470">
        <v>6.8934882765450896</v>
      </c>
      <c r="E470" t="s">
        <v>49</v>
      </c>
      <c r="F470">
        <v>0</v>
      </c>
      <c r="G470">
        <v>0</v>
      </c>
      <c r="H470">
        <v>0</v>
      </c>
      <c r="I470">
        <v>1</v>
      </c>
      <c r="J470">
        <v>0</v>
      </c>
      <c r="K470" t="s">
        <v>50</v>
      </c>
      <c r="L470">
        <v>0</v>
      </c>
      <c r="M470">
        <v>0</v>
      </c>
      <c r="N470">
        <v>0</v>
      </c>
      <c r="O470">
        <v>1</v>
      </c>
      <c r="P470">
        <v>0</v>
      </c>
      <c r="Q470">
        <v>0</v>
      </c>
      <c r="R470">
        <v>0</v>
      </c>
      <c r="S470" t="s">
        <v>42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1</v>
      </c>
      <c r="AB470">
        <v>62</v>
      </c>
      <c r="AC470">
        <v>58</v>
      </c>
      <c r="AD470">
        <v>1050</v>
      </c>
      <c r="AE470">
        <v>6.956545443151569</v>
      </c>
      <c r="AF470">
        <f t="shared" si="22"/>
        <v>1050</v>
      </c>
      <c r="AG470">
        <v>7.0347127037092871</v>
      </c>
      <c r="AH470">
        <f t="shared" si="23"/>
        <v>1135.3686781212004</v>
      </c>
      <c r="AI470">
        <v>-7.8167260557718166E-2</v>
      </c>
      <c r="AJ470">
        <v>1050</v>
      </c>
      <c r="AL470">
        <v>1</v>
      </c>
      <c r="AM470">
        <v>0</v>
      </c>
      <c r="AN470">
        <v>4.74</v>
      </c>
      <c r="AO470">
        <v>4.68</v>
      </c>
      <c r="AP470">
        <v>2.92</v>
      </c>
    </row>
    <row r="471" spans="1:42" x14ac:dyDescent="0.3">
      <c r="A471">
        <v>1</v>
      </c>
      <c r="B471">
        <v>0.56000000000000005</v>
      </c>
      <c r="C471">
        <f t="shared" si="21"/>
        <v>0.31360000000000005</v>
      </c>
      <c r="D471">
        <v>7.4228826779788557</v>
      </c>
      <c r="E471" t="s">
        <v>40</v>
      </c>
      <c r="F471">
        <v>0</v>
      </c>
      <c r="G471">
        <v>0</v>
      </c>
      <c r="H471">
        <v>1</v>
      </c>
      <c r="I471">
        <v>0</v>
      </c>
      <c r="J471">
        <v>0</v>
      </c>
      <c r="K471" t="s">
        <v>50</v>
      </c>
      <c r="L471">
        <v>0</v>
      </c>
      <c r="M471">
        <v>0</v>
      </c>
      <c r="N471">
        <v>0</v>
      </c>
      <c r="O471">
        <v>1</v>
      </c>
      <c r="P471">
        <v>0</v>
      </c>
      <c r="Q471">
        <v>0</v>
      </c>
      <c r="R471">
        <v>0</v>
      </c>
      <c r="S471" t="s">
        <v>44</v>
      </c>
      <c r="T471">
        <v>0</v>
      </c>
      <c r="U471">
        <v>0</v>
      </c>
      <c r="V471">
        <v>0</v>
      </c>
      <c r="W471">
        <v>0</v>
      </c>
      <c r="X471">
        <v>1</v>
      </c>
      <c r="Y471">
        <v>0</v>
      </c>
      <c r="Z471">
        <v>0</v>
      </c>
      <c r="AA471">
        <v>0</v>
      </c>
      <c r="AB471">
        <v>60.6</v>
      </c>
      <c r="AC471">
        <v>56</v>
      </c>
      <c r="AD471">
        <v>1819</v>
      </c>
      <c r="AE471">
        <v>7.5060421785181219</v>
      </c>
      <c r="AF471">
        <f t="shared" si="22"/>
        <v>1818.9999999999995</v>
      </c>
      <c r="AG471">
        <v>7.5041455509764319</v>
      </c>
      <c r="AH471">
        <f t="shared" si="23"/>
        <v>1815.5533040840696</v>
      </c>
      <c r="AI471">
        <v>1.8966275416900658E-3</v>
      </c>
      <c r="AJ471">
        <v>1819</v>
      </c>
      <c r="AL471">
        <v>1</v>
      </c>
      <c r="AM471">
        <v>0</v>
      </c>
      <c r="AN471">
        <v>5.33</v>
      </c>
      <c r="AO471">
        <v>5.36</v>
      </c>
      <c r="AP471">
        <v>3.24</v>
      </c>
    </row>
    <row r="472" spans="1:42" x14ac:dyDescent="0.3">
      <c r="A472">
        <v>1</v>
      </c>
      <c r="B472">
        <v>0.33</v>
      </c>
      <c r="C472">
        <f t="shared" si="21"/>
        <v>0.10890000000000001</v>
      </c>
      <c r="D472">
        <v>6.6079578580290095</v>
      </c>
      <c r="E472" t="s">
        <v>49</v>
      </c>
      <c r="F472">
        <v>0</v>
      </c>
      <c r="G472">
        <v>0</v>
      </c>
      <c r="H472">
        <v>0</v>
      </c>
      <c r="I472">
        <v>1</v>
      </c>
      <c r="J472">
        <v>0</v>
      </c>
      <c r="K472" t="s">
        <v>41</v>
      </c>
      <c r="L472">
        <v>0</v>
      </c>
      <c r="M472">
        <v>0</v>
      </c>
      <c r="N472">
        <v>0</v>
      </c>
      <c r="O472">
        <v>0</v>
      </c>
      <c r="P472">
        <v>1</v>
      </c>
      <c r="Q472">
        <v>0</v>
      </c>
      <c r="R472">
        <v>0</v>
      </c>
      <c r="S472" t="s">
        <v>44</v>
      </c>
      <c r="T472">
        <v>0</v>
      </c>
      <c r="U472">
        <v>0</v>
      </c>
      <c r="V472">
        <v>0</v>
      </c>
      <c r="W472">
        <v>0</v>
      </c>
      <c r="X472">
        <v>1</v>
      </c>
      <c r="Y472">
        <v>0</v>
      </c>
      <c r="Z472">
        <v>0</v>
      </c>
      <c r="AA472">
        <v>0</v>
      </c>
      <c r="AB472">
        <v>62.4</v>
      </c>
      <c r="AC472">
        <v>60</v>
      </c>
      <c r="AD472">
        <v>540</v>
      </c>
      <c r="AE472">
        <v>6.2915691395583204</v>
      </c>
      <c r="AF472">
        <f t="shared" si="22"/>
        <v>540.00000000000023</v>
      </c>
      <c r="AG472">
        <v>6.4624098746796719</v>
      </c>
      <c r="AH472">
        <f t="shared" si="23"/>
        <v>640.60297079234431</v>
      </c>
      <c r="AI472">
        <v>-0.17084073512135145</v>
      </c>
      <c r="AJ472">
        <v>540</v>
      </c>
      <c r="AL472">
        <v>1</v>
      </c>
      <c r="AM472">
        <v>0</v>
      </c>
      <c r="AN472">
        <v>4.3899999999999997</v>
      </c>
      <c r="AO472">
        <v>4.42</v>
      </c>
      <c r="AP472">
        <v>2.75</v>
      </c>
    </row>
    <row r="473" spans="1:42" x14ac:dyDescent="0.3">
      <c r="A473">
        <v>1</v>
      </c>
      <c r="B473">
        <v>0.3</v>
      </c>
      <c r="C473">
        <f t="shared" si="21"/>
        <v>0.09</v>
      </c>
      <c r="D473">
        <v>6.4709048392564616</v>
      </c>
      <c r="E473" t="s">
        <v>40</v>
      </c>
      <c r="F473">
        <v>0</v>
      </c>
      <c r="G473">
        <v>0</v>
      </c>
      <c r="H473">
        <v>1</v>
      </c>
      <c r="I473">
        <v>0</v>
      </c>
      <c r="J473">
        <v>0</v>
      </c>
      <c r="K473" t="s">
        <v>41</v>
      </c>
      <c r="L473">
        <v>0</v>
      </c>
      <c r="M473">
        <v>0</v>
      </c>
      <c r="N473">
        <v>0</v>
      </c>
      <c r="O473">
        <v>0</v>
      </c>
      <c r="P473">
        <v>1</v>
      </c>
      <c r="Q473">
        <v>0</v>
      </c>
      <c r="R473">
        <v>0</v>
      </c>
      <c r="S473" t="s">
        <v>39</v>
      </c>
      <c r="T473">
        <v>0</v>
      </c>
      <c r="U473">
        <v>0</v>
      </c>
      <c r="V473">
        <v>1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62.2</v>
      </c>
      <c r="AC473">
        <v>57</v>
      </c>
      <c r="AD473">
        <v>450</v>
      </c>
      <c r="AE473">
        <v>6.1092475827643655</v>
      </c>
      <c r="AF473">
        <f t="shared" si="22"/>
        <v>450.00000000000006</v>
      </c>
      <c r="AG473">
        <v>6.1265553138013154</v>
      </c>
      <c r="AH473">
        <f t="shared" si="23"/>
        <v>457.85626995418289</v>
      </c>
      <c r="AI473">
        <v>-1.7307731036949825E-2</v>
      </c>
      <c r="AJ473">
        <v>450</v>
      </c>
      <c r="AL473">
        <v>1</v>
      </c>
      <c r="AM473">
        <v>0</v>
      </c>
      <c r="AN473">
        <v>4.26</v>
      </c>
      <c r="AO473">
        <v>4.29</v>
      </c>
      <c r="AP473">
        <v>2.66</v>
      </c>
    </row>
    <row r="474" spans="1:42" x14ac:dyDescent="0.3">
      <c r="A474">
        <v>1</v>
      </c>
      <c r="B474">
        <v>0.32</v>
      </c>
      <c r="C474">
        <f t="shared" si="21"/>
        <v>0.1024</v>
      </c>
      <c r="D474">
        <v>6.56339481274318</v>
      </c>
      <c r="E474" t="s">
        <v>37</v>
      </c>
      <c r="F474">
        <v>0</v>
      </c>
      <c r="G474">
        <v>1</v>
      </c>
      <c r="H474">
        <v>0</v>
      </c>
      <c r="I474">
        <v>0</v>
      </c>
      <c r="J474">
        <v>0</v>
      </c>
      <c r="K474" t="s">
        <v>50</v>
      </c>
      <c r="L474">
        <v>0</v>
      </c>
      <c r="M474">
        <v>0</v>
      </c>
      <c r="N474">
        <v>0</v>
      </c>
      <c r="O474">
        <v>1</v>
      </c>
      <c r="P474">
        <v>0</v>
      </c>
      <c r="Q474">
        <v>0</v>
      </c>
      <c r="R474">
        <v>0</v>
      </c>
      <c r="S474" t="s">
        <v>52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0</v>
      </c>
      <c r="AA474">
        <v>0</v>
      </c>
      <c r="AB474">
        <v>63.1</v>
      </c>
      <c r="AC474">
        <v>57</v>
      </c>
      <c r="AD474">
        <v>561</v>
      </c>
      <c r="AE474">
        <v>6.329720905522696</v>
      </c>
      <c r="AF474">
        <f t="shared" si="22"/>
        <v>560.99999999999977</v>
      </c>
      <c r="AG474">
        <v>6.379450734922985</v>
      </c>
      <c r="AH474">
        <f t="shared" si="23"/>
        <v>589.60376994266971</v>
      </c>
      <c r="AI474">
        <v>-4.9729829400289027E-2</v>
      </c>
      <c r="AJ474">
        <v>561</v>
      </c>
      <c r="AL474">
        <v>1</v>
      </c>
      <c r="AM474">
        <v>0</v>
      </c>
      <c r="AN474">
        <v>4.3</v>
      </c>
      <c r="AO474">
        <v>4.3499999999999996</v>
      </c>
      <c r="AP474">
        <v>2.73</v>
      </c>
    </row>
    <row r="475" spans="1:42" x14ac:dyDescent="0.3">
      <c r="A475">
        <v>1</v>
      </c>
      <c r="B475">
        <v>0.59</v>
      </c>
      <c r="C475">
        <f t="shared" si="21"/>
        <v>0.34809999999999997</v>
      </c>
      <c r="D475">
        <v>7.5085556966949065</v>
      </c>
      <c r="E475" t="s">
        <v>40</v>
      </c>
      <c r="F475">
        <v>0</v>
      </c>
      <c r="G475">
        <v>0</v>
      </c>
      <c r="H475">
        <v>1</v>
      </c>
      <c r="I475">
        <v>0</v>
      </c>
      <c r="J475">
        <v>0</v>
      </c>
      <c r="K475" t="s">
        <v>50</v>
      </c>
      <c r="L475">
        <v>0</v>
      </c>
      <c r="M475">
        <v>0</v>
      </c>
      <c r="N475">
        <v>0</v>
      </c>
      <c r="O475">
        <v>1</v>
      </c>
      <c r="P475">
        <v>0</v>
      </c>
      <c r="Q475">
        <v>0</v>
      </c>
      <c r="R475">
        <v>0</v>
      </c>
      <c r="S475" t="s">
        <v>42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1</v>
      </c>
      <c r="AB475">
        <v>62.3</v>
      </c>
      <c r="AC475">
        <v>56</v>
      </c>
      <c r="AD475">
        <v>2155</v>
      </c>
      <c r="AE475">
        <v>7.6755460025378479</v>
      </c>
      <c r="AF475">
        <f t="shared" si="22"/>
        <v>2154.9999999999995</v>
      </c>
      <c r="AG475">
        <v>7.7036619022981032</v>
      </c>
      <c r="AH475">
        <f t="shared" si="23"/>
        <v>2216.4495710161327</v>
      </c>
      <c r="AI475">
        <v>-2.8115899760255303E-2</v>
      </c>
      <c r="AJ475">
        <v>2155</v>
      </c>
      <c r="AL475">
        <v>1</v>
      </c>
      <c r="AM475">
        <v>0</v>
      </c>
      <c r="AN475">
        <v>5.34</v>
      </c>
      <c r="AO475">
        <v>5.39</v>
      </c>
      <c r="AP475">
        <v>3.34</v>
      </c>
    </row>
    <row r="476" spans="1:42" x14ac:dyDescent="0.3">
      <c r="A476">
        <v>1</v>
      </c>
      <c r="B476">
        <v>0.3</v>
      </c>
      <c r="C476">
        <f t="shared" si="21"/>
        <v>0.09</v>
      </c>
      <c r="D476">
        <v>6.4709048392564616</v>
      </c>
      <c r="E476" t="s">
        <v>40</v>
      </c>
      <c r="F476">
        <v>0</v>
      </c>
      <c r="G476">
        <v>0</v>
      </c>
      <c r="H476">
        <v>1</v>
      </c>
      <c r="I476">
        <v>0</v>
      </c>
      <c r="J476">
        <v>0</v>
      </c>
      <c r="K476" t="s">
        <v>43</v>
      </c>
      <c r="L476">
        <v>0</v>
      </c>
      <c r="M476">
        <v>1</v>
      </c>
      <c r="N476">
        <v>0</v>
      </c>
      <c r="O476">
        <v>0</v>
      </c>
      <c r="P476">
        <v>0</v>
      </c>
      <c r="Q476">
        <v>0</v>
      </c>
      <c r="R476">
        <v>0</v>
      </c>
      <c r="S476" t="s">
        <v>52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0</v>
      </c>
      <c r="AA476">
        <v>0</v>
      </c>
      <c r="AB476">
        <v>62.4</v>
      </c>
      <c r="AC476">
        <v>56</v>
      </c>
      <c r="AD476">
        <v>844</v>
      </c>
      <c r="AE476">
        <v>6.7381524945959574</v>
      </c>
      <c r="AF476">
        <f t="shared" si="22"/>
        <v>844.00000000000023</v>
      </c>
      <c r="AG476">
        <v>6.493431890440494</v>
      </c>
      <c r="AH476">
        <f t="shared" si="23"/>
        <v>660.78722569232127</v>
      </c>
      <c r="AI476">
        <v>0.24472060415546348</v>
      </c>
      <c r="AJ476">
        <v>844</v>
      </c>
      <c r="AL476">
        <v>1</v>
      </c>
      <c r="AM476">
        <v>0</v>
      </c>
      <c r="AN476">
        <v>4.28</v>
      </c>
      <c r="AO476">
        <v>4.25</v>
      </c>
      <c r="AP476">
        <v>2.66</v>
      </c>
    </row>
    <row r="477" spans="1:42" x14ac:dyDescent="0.3">
      <c r="A477">
        <v>1</v>
      </c>
      <c r="B477">
        <v>0.61</v>
      </c>
      <c r="C477">
        <f t="shared" si="21"/>
        <v>0.37209999999999999</v>
      </c>
      <c r="D477">
        <v>7.5638007513614847</v>
      </c>
      <c r="E477" t="s">
        <v>40</v>
      </c>
      <c r="F477">
        <v>0</v>
      </c>
      <c r="G477">
        <v>0</v>
      </c>
      <c r="H477">
        <v>1</v>
      </c>
      <c r="I477">
        <v>0</v>
      </c>
      <c r="J477">
        <v>0</v>
      </c>
      <c r="K477" t="s">
        <v>50</v>
      </c>
      <c r="L477">
        <v>0</v>
      </c>
      <c r="M477">
        <v>0</v>
      </c>
      <c r="N477">
        <v>0</v>
      </c>
      <c r="O477">
        <v>1</v>
      </c>
      <c r="P477">
        <v>0</v>
      </c>
      <c r="Q477">
        <v>0</v>
      </c>
      <c r="R477">
        <v>0</v>
      </c>
      <c r="S477" t="s">
        <v>42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1</v>
      </c>
      <c r="AB477">
        <v>61.6</v>
      </c>
      <c r="AC477">
        <v>54</v>
      </c>
      <c r="AD477">
        <v>2242</v>
      </c>
      <c r="AE477">
        <v>7.7151236036321054</v>
      </c>
      <c r="AF477">
        <f t="shared" si="22"/>
        <v>2242.0000000000005</v>
      </c>
      <c r="AG477">
        <v>7.7964925171266035</v>
      </c>
      <c r="AH477">
        <f t="shared" si="23"/>
        <v>2432.056603125297</v>
      </c>
      <c r="AI477">
        <v>-8.1368913494498152E-2</v>
      </c>
      <c r="AJ477">
        <v>2242</v>
      </c>
      <c r="AL477">
        <v>1</v>
      </c>
      <c r="AM477">
        <v>0</v>
      </c>
      <c r="AN477">
        <v>5.45</v>
      </c>
      <c r="AO477">
        <v>5.49</v>
      </c>
      <c r="AP477">
        <v>3.37</v>
      </c>
    </row>
    <row r="478" spans="1:42" x14ac:dyDescent="0.3">
      <c r="A478">
        <v>1</v>
      </c>
      <c r="B478">
        <v>0.23</v>
      </c>
      <c r="C478">
        <f t="shared" si="21"/>
        <v>5.2900000000000003E-2</v>
      </c>
      <c r="D478">
        <v>6.1036553175578563</v>
      </c>
      <c r="E478" t="s">
        <v>40</v>
      </c>
      <c r="F478">
        <v>0</v>
      </c>
      <c r="G478">
        <v>0</v>
      </c>
      <c r="H478">
        <v>1</v>
      </c>
      <c r="I478">
        <v>0</v>
      </c>
      <c r="J478">
        <v>0</v>
      </c>
      <c r="K478" t="s">
        <v>43</v>
      </c>
      <c r="L478">
        <v>0</v>
      </c>
      <c r="M478">
        <v>1</v>
      </c>
      <c r="N478">
        <v>0</v>
      </c>
      <c r="O478">
        <v>0</v>
      </c>
      <c r="P478">
        <v>0</v>
      </c>
      <c r="Q478">
        <v>0</v>
      </c>
      <c r="R478">
        <v>0</v>
      </c>
      <c r="S478" t="s">
        <v>44</v>
      </c>
      <c r="T478">
        <v>0</v>
      </c>
      <c r="U478">
        <v>0</v>
      </c>
      <c r="V478">
        <v>0</v>
      </c>
      <c r="W478">
        <v>0</v>
      </c>
      <c r="X478">
        <v>1</v>
      </c>
      <c r="Y478">
        <v>0</v>
      </c>
      <c r="Z478">
        <v>0</v>
      </c>
      <c r="AA478">
        <v>0</v>
      </c>
      <c r="AB478">
        <v>61.5</v>
      </c>
      <c r="AC478">
        <v>54</v>
      </c>
      <c r="AD478">
        <v>586</v>
      </c>
      <c r="AE478">
        <v>6.3733197895770122</v>
      </c>
      <c r="AF478">
        <f t="shared" si="22"/>
        <v>585.99999999999977</v>
      </c>
      <c r="AG478">
        <v>6.199881705028087</v>
      </c>
      <c r="AH478">
        <f t="shared" si="23"/>
        <v>492.69075480683523</v>
      </c>
      <c r="AI478">
        <v>0.17343808454892518</v>
      </c>
      <c r="AJ478">
        <v>586</v>
      </c>
      <c r="AL478">
        <v>1</v>
      </c>
      <c r="AM478">
        <v>0</v>
      </c>
      <c r="AN478">
        <v>3.96</v>
      </c>
      <c r="AO478">
        <v>3.97</v>
      </c>
      <c r="AP478">
        <v>2.44</v>
      </c>
    </row>
    <row r="479" spans="1:42" x14ac:dyDescent="0.3">
      <c r="A479">
        <v>1</v>
      </c>
      <c r="B479">
        <v>0.32</v>
      </c>
      <c r="C479">
        <f t="shared" si="21"/>
        <v>0.1024</v>
      </c>
      <c r="D479">
        <v>6.56339481274318</v>
      </c>
      <c r="E479" t="s">
        <v>40</v>
      </c>
      <c r="F479">
        <v>0</v>
      </c>
      <c r="G479">
        <v>0</v>
      </c>
      <c r="H479">
        <v>1</v>
      </c>
      <c r="I479">
        <v>0</v>
      </c>
      <c r="J479">
        <v>0</v>
      </c>
      <c r="K479" t="s">
        <v>50</v>
      </c>
      <c r="L479">
        <v>0</v>
      </c>
      <c r="M479">
        <v>0</v>
      </c>
      <c r="N479">
        <v>0</v>
      </c>
      <c r="O479">
        <v>1</v>
      </c>
      <c r="P479">
        <v>0</v>
      </c>
      <c r="Q479">
        <v>0</v>
      </c>
      <c r="R479">
        <v>0</v>
      </c>
      <c r="S479" t="s">
        <v>48</v>
      </c>
      <c r="T479">
        <v>0</v>
      </c>
      <c r="U479">
        <v>0</v>
      </c>
      <c r="V479">
        <v>0</v>
      </c>
      <c r="W479">
        <v>1</v>
      </c>
      <c r="X479">
        <v>0</v>
      </c>
      <c r="Y479">
        <v>0</v>
      </c>
      <c r="Z479">
        <v>0</v>
      </c>
      <c r="AA479">
        <v>0</v>
      </c>
      <c r="AB479">
        <v>62.5</v>
      </c>
      <c r="AC479">
        <v>57</v>
      </c>
      <c r="AD479">
        <v>421</v>
      </c>
      <c r="AE479">
        <v>6.0426328336823811</v>
      </c>
      <c r="AF479">
        <f t="shared" si="22"/>
        <v>420.99999999999989</v>
      </c>
      <c r="AG479">
        <v>6.1585374660855212</v>
      </c>
      <c r="AH479">
        <f t="shared" si="23"/>
        <v>472.73617630518612</v>
      </c>
      <c r="AI479">
        <v>-0.11590463240314008</v>
      </c>
      <c r="AJ479">
        <v>421</v>
      </c>
      <c r="AL479">
        <v>1</v>
      </c>
      <c r="AM479">
        <v>0</v>
      </c>
      <c r="AN479">
        <v>4.3499999999999996</v>
      </c>
      <c r="AO479">
        <v>4.38</v>
      </c>
      <c r="AP479">
        <v>2.73</v>
      </c>
    </row>
    <row r="480" spans="1:42" x14ac:dyDescent="0.3">
      <c r="A480">
        <v>1</v>
      </c>
      <c r="B480">
        <v>0.3</v>
      </c>
      <c r="C480">
        <f t="shared" si="21"/>
        <v>0.09</v>
      </c>
      <c r="D480">
        <v>6.4709048392564616</v>
      </c>
      <c r="E480" t="s">
        <v>49</v>
      </c>
      <c r="F480">
        <v>0</v>
      </c>
      <c r="G480">
        <v>0</v>
      </c>
      <c r="H480">
        <v>0</v>
      </c>
      <c r="I480">
        <v>1</v>
      </c>
      <c r="J480">
        <v>0</v>
      </c>
      <c r="K480" t="s">
        <v>51</v>
      </c>
      <c r="L480">
        <v>0</v>
      </c>
      <c r="M480">
        <v>0</v>
      </c>
      <c r="N480">
        <v>1</v>
      </c>
      <c r="O480">
        <v>0</v>
      </c>
      <c r="P480">
        <v>0</v>
      </c>
      <c r="Q480">
        <v>0</v>
      </c>
      <c r="R480">
        <v>0</v>
      </c>
      <c r="S480" t="s">
        <v>42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1</v>
      </c>
      <c r="AB480">
        <v>61.4</v>
      </c>
      <c r="AC480">
        <v>59</v>
      </c>
      <c r="AD480">
        <v>945</v>
      </c>
      <c r="AE480">
        <v>6.8511849274937431</v>
      </c>
      <c r="AF480">
        <f t="shared" si="22"/>
        <v>945.00000000000034</v>
      </c>
      <c r="AG480">
        <v>6.6464084747693821</v>
      </c>
      <c r="AH480">
        <f t="shared" si="23"/>
        <v>770.01382926385838</v>
      </c>
      <c r="AI480">
        <v>0.20477645272436096</v>
      </c>
      <c r="AJ480">
        <v>945</v>
      </c>
      <c r="AL480">
        <v>1</v>
      </c>
      <c r="AM480">
        <v>0</v>
      </c>
      <c r="AN480">
        <v>4.3600000000000003</v>
      </c>
      <c r="AO480">
        <v>4.3099999999999996</v>
      </c>
      <c r="AP480">
        <v>2.66</v>
      </c>
    </row>
    <row r="481" spans="1:42" x14ac:dyDescent="0.3">
      <c r="A481">
        <v>1</v>
      </c>
      <c r="B481">
        <v>0.33</v>
      </c>
      <c r="C481">
        <f t="shared" si="21"/>
        <v>0.10890000000000001</v>
      </c>
      <c r="D481">
        <v>6.6079578580290095</v>
      </c>
      <c r="E481" t="s">
        <v>49</v>
      </c>
      <c r="F481">
        <v>0</v>
      </c>
      <c r="G481">
        <v>0</v>
      </c>
      <c r="H481">
        <v>0</v>
      </c>
      <c r="I481">
        <v>1</v>
      </c>
      <c r="J481">
        <v>0</v>
      </c>
      <c r="K481" t="s">
        <v>50</v>
      </c>
      <c r="L481">
        <v>0</v>
      </c>
      <c r="M481">
        <v>0</v>
      </c>
      <c r="N481">
        <v>0</v>
      </c>
      <c r="O481">
        <v>1</v>
      </c>
      <c r="P481">
        <v>0</v>
      </c>
      <c r="Q481">
        <v>0</v>
      </c>
      <c r="R481">
        <v>0</v>
      </c>
      <c r="S481" t="s">
        <v>44</v>
      </c>
      <c r="T481">
        <v>0</v>
      </c>
      <c r="U481">
        <v>0</v>
      </c>
      <c r="V481">
        <v>0</v>
      </c>
      <c r="W481">
        <v>0</v>
      </c>
      <c r="X481">
        <v>1</v>
      </c>
      <c r="Y481">
        <v>0</v>
      </c>
      <c r="Z481">
        <v>0</v>
      </c>
      <c r="AA481">
        <v>0</v>
      </c>
      <c r="AB481">
        <v>61.9</v>
      </c>
      <c r="AC481">
        <v>59</v>
      </c>
      <c r="AD481">
        <v>666</v>
      </c>
      <c r="AE481">
        <v>6.5012896705403893</v>
      </c>
      <c r="AF481">
        <f t="shared" si="22"/>
        <v>666.00000000000011</v>
      </c>
      <c r="AG481">
        <v>6.5750886393567889</v>
      </c>
      <c r="AH481">
        <f t="shared" si="23"/>
        <v>717.00917676761537</v>
      </c>
      <c r="AI481">
        <v>-7.3798968816399579E-2</v>
      </c>
      <c r="AJ481">
        <v>666</v>
      </c>
      <c r="AL481">
        <v>1</v>
      </c>
      <c r="AM481">
        <v>0</v>
      </c>
      <c r="AN481">
        <v>4.43</v>
      </c>
      <c r="AO481">
        <v>4.45</v>
      </c>
      <c r="AP481">
        <v>2.75</v>
      </c>
    </row>
    <row r="482" spans="1:42" x14ac:dyDescent="0.3">
      <c r="A482">
        <v>1</v>
      </c>
      <c r="B482">
        <v>0.23</v>
      </c>
      <c r="C482">
        <f t="shared" si="21"/>
        <v>5.2900000000000003E-2</v>
      </c>
      <c r="D482">
        <v>6.1036553175578563</v>
      </c>
      <c r="E482" t="s">
        <v>55</v>
      </c>
      <c r="F482">
        <v>0</v>
      </c>
      <c r="G482">
        <v>0</v>
      </c>
      <c r="H482">
        <v>0</v>
      </c>
      <c r="I482">
        <v>0</v>
      </c>
      <c r="J482">
        <v>1</v>
      </c>
      <c r="K482" t="s">
        <v>43</v>
      </c>
      <c r="L482">
        <v>0</v>
      </c>
      <c r="M482">
        <v>1</v>
      </c>
      <c r="N482">
        <v>0</v>
      </c>
      <c r="O482">
        <v>0</v>
      </c>
      <c r="P482">
        <v>0</v>
      </c>
      <c r="Q482">
        <v>0</v>
      </c>
      <c r="R482">
        <v>0</v>
      </c>
      <c r="S482" t="s">
        <v>46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1</v>
      </c>
      <c r="AA482">
        <v>0</v>
      </c>
      <c r="AB482">
        <v>61.9</v>
      </c>
      <c r="AC482">
        <v>58</v>
      </c>
      <c r="AD482">
        <v>472</v>
      </c>
      <c r="AE482">
        <v>6.156978985585555</v>
      </c>
      <c r="AF482">
        <f t="shared" si="22"/>
        <v>471.99999999999983</v>
      </c>
      <c r="AG482">
        <v>6.3359259751698573</v>
      </c>
      <c r="AH482">
        <f t="shared" si="23"/>
        <v>564.49186650558488</v>
      </c>
      <c r="AI482">
        <v>-0.17894698958430233</v>
      </c>
      <c r="AJ482">
        <v>472</v>
      </c>
      <c r="AL482">
        <v>1</v>
      </c>
      <c r="AM482">
        <v>0</v>
      </c>
      <c r="AN482">
        <v>3.94</v>
      </c>
      <c r="AO482">
        <v>3.98</v>
      </c>
      <c r="AP482">
        <v>2.4500000000000002</v>
      </c>
    </row>
    <row r="483" spans="1:42" x14ac:dyDescent="0.3">
      <c r="A483">
        <v>1</v>
      </c>
      <c r="B483">
        <v>0.5</v>
      </c>
      <c r="C483">
        <f t="shared" si="21"/>
        <v>0.25</v>
      </c>
      <c r="D483">
        <v>7.2401831635362885</v>
      </c>
      <c r="E483" t="s">
        <v>55</v>
      </c>
      <c r="F483">
        <v>0</v>
      </c>
      <c r="G483">
        <v>0</v>
      </c>
      <c r="H483">
        <v>0</v>
      </c>
      <c r="I483">
        <v>0</v>
      </c>
      <c r="J483">
        <v>1</v>
      </c>
      <c r="K483" t="s">
        <v>43</v>
      </c>
      <c r="L483">
        <v>0</v>
      </c>
      <c r="M483">
        <v>1</v>
      </c>
      <c r="N483">
        <v>0</v>
      </c>
      <c r="O483">
        <v>0</v>
      </c>
      <c r="P483">
        <v>0</v>
      </c>
      <c r="Q483">
        <v>0</v>
      </c>
      <c r="R483">
        <v>0</v>
      </c>
      <c r="S483" t="s">
        <v>48</v>
      </c>
      <c r="T483">
        <v>0</v>
      </c>
      <c r="U483">
        <v>0</v>
      </c>
      <c r="V483">
        <v>0</v>
      </c>
      <c r="W483">
        <v>1</v>
      </c>
      <c r="X483">
        <v>0</v>
      </c>
      <c r="Y483">
        <v>0</v>
      </c>
      <c r="Z483">
        <v>0</v>
      </c>
      <c r="AA483">
        <v>0</v>
      </c>
      <c r="AB483">
        <v>62.8</v>
      </c>
      <c r="AC483">
        <v>55</v>
      </c>
      <c r="AD483">
        <v>1077</v>
      </c>
      <c r="AE483">
        <v>6.9819346771563886</v>
      </c>
      <c r="AF483">
        <f t="shared" si="22"/>
        <v>1077</v>
      </c>
      <c r="AG483">
        <v>6.9837526110700026</v>
      </c>
      <c r="AH483">
        <f t="shared" si="23"/>
        <v>1078.9596955837794</v>
      </c>
      <c r="AI483">
        <v>-1.8179339136139561E-3</v>
      </c>
      <c r="AJ483">
        <v>1077</v>
      </c>
      <c r="AL483">
        <v>1</v>
      </c>
      <c r="AM483">
        <v>0</v>
      </c>
      <c r="AN483">
        <v>5.05</v>
      </c>
      <c r="AO483">
        <v>5.08</v>
      </c>
      <c r="AP483">
        <v>3.18</v>
      </c>
    </row>
    <row r="484" spans="1:42" x14ac:dyDescent="0.3">
      <c r="A484">
        <v>1</v>
      </c>
      <c r="B484">
        <v>0.41</v>
      </c>
      <c r="C484">
        <f t="shared" si="21"/>
        <v>0.16809999999999997</v>
      </c>
      <c r="D484">
        <v>6.9310210740658889</v>
      </c>
      <c r="E484" t="s">
        <v>49</v>
      </c>
      <c r="F484">
        <v>0</v>
      </c>
      <c r="G484">
        <v>0</v>
      </c>
      <c r="H484">
        <v>0</v>
      </c>
      <c r="I484">
        <v>1</v>
      </c>
      <c r="J484">
        <v>0</v>
      </c>
      <c r="K484" t="s">
        <v>43</v>
      </c>
      <c r="L484">
        <v>0</v>
      </c>
      <c r="M484">
        <v>1</v>
      </c>
      <c r="N484">
        <v>0</v>
      </c>
      <c r="O484">
        <v>0</v>
      </c>
      <c r="P484">
        <v>0</v>
      </c>
      <c r="Q484">
        <v>0</v>
      </c>
      <c r="R484">
        <v>0</v>
      </c>
      <c r="S484" t="s">
        <v>39</v>
      </c>
      <c r="T484">
        <v>0</v>
      </c>
      <c r="U484">
        <v>0</v>
      </c>
      <c r="V484">
        <v>1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60.2</v>
      </c>
      <c r="AC484">
        <v>60</v>
      </c>
      <c r="AD484">
        <v>969</v>
      </c>
      <c r="AE484">
        <v>6.8762646118907664</v>
      </c>
      <c r="AF484">
        <f t="shared" si="22"/>
        <v>969.00000000000023</v>
      </c>
      <c r="AG484">
        <v>6.8393553982774513</v>
      </c>
      <c r="AH484">
        <f t="shared" si="23"/>
        <v>933.88695552698732</v>
      </c>
      <c r="AI484">
        <v>3.6909213613315117E-2</v>
      </c>
      <c r="AJ484">
        <v>969</v>
      </c>
      <c r="AL484">
        <v>1</v>
      </c>
      <c r="AM484">
        <v>0</v>
      </c>
      <c r="AN484">
        <v>4.82</v>
      </c>
      <c r="AO484">
        <v>4.78</v>
      </c>
      <c r="AP484">
        <v>2.89</v>
      </c>
    </row>
    <row r="485" spans="1:42" x14ac:dyDescent="0.3">
      <c r="A485">
        <v>1</v>
      </c>
      <c r="B485">
        <v>0.7</v>
      </c>
      <c r="C485">
        <f t="shared" si="21"/>
        <v>0.48999999999999994</v>
      </c>
      <c r="D485">
        <v>7.7962024499072404</v>
      </c>
      <c r="E485" t="s">
        <v>49</v>
      </c>
      <c r="F485">
        <v>0</v>
      </c>
      <c r="G485">
        <v>0</v>
      </c>
      <c r="H485">
        <v>0</v>
      </c>
      <c r="I485">
        <v>1</v>
      </c>
      <c r="J485">
        <v>0</v>
      </c>
      <c r="K485" t="s">
        <v>51</v>
      </c>
      <c r="L485">
        <v>0</v>
      </c>
      <c r="M485">
        <v>0</v>
      </c>
      <c r="N485">
        <v>1</v>
      </c>
      <c r="O485">
        <v>0</v>
      </c>
      <c r="P485">
        <v>0</v>
      </c>
      <c r="Q485">
        <v>0</v>
      </c>
      <c r="R485">
        <v>0</v>
      </c>
      <c r="S485" t="s">
        <v>39</v>
      </c>
      <c r="T485">
        <v>0</v>
      </c>
      <c r="U485">
        <v>0</v>
      </c>
      <c r="V485">
        <v>1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62.2</v>
      </c>
      <c r="AC485">
        <v>59</v>
      </c>
      <c r="AD485">
        <v>2423</v>
      </c>
      <c r="AE485">
        <v>7.7927617208165261</v>
      </c>
      <c r="AF485">
        <f t="shared" si="22"/>
        <v>2423.0000000000009</v>
      </c>
      <c r="AG485">
        <v>7.8142256668009722</v>
      </c>
      <c r="AH485">
        <f t="shared" si="23"/>
        <v>2475.5692951645992</v>
      </c>
      <c r="AI485">
        <v>-2.146394598444612E-2</v>
      </c>
      <c r="AJ485">
        <v>2423</v>
      </c>
      <c r="AL485">
        <v>1</v>
      </c>
      <c r="AM485">
        <v>0</v>
      </c>
      <c r="AN485">
        <v>5.73</v>
      </c>
      <c r="AO485">
        <v>5.69</v>
      </c>
      <c r="AP485">
        <v>3.55</v>
      </c>
    </row>
    <row r="486" spans="1:42" x14ac:dyDescent="0.3">
      <c r="A486">
        <v>1</v>
      </c>
      <c r="B486">
        <v>0.36</v>
      </c>
      <c r="C486">
        <f t="shared" si="21"/>
        <v>0.12959999999999999</v>
      </c>
      <c r="D486">
        <v>6.7356105602666911</v>
      </c>
      <c r="E486" t="s">
        <v>49</v>
      </c>
      <c r="F486">
        <v>0</v>
      </c>
      <c r="G486">
        <v>0</v>
      </c>
      <c r="H486">
        <v>0</v>
      </c>
      <c r="I486">
        <v>1</v>
      </c>
      <c r="J486">
        <v>0</v>
      </c>
      <c r="K486" t="s">
        <v>43</v>
      </c>
      <c r="L486">
        <v>0</v>
      </c>
      <c r="M486">
        <v>1</v>
      </c>
      <c r="N486">
        <v>0</v>
      </c>
      <c r="O486">
        <v>0</v>
      </c>
      <c r="P486">
        <v>0</v>
      </c>
      <c r="Q486">
        <v>0</v>
      </c>
      <c r="R486">
        <v>0</v>
      </c>
      <c r="S486" t="s">
        <v>44</v>
      </c>
      <c r="T486">
        <v>0</v>
      </c>
      <c r="U486">
        <v>0</v>
      </c>
      <c r="V486">
        <v>0</v>
      </c>
      <c r="W486">
        <v>0</v>
      </c>
      <c r="X486">
        <v>1</v>
      </c>
      <c r="Y486">
        <v>0</v>
      </c>
      <c r="Z486">
        <v>0</v>
      </c>
      <c r="AA486">
        <v>0</v>
      </c>
      <c r="AB486">
        <v>60.4</v>
      </c>
      <c r="AC486">
        <v>58</v>
      </c>
      <c r="AD486">
        <v>1094</v>
      </c>
      <c r="AE486">
        <v>6.9975959829819265</v>
      </c>
      <c r="AF486">
        <f t="shared" si="22"/>
        <v>1094</v>
      </c>
      <c r="AG486">
        <v>6.8889993004620624</v>
      </c>
      <c r="AH486">
        <f t="shared" si="23"/>
        <v>981.41882029811904</v>
      </c>
      <c r="AI486">
        <v>0.1085966825198641</v>
      </c>
      <c r="AJ486">
        <v>1094</v>
      </c>
      <c r="AL486">
        <v>1</v>
      </c>
      <c r="AM486">
        <v>0</v>
      </c>
      <c r="AN486">
        <v>4.67</v>
      </c>
      <c r="AO486">
        <v>4.6399999999999997</v>
      </c>
      <c r="AP486">
        <v>2.81</v>
      </c>
    </row>
    <row r="487" spans="1:42" x14ac:dyDescent="0.3">
      <c r="A487">
        <v>1</v>
      </c>
      <c r="B487">
        <v>0.91</v>
      </c>
      <c r="C487">
        <f t="shared" si="21"/>
        <v>0.82810000000000006</v>
      </c>
      <c r="D487">
        <v>8.259224124793727</v>
      </c>
      <c r="E487" t="s">
        <v>37</v>
      </c>
      <c r="F487">
        <v>0</v>
      </c>
      <c r="G487">
        <v>1</v>
      </c>
      <c r="H487">
        <v>0</v>
      </c>
      <c r="I487">
        <v>0</v>
      </c>
      <c r="J487">
        <v>0</v>
      </c>
      <c r="K487" t="s">
        <v>50</v>
      </c>
      <c r="L487">
        <v>0</v>
      </c>
      <c r="M487">
        <v>0</v>
      </c>
      <c r="N487">
        <v>0</v>
      </c>
      <c r="O487">
        <v>1</v>
      </c>
      <c r="P487">
        <v>0</v>
      </c>
      <c r="Q487">
        <v>0</v>
      </c>
      <c r="R487">
        <v>0</v>
      </c>
      <c r="S487" t="s">
        <v>44</v>
      </c>
      <c r="T487">
        <v>0</v>
      </c>
      <c r="U487">
        <v>0</v>
      </c>
      <c r="V487">
        <v>0</v>
      </c>
      <c r="W487">
        <v>0</v>
      </c>
      <c r="X487">
        <v>1</v>
      </c>
      <c r="Y487">
        <v>0</v>
      </c>
      <c r="Z487">
        <v>0</v>
      </c>
      <c r="AA487">
        <v>0</v>
      </c>
      <c r="AB487">
        <v>63.6</v>
      </c>
      <c r="AC487">
        <v>60</v>
      </c>
      <c r="AD487">
        <v>4284</v>
      </c>
      <c r="AE487">
        <v>8.3626424315676395</v>
      </c>
      <c r="AF487">
        <f t="shared" si="22"/>
        <v>4284.0000000000009</v>
      </c>
      <c r="AG487">
        <v>8.3719323479779</v>
      </c>
      <c r="AH487">
        <f t="shared" si="23"/>
        <v>4323.9834357338232</v>
      </c>
      <c r="AI487">
        <v>-9.2899164102604459E-3</v>
      </c>
      <c r="AJ487">
        <v>4284</v>
      </c>
      <c r="AL487">
        <v>1</v>
      </c>
      <c r="AM487">
        <v>0</v>
      </c>
      <c r="AN487">
        <v>6.03</v>
      </c>
      <c r="AO487">
        <v>6.11</v>
      </c>
      <c r="AP487">
        <v>3.86</v>
      </c>
    </row>
    <row r="488" spans="1:42" x14ac:dyDescent="0.3">
      <c r="A488">
        <v>1</v>
      </c>
      <c r="B488">
        <v>1</v>
      </c>
      <c r="C488">
        <f t="shared" si="21"/>
        <v>1</v>
      </c>
      <c r="D488">
        <v>8.4322999999999997</v>
      </c>
      <c r="E488" t="s">
        <v>49</v>
      </c>
      <c r="F488">
        <v>0</v>
      </c>
      <c r="G488">
        <v>0</v>
      </c>
      <c r="H488">
        <v>0</v>
      </c>
      <c r="I488">
        <v>1</v>
      </c>
      <c r="J488">
        <v>0</v>
      </c>
      <c r="K488" t="s">
        <v>51</v>
      </c>
      <c r="L488">
        <v>0</v>
      </c>
      <c r="M488">
        <v>0</v>
      </c>
      <c r="N488">
        <v>1</v>
      </c>
      <c r="O488">
        <v>0</v>
      </c>
      <c r="P488">
        <v>0</v>
      </c>
      <c r="Q488">
        <v>0</v>
      </c>
      <c r="R488">
        <v>0</v>
      </c>
      <c r="S488" t="s">
        <v>48</v>
      </c>
      <c r="T488">
        <v>0</v>
      </c>
      <c r="U488">
        <v>0</v>
      </c>
      <c r="V488">
        <v>0</v>
      </c>
      <c r="W488">
        <v>1</v>
      </c>
      <c r="X488">
        <v>0</v>
      </c>
      <c r="Y488">
        <v>0</v>
      </c>
      <c r="Z488">
        <v>0</v>
      </c>
      <c r="AA488">
        <v>0</v>
      </c>
      <c r="AB488">
        <v>60.4</v>
      </c>
      <c r="AC488">
        <v>58</v>
      </c>
      <c r="AD488">
        <v>3858</v>
      </c>
      <c r="AE488">
        <v>8.2579041934656736</v>
      </c>
      <c r="AF488">
        <f t="shared" si="22"/>
        <v>3857.9999999999968</v>
      </c>
      <c r="AG488">
        <v>8.4119844122032372</v>
      </c>
      <c r="AH488">
        <f t="shared" si="23"/>
        <v>4500.6828658082222</v>
      </c>
      <c r="AI488">
        <v>-0.15408021873756361</v>
      </c>
      <c r="AJ488">
        <v>3858</v>
      </c>
      <c r="AL488">
        <v>1</v>
      </c>
      <c r="AM488">
        <v>0</v>
      </c>
      <c r="AN488">
        <v>6.47</v>
      </c>
      <c r="AO488">
        <v>6.44</v>
      </c>
      <c r="AP488">
        <v>3.9</v>
      </c>
    </row>
    <row r="489" spans="1:42" x14ac:dyDescent="0.3">
      <c r="A489">
        <v>1</v>
      </c>
      <c r="B489">
        <v>0.24</v>
      </c>
      <c r="C489">
        <f t="shared" si="21"/>
        <v>5.7599999999999998E-2</v>
      </c>
      <c r="D489">
        <v>6.1610467084186391</v>
      </c>
      <c r="E489" t="s">
        <v>55</v>
      </c>
      <c r="F489">
        <v>0</v>
      </c>
      <c r="G489">
        <v>0</v>
      </c>
      <c r="H489">
        <v>0</v>
      </c>
      <c r="I489">
        <v>0</v>
      </c>
      <c r="J489">
        <v>1</v>
      </c>
      <c r="K489" t="s">
        <v>43</v>
      </c>
      <c r="L489">
        <v>0</v>
      </c>
      <c r="M489">
        <v>1</v>
      </c>
      <c r="N489">
        <v>0</v>
      </c>
      <c r="O489">
        <v>0</v>
      </c>
      <c r="P489">
        <v>0</v>
      </c>
      <c r="Q489">
        <v>0</v>
      </c>
      <c r="R489">
        <v>0</v>
      </c>
      <c r="S489" t="s">
        <v>44</v>
      </c>
      <c r="T489">
        <v>0</v>
      </c>
      <c r="U489">
        <v>0</v>
      </c>
      <c r="V489">
        <v>0</v>
      </c>
      <c r="W489">
        <v>0</v>
      </c>
      <c r="X489">
        <v>1</v>
      </c>
      <c r="Y489">
        <v>0</v>
      </c>
      <c r="Z489">
        <v>0</v>
      </c>
      <c r="AA489">
        <v>0</v>
      </c>
      <c r="AB489">
        <v>62.5</v>
      </c>
      <c r="AC489">
        <v>55</v>
      </c>
      <c r="AD489">
        <v>412</v>
      </c>
      <c r="AE489">
        <v>6.0210233493495267</v>
      </c>
      <c r="AF489">
        <f t="shared" si="22"/>
        <v>412.00000000000011</v>
      </c>
      <c r="AG489">
        <v>6.1826176485651825</v>
      </c>
      <c r="AH489">
        <f t="shared" si="23"/>
        <v>484.25791574985521</v>
      </c>
      <c r="AI489">
        <v>-0.16159429921565582</v>
      </c>
      <c r="AJ489">
        <v>412</v>
      </c>
      <c r="AL489">
        <v>1</v>
      </c>
      <c r="AM489">
        <v>0</v>
      </c>
      <c r="AN489">
        <v>3.96</v>
      </c>
      <c r="AO489">
        <v>3.98</v>
      </c>
      <c r="AP489">
        <v>2.48</v>
      </c>
    </row>
    <row r="490" spans="1:42" x14ac:dyDescent="0.3">
      <c r="A490">
        <v>1</v>
      </c>
      <c r="B490">
        <v>0.32</v>
      </c>
      <c r="C490">
        <f t="shared" si="21"/>
        <v>0.1024</v>
      </c>
      <c r="D490">
        <v>6.56339481274318</v>
      </c>
      <c r="E490" t="s">
        <v>40</v>
      </c>
      <c r="F490">
        <v>0</v>
      </c>
      <c r="G490">
        <v>0</v>
      </c>
      <c r="H490">
        <v>1</v>
      </c>
      <c r="I490">
        <v>0</v>
      </c>
      <c r="J490">
        <v>0</v>
      </c>
      <c r="K490" t="s">
        <v>50</v>
      </c>
      <c r="L490">
        <v>0</v>
      </c>
      <c r="M490">
        <v>0</v>
      </c>
      <c r="N490">
        <v>0</v>
      </c>
      <c r="O490">
        <v>1</v>
      </c>
      <c r="P490">
        <v>0</v>
      </c>
      <c r="Q490">
        <v>0</v>
      </c>
      <c r="R490">
        <v>0</v>
      </c>
      <c r="S490" t="s">
        <v>52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0</v>
      </c>
      <c r="AA490">
        <v>0</v>
      </c>
      <c r="AB490">
        <v>61.4</v>
      </c>
      <c r="AC490">
        <v>55</v>
      </c>
      <c r="AD490">
        <v>720</v>
      </c>
      <c r="AE490">
        <v>6.5792512120101012</v>
      </c>
      <c r="AF490">
        <f t="shared" si="22"/>
        <v>720.00000000000011</v>
      </c>
      <c r="AG490">
        <v>6.5393369617356321</v>
      </c>
      <c r="AH490">
        <f t="shared" si="23"/>
        <v>691.8277176831416</v>
      </c>
      <c r="AI490">
        <v>3.9914250274469154E-2</v>
      </c>
      <c r="AJ490">
        <v>720</v>
      </c>
      <c r="AL490">
        <v>1</v>
      </c>
      <c r="AM490">
        <v>0</v>
      </c>
      <c r="AN490">
        <v>4.46</v>
      </c>
      <c r="AO490">
        <v>4.4000000000000004</v>
      </c>
      <c r="AP490">
        <v>2.72</v>
      </c>
    </row>
    <row r="491" spans="1:42" x14ac:dyDescent="0.3">
      <c r="A491">
        <v>1</v>
      </c>
      <c r="B491">
        <v>0.31</v>
      </c>
      <c r="C491">
        <f t="shared" si="21"/>
        <v>9.6100000000000005E-2</v>
      </c>
      <c r="D491">
        <v>6.5177318019796271</v>
      </c>
      <c r="E491" t="s">
        <v>49</v>
      </c>
      <c r="F491">
        <v>0</v>
      </c>
      <c r="G491">
        <v>0</v>
      </c>
      <c r="H491">
        <v>0</v>
      </c>
      <c r="I491">
        <v>1</v>
      </c>
      <c r="J491">
        <v>0</v>
      </c>
      <c r="K491" t="s">
        <v>51</v>
      </c>
      <c r="L491">
        <v>0</v>
      </c>
      <c r="M491">
        <v>0</v>
      </c>
      <c r="N491">
        <v>1</v>
      </c>
      <c r="O491">
        <v>0</v>
      </c>
      <c r="P491">
        <v>0</v>
      </c>
      <c r="Q491">
        <v>0</v>
      </c>
      <c r="R491">
        <v>0</v>
      </c>
      <c r="S491" t="s">
        <v>52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0</v>
      </c>
      <c r="AA491">
        <v>0</v>
      </c>
      <c r="AB491">
        <v>62.9</v>
      </c>
      <c r="AC491">
        <v>58</v>
      </c>
      <c r="AD491">
        <v>802</v>
      </c>
      <c r="AE491">
        <v>6.6871086078665147</v>
      </c>
      <c r="AF491">
        <f t="shared" si="22"/>
        <v>802.00000000000023</v>
      </c>
      <c r="AG491">
        <v>6.4507009196783507</v>
      </c>
      <c r="AH491">
        <f t="shared" si="23"/>
        <v>633.14592175578889</v>
      </c>
      <c r="AI491">
        <v>0.23640768818816404</v>
      </c>
      <c r="AJ491">
        <v>802</v>
      </c>
      <c r="AL491">
        <v>1</v>
      </c>
      <c r="AM491">
        <v>0</v>
      </c>
      <c r="AN491">
        <v>4.3099999999999996</v>
      </c>
      <c r="AO491">
        <v>4.2699999999999996</v>
      </c>
      <c r="AP491">
        <v>2.7</v>
      </c>
    </row>
    <row r="492" spans="1:42" x14ac:dyDescent="0.3">
      <c r="A492">
        <v>1</v>
      </c>
      <c r="B492">
        <v>0.72</v>
      </c>
      <c r="C492">
        <f t="shared" si="21"/>
        <v>0.51839999999999997</v>
      </c>
      <c r="D492">
        <v>7.8446480764991975</v>
      </c>
      <c r="E492" t="s">
        <v>40</v>
      </c>
      <c r="F492">
        <v>0</v>
      </c>
      <c r="G492">
        <v>0</v>
      </c>
      <c r="H492">
        <v>1</v>
      </c>
      <c r="I492">
        <v>0</v>
      </c>
      <c r="J492">
        <v>0</v>
      </c>
      <c r="K492" t="s">
        <v>51</v>
      </c>
      <c r="L492">
        <v>0</v>
      </c>
      <c r="M492">
        <v>0</v>
      </c>
      <c r="N492">
        <v>1</v>
      </c>
      <c r="O492">
        <v>0</v>
      </c>
      <c r="P492">
        <v>0</v>
      </c>
      <c r="Q492">
        <v>0</v>
      </c>
      <c r="R492">
        <v>0</v>
      </c>
      <c r="S492" t="s">
        <v>46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1</v>
      </c>
      <c r="AA492">
        <v>0</v>
      </c>
      <c r="AB492">
        <v>61.8</v>
      </c>
      <c r="AC492">
        <v>57</v>
      </c>
      <c r="AD492">
        <v>5086</v>
      </c>
      <c r="AE492">
        <v>8.5342469459820656</v>
      </c>
      <c r="AF492">
        <f t="shared" si="22"/>
        <v>5086.0000000000027</v>
      </c>
      <c r="AG492">
        <v>8.2191072833682295</v>
      </c>
      <c r="AH492">
        <f t="shared" si="23"/>
        <v>3711.1878641386402</v>
      </c>
      <c r="AI492">
        <v>0.31513966261383608</v>
      </c>
      <c r="AJ492">
        <v>5086</v>
      </c>
      <c r="AL492">
        <v>1</v>
      </c>
      <c r="AM492">
        <v>0</v>
      </c>
      <c r="AN492">
        <v>5.73</v>
      </c>
      <c r="AO492">
        <v>5.76</v>
      </c>
      <c r="AP492">
        <v>3.55</v>
      </c>
    </row>
    <row r="493" spans="1:42" x14ac:dyDescent="0.3">
      <c r="A493">
        <v>1</v>
      </c>
      <c r="B493">
        <v>0.73</v>
      </c>
      <c r="C493">
        <f t="shared" si="21"/>
        <v>0.53289999999999993</v>
      </c>
      <c r="D493">
        <v>7.8684782047942292</v>
      </c>
      <c r="E493" t="s">
        <v>49</v>
      </c>
      <c r="F493">
        <v>0</v>
      </c>
      <c r="G493">
        <v>0</v>
      </c>
      <c r="H493">
        <v>0</v>
      </c>
      <c r="I493">
        <v>1</v>
      </c>
      <c r="J493">
        <v>0</v>
      </c>
      <c r="K493" t="s">
        <v>43</v>
      </c>
      <c r="L493">
        <v>0</v>
      </c>
      <c r="M493">
        <v>1</v>
      </c>
      <c r="N493">
        <v>0</v>
      </c>
      <c r="O493">
        <v>0</v>
      </c>
      <c r="P493">
        <v>0</v>
      </c>
      <c r="Q493">
        <v>0</v>
      </c>
      <c r="R493">
        <v>0</v>
      </c>
      <c r="S493" t="s">
        <v>44</v>
      </c>
      <c r="T493">
        <v>0</v>
      </c>
      <c r="U493">
        <v>0</v>
      </c>
      <c r="V493">
        <v>0</v>
      </c>
      <c r="W493">
        <v>0</v>
      </c>
      <c r="X493">
        <v>1</v>
      </c>
      <c r="Y493">
        <v>0</v>
      </c>
      <c r="Z493">
        <v>0</v>
      </c>
      <c r="AA493">
        <v>0</v>
      </c>
      <c r="AB493">
        <v>61.2</v>
      </c>
      <c r="AC493">
        <v>58</v>
      </c>
      <c r="AD493">
        <v>3311</v>
      </c>
      <c r="AE493">
        <v>8.1050055375472461</v>
      </c>
      <c r="AF493">
        <f t="shared" si="22"/>
        <v>3310.9999999999991</v>
      </c>
      <c r="AG493">
        <v>8.1727267128079468</v>
      </c>
      <c r="AH493">
        <f t="shared" si="23"/>
        <v>3542.9915249503247</v>
      </c>
      <c r="AI493">
        <v>-6.7721175260700761E-2</v>
      </c>
      <c r="AJ493">
        <v>3311</v>
      </c>
      <c r="AL493">
        <v>1</v>
      </c>
      <c r="AM493">
        <v>0</v>
      </c>
      <c r="AN493">
        <v>5.83</v>
      </c>
      <c r="AO493">
        <v>5.77</v>
      </c>
      <c r="AP493">
        <v>3.55</v>
      </c>
    </row>
    <row r="494" spans="1:42" x14ac:dyDescent="0.3">
      <c r="A494">
        <v>1</v>
      </c>
      <c r="B494">
        <v>0.8</v>
      </c>
      <c r="C494">
        <f t="shared" si="21"/>
        <v>0.64000000000000012</v>
      </c>
      <c r="D494">
        <v>8.0285208096752054</v>
      </c>
      <c r="E494" t="s">
        <v>37</v>
      </c>
      <c r="F494">
        <v>0</v>
      </c>
      <c r="G494">
        <v>1</v>
      </c>
      <c r="H494">
        <v>0</v>
      </c>
      <c r="I494">
        <v>0</v>
      </c>
      <c r="J494">
        <v>0</v>
      </c>
      <c r="K494" t="s">
        <v>43</v>
      </c>
      <c r="L494">
        <v>0</v>
      </c>
      <c r="M494">
        <v>1</v>
      </c>
      <c r="N494">
        <v>0</v>
      </c>
      <c r="O494">
        <v>0</v>
      </c>
      <c r="P494">
        <v>0</v>
      </c>
      <c r="Q494">
        <v>0</v>
      </c>
      <c r="R494">
        <v>0</v>
      </c>
      <c r="S494" t="s">
        <v>48</v>
      </c>
      <c r="T494">
        <v>0</v>
      </c>
      <c r="U494">
        <v>0</v>
      </c>
      <c r="V494">
        <v>0</v>
      </c>
      <c r="W494">
        <v>1</v>
      </c>
      <c r="X494">
        <v>0</v>
      </c>
      <c r="Y494">
        <v>0</v>
      </c>
      <c r="Z494">
        <v>0</v>
      </c>
      <c r="AA494">
        <v>0</v>
      </c>
      <c r="AB494">
        <v>63.7</v>
      </c>
      <c r="AC494">
        <v>54</v>
      </c>
      <c r="AD494">
        <v>2829</v>
      </c>
      <c r="AE494">
        <v>7.9476785713015676</v>
      </c>
      <c r="AF494">
        <f t="shared" si="22"/>
        <v>2829.0000000000014</v>
      </c>
      <c r="AG494">
        <v>7.9710155780861438</v>
      </c>
      <c r="AH494">
        <f t="shared" si="23"/>
        <v>2895.7967791158735</v>
      </c>
      <c r="AI494">
        <v>-2.3337006784576175E-2</v>
      </c>
      <c r="AJ494">
        <v>2829</v>
      </c>
      <c r="AL494">
        <v>1</v>
      </c>
      <c r="AM494">
        <v>0</v>
      </c>
      <c r="AN494">
        <v>5.91</v>
      </c>
      <c r="AO494">
        <v>5.87</v>
      </c>
      <c r="AP494">
        <v>3.75</v>
      </c>
    </row>
    <row r="495" spans="1:42" x14ac:dyDescent="0.3">
      <c r="A495">
        <v>1</v>
      </c>
      <c r="B495">
        <v>0.81</v>
      </c>
      <c r="C495">
        <f t="shared" si="21"/>
        <v>0.65610000000000013</v>
      </c>
      <c r="D495">
        <v>8.0504824002138395</v>
      </c>
      <c r="E495" t="s">
        <v>37</v>
      </c>
      <c r="F495">
        <v>0</v>
      </c>
      <c r="G495">
        <v>1</v>
      </c>
      <c r="H495">
        <v>0</v>
      </c>
      <c r="I495">
        <v>0</v>
      </c>
      <c r="J495">
        <v>0</v>
      </c>
      <c r="K495" t="s">
        <v>54</v>
      </c>
      <c r="L495">
        <v>1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 t="s">
        <v>48</v>
      </c>
      <c r="T495">
        <v>0</v>
      </c>
      <c r="U495">
        <v>0</v>
      </c>
      <c r="V495">
        <v>0</v>
      </c>
      <c r="W495">
        <v>1</v>
      </c>
      <c r="X495">
        <v>0</v>
      </c>
      <c r="Y495">
        <v>0</v>
      </c>
      <c r="Z495">
        <v>0</v>
      </c>
      <c r="AA495">
        <v>0</v>
      </c>
      <c r="AB495">
        <v>63.6</v>
      </c>
      <c r="AC495">
        <v>55</v>
      </c>
      <c r="AD495">
        <v>2926</v>
      </c>
      <c r="AE495">
        <v>7.9813915815800698</v>
      </c>
      <c r="AF495">
        <f t="shared" si="22"/>
        <v>2926.0000000000005</v>
      </c>
      <c r="AG495">
        <v>8.0068369964315327</v>
      </c>
      <c r="AH495">
        <f t="shared" si="23"/>
        <v>3001.4086169406573</v>
      </c>
      <c r="AI495">
        <v>-2.54454148514629E-2</v>
      </c>
      <c r="AJ495">
        <v>2926</v>
      </c>
      <c r="AL495">
        <v>1</v>
      </c>
      <c r="AM495">
        <v>0</v>
      </c>
      <c r="AN495">
        <v>5.91</v>
      </c>
      <c r="AO495">
        <v>5.86</v>
      </c>
      <c r="AP495">
        <v>3.74</v>
      </c>
    </row>
    <row r="496" spans="1:42" x14ac:dyDescent="0.3">
      <c r="A496">
        <v>1</v>
      </c>
      <c r="B496">
        <v>0.7</v>
      </c>
      <c r="C496">
        <f t="shared" si="21"/>
        <v>0.48999999999999994</v>
      </c>
      <c r="D496">
        <v>7.7962024499072404</v>
      </c>
      <c r="E496" t="s">
        <v>55</v>
      </c>
      <c r="F496">
        <v>0</v>
      </c>
      <c r="G496">
        <v>0</v>
      </c>
      <c r="H496">
        <v>0</v>
      </c>
      <c r="I496">
        <v>0</v>
      </c>
      <c r="J496">
        <v>1</v>
      </c>
      <c r="K496" t="s">
        <v>41</v>
      </c>
      <c r="L496">
        <v>0</v>
      </c>
      <c r="M496">
        <v>0</v>
      </c>
      <c r="N496">
        <v>0</v>
      </c>
      <c r="O496">
        <v>0</v>
      </c>
      <c r="P496">
        <v>1</v>
      </c>
      <c r="Q496">
        <v>0</v>
      </c>
      <c r="R496">
        <v>0</v>
      </c>
      <c r="S496" t="s">
        <v>44</v>
      </c>
      <c r="T496">
        <v>0</v>
      </c>
      <c r="U496">
        <v>0</v>
      </c>
      <c r="V496">
        <v>0</v>
      </c>
      <c r="W496">
        <v>0</v>
      </c>
      <c r="X496">
        <v>1</v>
      </c>
      <c r="Y496">
        <v>0</v>
      </c>
      <c r="Z496">
        <v>0</v>
      </c>
      <c r="AA496">
        <v>0</v>
      </c>
      <c r="AB496">
        <v>60.3</v>
      </c>
      <c r="AC496">
        <v>63</v>
      </c>
      <c r="AD496">
        <v>2279</v>
      </c>
      <c r="AE496">
        <v>7.7314920292456843</v>
      </c>
      <c r="AF496">
        <f t="shared" si="22"/>
        <v>2279</v>
      </c>
      <c r="AG496">
        <v>7.7995753924140789</v>
      </c>
      <c r="AH496">
        <f t="shared" si="23"/>
        <v>2439.5658994894698</v>
      </c>
      <c r="AI496">
        <v>-6.8083363168394584E-2</v>
      </c>
      <c r="AJ496">
        <v>2279</v>
      </c>
      <c r="AL496">
        <v>1</v>
      </c>
      <c r="AM496">
        <v>0</v>
      </c>
      <c r="AN496">
        <v>5.73</v>
      </c>
      <c r="AO496">
        <v>5.77</v>
      </c>
      <c r="AP496">
        <v>3.47</v>
      </c>
    </row>
    <row r="497" spans="1:42" x14ac:dyDescent="0.3">
      <c r="A497">
        <v>1</v>
      </c>
      <c r="B497">
        <v>0.51</v>
      </c>
      <c r="C497">
        <f t="shared" si="21"/>
        <v>0.2601</v>
      </c>
      <c r="D497">
        <v>7.2717799946100161</v>
      </c>
      <c r="E497" t="s">
        <v>40</v>
      </c>
      <c r="F497">
        <v>0</v>
      </c>
      <c r="G497">
        <v>0</v>
      </c>
      <c r="H497">
        <v>1</v>
      </c>
      <c r="I497">
        <v>0</v>
      </c>
      <c r="J497">
        <v>0</v>
      </c>
      <c r="K497" t="s">
        <v>54</v>
      </c>
      <c r="L497">
        <v>1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 t="s">
        <v>52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0</v>
      </c>
      <c r="AA497">
        <v>0</v>
      </c>
      <c r="AB497">
        <v>62.3</v>
      </c>
      <c r="AC497">
        <v>57</v>
      </c>
      <c r="AD497">
        <v>1882</v>
      </c>
      <c r="AE497">
        <v>7.5400903201453247</v>
      </c>
      <c r="AF497">
        <f t="shared" si="22"/>
        <v>1881.9999999999995</v>
      </c>
      <c r="AG497">
        <v>7.422492591703385</v>
      </c>
      <c r="AH497">
        <f t="shared" si="23"/>
        <v>1673.1989159932048</v>
      </c>
      <c r="AI497">
        <v>0.11759772844193961</v>
      </c>
      <c r="AJ497">
        <v>1882</v>
      </c>
      <c r="AL497">
        <v>1</v>
      </c>
      <c r="AM497">
        <v>0</v>
      </c>
      <c r="AN497">
        <v>5.12</v>
      </c>
      <c r="AO497">
        <v>5.09</v>
      </c>
      <c r="AP497">
        <v>3.18</v>
      </c>
    </row>
    <row r="498" spans="1:42" x14ac:dyDescent="0.3">
      <c r="A498">
        <v>1</v>
      </c>
      <c r="B498">
        <v>0.31</v>
      </c>
      <c r="C498">
        <f t="shared" si="21"/>
        <v>9.6100000000000005E-2</v>
      </c>
      <c r="D498">
        <v>6.5177318019796271</v>
      </c>
      <c r="E498" t="s">
        <v>49</v>
      </c>
      <c r="F498">
        <v>0</v>
      </c>
      <c r="G498">
        <v>0</v>
      </c>
      <c r="H498">
        <v>0</v>
      </c>
      <c r="I498">
        <v>1</v>
      </c>
      <c r="J498">
        <v>0</v>
      </c>
      <c r="K498" t="s">
        <v>43</v>
      </c>
      <c r="L498">
        <v>0</v>
      </c>
      <c r="M498">
        <v>1</v>
      </c>
      <c r="N498">
        <v>0</v>
      </c>
      <c r="O498">
        <v>0</v>
      </c>
      <c r="P498">
        <v>0</v>
      </c>
      <c r="Q498">
        <v>0</v>
      </c>
      <c r="R498">
        <v>0</v>
      </c>
      <c r="S498" t="s">
        <v>39</v>
      </c>
      <c r="T498">
        <v>0</v>
      </c>
      <c r="U498">
        <v>0</v>
      </c>
      <c r="V498">
        <v>1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60.1</v>
      </c>
      <c r="AC498">
        <v>61</v>
      </c>
      <c r="AD498">
        <v>698</v>
      </c>
      <c r="AE498">
        <v>6.5482191027623724</v>
      </c>
      <c r="AF498">
        <f t="shared" si="22"/>
        <v>698</v>
      </c>
      <c r="AG498">
        <v>6.3972535485122819</v>
      </c>
      <c r="AH498">
        <f t="shared" si="23"/>
        <v>600.19436745313965</v>
      </c>
      <c r="AI498">
        <v>0.15096555425009051</v>
      </c>
      <c r="AJ498">
        <v>698</v>
      </c>
      <c r="AL498">
        <v>1</v>
      </c>
      <c r="AM498">
        <v>0</v>
      </c>
      <c r="AN498">
        <v>4.4000000000000004</v>
      </c>
      <c r="AO498">
        <v>4.3499999999999996</v>
      </c>
      <c r="AP498">
        <v>2.63</v>
      </c>
    </row>
    <row r="499" spans="1:42" x14ac:dyDescent="0.3">
      <c r="A499">
        <v>1</v>
      </c>
      <c r="B499">
        <v>0.38</v>
      </c>
      <c r="C499">
        <f t="shared" si="21"/>
        <v>0.1444</v>
      </c>
      <c r="D499">
        <v>6.8161707634672322</v>
      </c>
      <c r="E499" t="s">
        <v>55</v>
      </c>
      <c r="F499">
        <v>0</v>
      </c>
      <c r="G499">
        <v>0</v>
      </c>
      <c r="H499">
        <v>0</v>
      </c>
      <c r="I499">
        <v>0</v>
      </c>
      <c r="J499">
        <v>1</v>
      </c>
      <c r="K499" t="s">
        <v>51</v>
      </c>
      <c r="L499">
        <v>0</v>
      </c>
      <c r="M499">
        <v>0</v>
      </c>
      <c r="N499">
        <v>1</v>
      </c>
      <c r="O499">
        <v>0</v>
      </c>
      <c r="P499">
        <v>0</v>
      </c>
      <c r="Q499">
        <v>0</v>
      </c>
      <c r="R499">
        <v>0</v>
      </c>
      <c r="S499" t="s">
        <v>44</v>
      </c>
      <c r="T499">
        <v>0</v>
      </c>
      <c r="U499">
        <v>0</v>
      </c>
      <c r="V499">
        <v>0</v>
      </c>
      <c r="W499">
        <v>0</v>
      </c>
      <c r="X499">
        <v>1</v>
      </c>
      <c r="Y499">
        <v>0</v>
      </c>
      <c r="Z499">
        <v>0</v>
      </c>
      <c r="AA499">
        <v>0</v>
      </c>
      <c r="AB499">
        <v>60.2</v>
      </c>
      <c r="AC499">
        <v>58</v>
      </c>
      <c r="AD499">
        <v>871</v>
      </c>
      <c r="AE499">
        <v>6.7696419768525029</v>
      </c>
      <c r="AF499">
        <f t="shared" si="22"/>
        <v>871.00000000000011</v>
      </c>
      <c r="AG499">
        <v>6.8209017471881026</v>
      </c>
      <c r="AH499">
        <f t="shared" si="23"/>
        <v>916.81136951598671</v>
      </c>
      <c r="AI499">
        <v>-5.1259770335599697E-2</v>
      </c>
      <c r="AJ499">
        <v>871</v>
      </c>
      <c r="AL499">
        <v>1</v>
      </c>
      <c r="AM499">
        <v>0</v>
      </c>
      <c r="AN499">
        <v>4.71</v>
      </c>
      <c r="AO499">
        <v>4.7300000000000004</v>
      </c>
      <c r="AP499">
        <v>2.84</v>
      </c>
    </row>
    <row r="500" spans="1:42" x14ac:dyDescent="0.3">
      <c r="A500">
        <v>1</v>
      </c>
      <c r="B500">
        <v>0.39</v>
      </c>
      <c r="C500">
        <f t="shared" si="21"/>
        <v>0.15210000000000001</v>
      </c>
      <c r="D500">
        <v>6.8552162031486654</v>
      </c>
      <c r="E500" t="s">
        <v>40</v>
      </c>
      <c r="F500">
        <v>0</v>
      </c>
      <c r="G500">
        <v>0</v>
      </c>
      <c r="H500">
        <v>1</v>
      </c>
      <c r="I500">
        <v>0</v>
      </c>
      <c r="J500">
        <v>0</v>
      </c>
      <c r="K500" t="s">
        <v>51</v>
      </c>
      <c r="L500">
        <v>0</v>
      </c>
      <c r="M500">
        <v>0</v>
      </c>
      <c r="N500">
        <v>1</v>
      </c>
      <c r="O500">
        <v>0</v>
      </c>
      <c r="P500">
        <v>0</v>
      </c>
      <c r="Q500">
        <v>0</v>
      </c>
      <c r="R500">
        <v>0</v>
      </c>
      <c r="S500" t="s">
        <v>39</v>
      </c>
      <c r="T500">
        <v>0</v>
      </c>
      <c r="U500">
        <v>0</v>
      </c>
      <c r="V500">
        <v>1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61.8</v>
      </c>
      <c r="AC500">
        <v>57</v>
      </c>
      <c r="AD500">
        <v>697</v>
      </c>
      <c r="AE500">
        <v>6.5467854107605241</v>
      </c>
      <c r="AF500">
        <f t="shared" si="22"/>
        <v>697.00000000000011</v>
      </c>
      <c r="AG500">
        <v>6.6786867662192702</v>
      </c>
      <c r="AH500">
        <f t="shared" si="23"/>
        <v>795.27404521646963</v>
      </c>
      <c r="AI500">
        <v>-0.13190135545874604</v>
      </c>
      <c r="AJ500">
        <v>697</v>
      </c>
      <c r="AL500">
        <v>1</v>
      </c>
      <c r="AM500">
        <v>0</v>
      </c>
      <c r="AN500">
        <v>4.68</v>
      </c>
      <c r="AO500">
        <v>4.7300000000000004</v>
      </c>
      <c r="AP500">
        <v>2.91</v>
      </c>
    </row>
    <row r="501" spans="1:42" x14ac:dyDescent="0.3">
      <c r="A501">
        <v>1</v>
      </c>
      <c r="B501">
        <v>0.72</v>
      </c>
      <c r="C501">
        <f t="shared" si="21"/>
        <v>0.51839999999999997</v>
      </c>
      <c r="D501">
        <v>7.8446480764991975</v>
      </c>
      <c r="E501" t="s">
        <v>40</v>
      </c>
      <c r="F501">
        <v>0</v>
      </c>
      <c r="G501">
        <v>0</v>
      </c>
      <c r="H501">
        <v>1</v>
      </c>
      <c r="I501">
        <v>0</v>
      </c>
      <c r="J501">
        <v>0</v>
      </c>
      <c r="K501" t="s">
        <v>47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1</v>
      </c>
      <c r="R501">
        <v>0</v>
      </c>
      <c r="S501" t="s">
        <v>42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1</v>
      </c>
      <c r="AB501">
        <v>62.4</v>
      </c>
      <c r="AC501">
        <v>53</v>
      </c>
      <c r="AD501">
        <v>2340</v>
      </c>
      <c r="AE501">
        <v>7.7579062083517467</v>
      </c>
      <c r="AF501">
        <f t="shared" si="22"/>
        <v>2339.9999999999991</v>
      </c>
      <c r="AG501">
        <v>7.9355110823890165</v>
      </c>
      <c r="AH501">
        <f t="shared" si="23"/>
        <v>2794.7867406917758</v>
      </c>
      <c r="AI501">
        <v>-0.17760487403726977</v>
      </c>
      <c r="AJ501">
        <v>2340</v>
      </c>
      <c r="AL501">
        <v>1</v>
      </c>
      <c r="AM501">
        <v>0</v>
      </c>
      <c r="AN501">
        <v>5.75</v>
      </c>
      <c r="AO501">
        <v>5.78</v>
      </c>
      <c r="AP501">
        <v>3.6</v>
      </c>
    </row>
    <row r="502" spans="1:42" x14ac:dyDescent="0.3">
      <c r="A502">
        <v>1</v>
      </c>
      <c r="B502">
        <v>0.42</v>
      </c>
      <c r="C502">
        <f t="shared" si="21"/>
        <v>0.17639999999999997</v>
      </c>
      <c r="D502">
        <v>6.9678463957930497</v>
      </c>
      <c r="E502" t="s">
        <v>40</v>
      </c>
      <c r="F502">
        <v>0</v>
      </c>
      <c r="G502">
        <v>0</v>
      </c>
      <c r="H502">
        <v>1</v>
      </c>
      <c r="I502">
        <v>0</v>
      </c>
      <c r="J502">
        <v>0</v>
      </c>
      <c r="K502" t="s">
        <v>43</v>
      </c>
      <c r="L502">
        <v>0</v>
      </c>
      <c r="M502">
        <v>1</v>
      </c>
      <c r="N502">
        <v>0</v>
      </c>
      <c r="O502">
        <v>0</v>
      </c>
      <c r="P502">
        <v>0</v>
      </c>
      <c r="Q502">
        <v>0</v>
      </c>
      <c r="R502">
        <v>0</v>
      </c>
      <c r="S502" t="s">
        <v>46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1</v>
      </c>
      <c r="AA502">
        <v>0</v>
      </c>
      <c r="AB502">
        <v>59.7</v>
      </c>
      <c r="AC502">
        <v>56</v>
      </c>
      <c r="AD502">
        <v>1307</v>
      </c>
      <c r="AE502">
        <v>7.1754897136242217</v>
      </c>
      <c r="AF502">
        <f t="shared" si="22"/>
        <v>1306.9999999999998</v>
      </c>
      <c r="AG502">
        <v>7.2946351785091252</v>
      </c>
      <c r="AH502">
        <f t="shared" si="23"/>
        <v>1472.3796471617402</v>
      </c>
      <c r="AI502">
        <v>-0.11914546488490352</v>
      </c>
      <c r="AJ502">
        <v>1307</v>
      </c>
      <c r="AL502">
        <v>1</v>
      </c>
      <c r="AM502">
        <v>0</v>
      </c>
      <c r="AN502">
        <v>4.88</v>
      </c>
      <c r="AO502">
        <v>4.91</v>
      </c>
      <c r="AP502">
        <v>2.92</v>
      </c>
    </row>
    <row r="503" spans="1:42" x14ac:dyDescent="0.3">
      <c r="A503">
        <v>1</v>
      </c>
      <c r="B503">
        <v>0.74</v>
      </c>
      <c r="C503">
        <f t="shared" si="21"/>
        <v>0.54759999999999998</v>
      </c>
      <c r="D503">
        <v>7.8920550220333645</v>
      </c>
      <c r="E503" t="s">
        <v>55</v>
      </c>
      <c r="F503">
        <v>0</v>
      </c>
      <c r="G503">
        <v>0</v>
      </c>
      <c r="H503">
        <v>0</v>
      </c>
      <c r="I503">
        <v>0</v>
      </c>
      <c r="J503">
        <v>1</v>
      </c>
      <c r="K503" t="s">
        <v>50</v>
      </c>
      <c r="L503">
        <v>0</v>
      </c>
      <c r="M503">
        <v>0</v>
      </c>
      <c r="N503">
        <v>0</v>
      </c>
      <c r="O503">
        <v>1</v>
      </c>
      <c r="P503">
        <v>0</v>
      </c>
      <c r="Q503">
        <v>0</v>
      </c>
      <c r="R503">
        <v>0</v>
      </c>
      <c r="S503" t="s">
        <v>48</v>
      </c>
      <c r="T503">
        <v>0</v>
      </c>
      <c r="U503">
        <v>0</v>
      </c>
      <c r="V503">
        <v>0</v>
      </c>
      <c r="W503">
        <v>1</v>
      </c>
      <c r="X503">
        <v>0</v>
      </c>
      <c r="Y503">
        <v>0</v>
      </c>
      <c r="Z503">
        <v>0</v>
      </c>
      <c r="AA503">
        <v>0</v>
      </c>
      <c r="AB503">
        <v>62.8</v>
      </c>
      <c r="AC503">
        <v>59</v>
      </c>
      <c r="AD503">
        <v>2262</v>
      </c>
      <c r="AE503">
        <v>7.7240046566760654</v>
      </c>
      <c r="AF503">
        <f t="shared" si="22"/>
        <v>2261.9999999999991</v>
      </c>
      <c r="AG503">
        <v>7.6018895014314261</v>
      </c>
      <c r="AH503">
        <f t="shared" si="23"/>
        <v>2001.9750583510001</v>
      </c>
      <c r="AI503">
        <v>0.12211515524463934</v>
      </c>
      <c r="AJ503">
        <v>2262</v>
      </c>
      <c r="AL503">
        <v>1</v>
      </c>
      <c r="AM503">
        <v>0</v>
      </c>
      <c r="AN503">
        <v>5.71</v>
      </c>
      <c r="AO503">
        <v>5.76</v>
      </c>
      <c r="AP503">
        <v>3.6</v>
      </c>
    </row>
    <row r="504" spans="1:42" x14ac:dyDescent="0.3">
      <c r="A504">
        <v>1</v>
      </c>
      <c r="B504">
        <v>0.48</v>
      </c>
      <c r="C504">
        <f t="shared" si="21"/>
        <v>0.23039999999999999</v>
      </c>
      <c r="D504">
        <v>7.1754806454404578</v>
      </c>
      <c r="E504" t="s">
        <v>55</v>
      </c>
      <c r="F504">
        <v>0</v>
      </c>
      <c r="G504">
        <v>0</v>
      </c>
      <c r="H504">
        <v>0</v>
      </c>
      <c r="I504">
        <v>0</v>
      </c>
      <c r="J504">
        <v>1</v>
      </c>
      <c r="K504" t="s">
        <v>43</v>
      </c>
      <c r="L504">
        <v>0</v>
      </c>
      <c r="M504">
        <v>1</v>
      </c>
      <c r="N504">
        <v>0</v>
      </c>
      <c r="O504">
        <v>0</v>
      </c>
      <c r="P504">
        <v>0</v>
      </c>
      <c r="Q504">
        <v>0</v>
      </c>
      <c r="R504">
        <v>0</v>
      </c>
      <c r="S504" t="s">
        <v>44</v>
      </c>
      <c r="T504">
        <v>0</v>
      </c>
      <c r="U504">
        <v>0</v>
      </c>
      <c r="V504">
        <v>0</v>
      </c>
      <c r="W504">
        <v>0</v>
      </c>
      <c r="X504">
        <v>1</v>
      </c>
      <c r="Y504">
        <v>0</v>
      </c>
      <c r="Z504">
        <v>0</v>
      </c>
      <c r="AA504">
        <v>0</v>
      </c>
      <c r="AB504">
        <v>62.2</v>
      </c>
      <c r="AC504">
        <v>62</v>
      </c>
      <c r="AD504">
        <v>1644</v>
      </c>
      <c r="AE504">
        <v>7.404887575616125</v>
      </c>
      <c r="AF504">
        <f t="shared" si="22"/>
        <v>1643.9999999999995</v>
      </c>
      <c r="AG504">
        <v>7.2253847762572203</v>
      </c>
      <c r="AH504">
        <f t="shared" si="23"/>
        <v>1373.8671453979405</v>
      </c>
      <c r="AI504">
        <v>0.17950279935890467</v>
      </c>
      <c r="AJ504">
        <v>1644</v>
      </c>
      <c r="AL504">
        <v>1</v>
      </c>
      <c r="AM504">
        <v>0</v>
      </c>
      <c r="AN504">
        <v>4.95</v>
      </c>
      <c r="AO504">
        <v>4.99</v>
      </c>
      <c r="AP504">
        <v>3.09</v>
      </c>
    </row>
    <row r="505" spans="1:42" x14ac:dyDescent="0.3">
      <c r="A505">
        <v>1</v>
      </c>
      <c r="B505">
        <v>0.33</v>
      </c>
      <c r="C505">
        <f t="shared" si="21"/>
        <v>0.10890000000000001</v>
      </c>
      <c r="D505">
        <v>6.6079578580290095</v>
      </c>
      <c r="E505" t="s">
        <v>40</v>
      </c>
      <c r="F505">
        <v>0</v>
      </c>
      <c r="G505">
        <v>0</v>
      </c>
      <c r="H505">
        <v>1</v>
      </c>
      <c r="I505">
        <v>0</v>
      </c>
      <c r="J505">
        <v>0</v>
      </c>
      <c r="K505" t="s">
        <v>50</v>
      </c>
      <c r="L505">
        <v>0</v>
      </c>
      <c r="M505">
        <v>0</v>
      </c>
      <c r="N505">
        <v>0</v>
      </c>
      <c r="O505">
        <v>1</v>
      </c>
      <c r="P505">
        <v>0</v>
      </c>
      <c r="Q505">
        <v>0</v>
      </c>
      <c r="R505">
        <v>0</v>
      </c>
      <c r="S505" t="s">
        <v>44</v>
      </c>
      <c r="T505">
        <v>0</v>
      </c>
      <c r="U505">
        <v>0</v>
      </c>
      <c r="V505">
        <v>0</v>
      </c>
      <c r="W505">
        <v>0</v>
      </c>
      <c r="X505">
        <v>1</v>
      </c>
      <c r="Y505">
        <v>0</v>
      </c>
      <c r="Z505">
        <v>0</v>
      </c>
      <c r="AA505">
        <v>0</v>
      </c>
      <c r="AB505">
        <v>61.9</v>
      </c>
      <c r="AC505">
        <v>56</v>
      </c>
      <c r="AD505">
        <v>854</v>
      </c>
      <c r="AE505">
        <v>6.7499311937885702</v>
      </c>
      <c r="AF505">
        <f t="shared" si="22"/>
        <v>854.00000000000034</v>
      </c>
      <c r="AG505">
        <v>6.6423172027152475</v>
      </c>
      <c r="AH505">
        <f t="shared" si="23"/>
        <v>766.86992886416579</v>
      </c>
      <c r="AI505">
        <v>0.1076139910733227</v>
      </c>
      <c r="AJ505">
        <v>854</v>
      </c>
      <c r="AL505">
        <v>1</v>
      </c>
      <c r="AM505">
        <v>0</v>
      </c>
      <c r="AN505">
        <v>4.4800000000000004</v>
      </c>
      <c r="AO505">
        <v>4.4400000000000004</v>
      </c>
      <c r="AP505">
        <v>2.76</v>
      </c>
    </row>
    <row r="506" spans="1:42" x14ac:dyDescent="0.3">
      <c r="A506">
        <v>1</v>
      </c>
      <c r="B506">
        <v>0.33</v>
      </c>
      <c r="C506">
        <f t="shared" si="21"/>
        <v>0.10890000000000001</v>
      </c>
      <c r="D506">
        <v>6.6079578580290095</v>
      </c>
      <c r="E506" t="s">
        <v>40</v>
      </c>
      <c r="F506">
        <v>0</v>
      </c>
      <c r="G506">
        <v>0</v>
      </c>
      <c r="H506">
        <v>1</v>
      </c>
      <c r="I506">
        <v>0</v>
      </c>
      <c r="J506">
        <v>0</v>
      </c>
      <c r="K506" t="s">
        <v>41</v>
      </c>
      <c r="L506">
        <v>0</v>
      </c>
      <c r="M506">
        <v>0</v>
      </c>
      <c r="N506">
        <v>0</v>
      </c>
      <c r="O506">
        <v>0</v>
      </c>
      <c r="P506">
        <v>1</v>
      </c>
      <c r="Q506">
        <v>0</v>
      </c>
      <c r="R506">
        <v>0</v>
      </c>
      <c r="S506" t="s">
        <v>42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1</v>
      </c>
      <c r="AB506">
        <v>61.9</v>
      </c>
      <c r="AC506">
        <v>57</v>
      </c>
      <c r="AD506">
        <v>854</v>
      </c>
      <c r="AE506">
        <v>6.7499311937885702</v>
      </c>
      <c r="AF506">
        <f t="shared" si="22"/>
        <v>854.00000000000034</v>
      </c>
      <c r="AG506">
        <v>6.6419739760434293</v>
      </c>
      <c r="AH506">
        <f t="shared" si="23"/>
        <v>766.60676381597955</v>
      </c>
      <c r="AI506">
        <v>0.10795721774514089</v>
      </c>
      <c r="AJ506">
        <v>854</v>
      </c>
      <c r="AL506">
        <v>1</v>
      </c>
      <c r="AM506">
        <v>0</v>
      </c>
      <c r="AN506">
        <v>4.4400000000000004</v>
      </c>
      <c r="AO506">
        <v>4.41</v>
      </c>
      <c r="AP506">
        <v>2.74</v>
      </c>
    </row>
    <row r="507" spans="1:42" x14ac:dyDescent="0.3">
      <c r="A507">
        <v>1</v>
      </c>
      <c r="B507">
        <v>0.72</v>
      </c>
      <c r="C507">
        <f t="shared" si="21"/>
        <v>0.51839999999999997</v>
      </c>
      <c r="D507">
        <v>7.8446480764991975</v>
      </c>
      <c r="E507" t="s">
        <v>40</v>
      </c>
      <c r="F507">
        <v>0</v>
      </c>
      <c r="G507">
        <v>0</v>
      </c>
      <c r="H507">
        <v>1</v>
      </c>
      <c r="I507">
        <v>0</v>
      </c>
      <c r="J507">
        <v>0</v>
      </c>
      <c r="K507" t="s">
        <v>51</v>
      </c>
      <c r="L507">
        <v>0</v>
      </c>
      <c r="M507">
        <v>0</v>
      </c>
      <c r="N507">
        <v>1</v>
      </c>
      <c r="O507">
        <v>0</v>
      </c>
      <c r="P507">
        <v>0</v>
      </c>
      <c r="Q507">
        <v>0</v>
      </c>
      <c r="R507">
        <v>0</v>
      </c>
      <c r="S507" t="s">
        <v>48</v>
      </c>
      <c r="T507">
        <v>0</v>
      </c>
      <c r="U507">
        <v>0</v>
      </c>
      <c r="V507">
        <v>0</v>
      </c>
      <c r="W507">
        <v>1</v>
      </c>
      <c r="X507">
        <v>0</v>
      </c>
      <c r="Y507">
        <v>0</v>
      </c>
      <c r="Z507">
        <v>0</v>
      </c>
      <c r="AA507">
        <v>0</v>
      </c>
      <c r="AB507">
        <v>62</v>
      </c>
      <c r="AC507">
        <v>57</v>
      </c>
      <c r="AD507">
        <v>2359</v>
      </c>
      <c r="AE507">
        <v>7.765993079407675</v>
      </c>
      <c r="AF507">
        <f t="shared" si="22"/>
        <v>2359</v>
      </c>
      <c r="AG507">
        <v>7.6573318342541707</v>
      </c>
      <c r="AH507">
        <f t="shared" si="23"/>
        <v>2116.1037738845562</v>
      </c>
      <c r="AI507">
        <v>0.10866124515350428</v>
      </c>
      <c r="AJ507">
        <v>2359</v>
      </c>
      <c r="AL507">
        <v>1</v>
      </c>
      <c r="AM507">
        <v>0</v>
      </c>
      <c r="AN507">
        <v>5.72</v>
      </c>
      <c r="AO507">
        <v>5.76</v>
      </c>
      <c r="AP507">
        <v>3.56</v>
      </c>
    </row>
    <row r="508" spans="1:42" x14ac:dyDescent="0.3">
      <c r="A508">
        <v>1</v>
      </c>
      <c r="B508">
        <v>0.33</v>
      </c>
      <c r="C508">
        <f t="shared" si="21"/>
        <v>0.10890000000000001</v>
      </c>
      <c r="D508">
        <v>6.6079578580290095</v>
      </c>
      <c r="E508" t="s">
        <v>40</v>
      </c>
      <c r="F508">
        <v>0</v>
      </c>
      <c r="G508">
        <v>0</v>
      </c>
      <c r="H508">
        <v>1</v>
      </c>
      <c r="I508">
        <v>0</v>
      </c>
      <c r="J508">
        <v>0</v>
      </c>
      <c r="K508" t="s">
        <v>47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1</v>
      </c>
      <c r="R508">
        <v>0</v>
      </c>
      <c r="S508" t="s">
        <v>48</v>
      </c>
      <c r="T508">
        <v>0</v>
      </c>
      <c r="U508">
        <v>0</v>
      </c>
      <c r="V508">
        <v>0</v>
      </c>
      <c r="W508">
        <v>1</v>
      </c>
      <c r="X508">
        <v>0</v>
      </c>
      <c r="Y508">
        <v>0</v>
      </c>
      <c r="Z508">
        <v>0</v>
      </c>
      <c r="AA508">
        <v>0</v>
      </c>
      <c r="AB508">
        <v>61.2</v>
      </c>
      <c r="AC508">
        <v>56</v>
      </c>
      <c r="AD508">
        <v>403</v>
      </c>
      <c r="AE508">
        <v>5.9989365619466826</v>
      </c>
      <c r="AF508">
        <f t="shared" si="22"/>
        <v>402.99999999999983</v>
      </c>
      <c r="AG508">
        <v>6.0384778729636395</v>
      </c>
      <c r="AH508">
        <f t="shared" si="23"/>
        <v>419.25439051812896</v>
      </c>
      <c r="AI508">
        <v>-3.9541311016956904E-2</v>
      </c>
      <c r="AJ508">
        <v>403</v>
      </c>
      <c r="AL508">
        <v>1</v>
      </c>
      <c r="AM508">
        <v>0</v>
      </c>
      <c r="AN508">
        <v>4.49</v>
      </c>
      <c r="AO508">
        <v>4.5</v>
      </c>
      <c r="AP508">
        <v>2.75</v>
      </c>
    </row>
    <row r="509" spans="1:42" x14ac:dyDescent="0.3">
      <c r="A509">
        <v>1</v>
      </c>
      <c r="B509">
        <v>0.56999999999999995</v>
      </c>
      <c r="C509">
        <f t="shared" si="21"/>
        <v>0.32489999999999997</v>
      </c>
      <c r="D509">
        <v>7.451829850966182</v>
      </c>
      <c r="E509" t="s">
        <v>49</v>
      </c>
      <c r="F509">
        <v>0</v>
      </c>
      <c r="G509">
        <v>0</v>
      </c>
      <c r="H509">
        <v>0</v>
      </c>
      <c r="I509">
        <v>1</v>
      </c>
      <c r="J509">
        <v>0</v>
      </c>
      <c r="K509" t="s">
        <v>43</v>
      </c>
      <c r="L509">
        <v>0</v>
      </c>
      <c r="M509">
        <v>1</v>
      </c>
      <c r="N509">
        <v>0</v>
      </c>
      <c r="O509">
        <v>0</v>
      </c>
      <c r="P509">
        <v>0</v>
      </c>
      <c r="Q509">
        <v>0</v>
      </c>
      <c r="R509">
        <v>0</v>
      </c>
      <c r="S509" t="s">
        <v>48</v>
      </c>
      <c r="T509">
        <v>0</v>
      </c>
      <c r="U509">
        <v>0</v>
      </c>
      <c r="V509">
        <v>0</v>
      </c>
      <c r="W509">
        <v>1</v>
      </c>
      <c r="X509">
        <v>0</v>
      </c>
      <c r="Y509">
        <v>0</v>
      </c>
      <c r="Z509">
        <v>0</v>
      </c>
      <c r="AA509">
        <v>0</v>
      </c>
      <c r="AB509">
        <v>62.5</v>
      </c>
      <c r="AC509">
        <v>54</v>
      </c>
      <c r="AD509">
        <v>1058</v>
      </c>
      <c r="AE509">
        <v>6.9641356124182447</v>
      </c>
      <c r="AF509">
        <f t="shared" si="22"/>
        <v>1058</v>
      </c>
      <c r="AG509">
        <v>7.3277111896607412</v>
      </c>
      <c r="AH509">
        <f t="shared" si="23"/>
        <v>1521.8944548456807</v>
      </c>
      <c r="AI509">
        <v>-0.36357557724249645</v>
      </c>
      <c r="AJ509">
        <v>1058</v>
      </c>
      <c r="AL509">
        <v>1</v>
      </c>
      <c r="AM509">
        <v>0</v>
      </c>
      <c r="AN509">
        <v>5.35</v>
      </c>
      <c r="AO509">
        <v>5.3</v>
      </c>
      <c r="AP509">
        <v>3.33</v>
      </c>
    </row>
    <row r="510" spans="1:42" x14ac:dyDescent="0.3">
      <c r="A510">
        <v>1</v>
      </c>
      <c r="B510">
        <v>0.31</v>
      </c>
      <c r="C510">
        <f t="shared" si="21"/>
        <v>9.6100000000000005E-2</v>
      </c>
      <c r="D510">
        <v>6.5177318019796271</v>
      </c>
      <c r="E510" t="s">
        <v>49</v>
      </c>
      <c r="F510">
        <v>0</v>
      </c>
      <c r="G510">
        <v>0</v>
      </c>
      <c r="H510">
        <v>0</v>
      </c>
      <c r="I510">
        <v>1</v>
      </c>
      <c r="J510">
        <v>0</v>
      </c>
      <c r="K510" t="s">
        <v>43</v>
      </c>
      <c r="L510">
        <v>0</v>
      </c>
      <c r="M510">
        <v>1</v>
      </c>
      <c r="N510">
        <v>0</v>
      </c>
      <c r="O510">
        <v>0</v>
      </c>
      <c r="P510">
        <v>0</v>
      </c>
      <c r="Q510">
        <v>0</v>
      </c>
      <c r="R510">
        <v>0</v>
      </c>
      <c r="S510" t="s">
        <v>44</v>
      </c>
      <c r="T510">
        <v>0</v>
      </c>
      <c r="U510">
        <v>0</v>
      </c>
      <c r="V510">
        <v>0</v>
      </c>
      <c r="W510">
        <v>0</v>
      </c>
      <c r="X510">
        <v>1</v>
      </c>
      <c r="Y510">
        <v>0</v>
      </c>
      <c r="Z510">
        <v>0</v>
      </c>
      <c r="AA510">
        <v>0</v>
      </c>
      <c r="AB510">
        <v>58.9</v>
      </c>
      <c r="AC510">
        <v>59</v>
      </c>
      <c r="AD510">
        <v>930</v>
      </c>
      <c r="AE510">
        <v>6.8351845861473013</v>
      </c>
      <c r="AF510">
        <f t="shared" si="22"/>
        <v>929.99999999999966</v>
      </c>
      <c r="AG510">
        <v>6.6645114920241699</v>
      </c>
      <c r="AH510">
        <f t="shared" si="23"/>
        <v>784.08034190854414</v>
      </c>
      <c r="AI510">
        <v>0.17067309412313136</v>
      </c>
      <c r="AJ510">
        <v>930</v>
      </c>
      <c r="AL510">
        <v>1</v>
      </c>
      <c r="AM510">
        <v>0</v>
      </c>
      <c r="AN510">
        <v>4.5</v>
      </c>
      <c r="AO510">
        <v>4.47</v>
      </c>
      <c r="AP510">
        <v>2.64</v>
      </c>
    </row>
    <row r="511" spans="1:42" x14ac:dyDescent="0.3">
      <c r="A511">
        <v>1</v>
      </c>
      <c r="B511">
        <v>0.9</v>
      </c>
      <c r="C511">
        <f t="shared" si="21"/>
        <v>0.81</v>
      </c>
      <c r="D511">
        <v>8.2391797372871505</v>
      </c>
      <c r="E511" t="s">
        <v>55</v>
      </c>
      <c r="F511">
        <v>0</v>
      </c>
      <c r="G511">
        <v>0</v>
      </c>
      <c r="H511">
        <v>0</v>
      </c>
      <c r="I511">
        <v>0</v>
      </c>
      <c r="J511">
        <v>1</v>
      </c>
      <c r="K511" t="s">
        <v>50</v>
      </c>
      <c r="L511">
        <v>0</v>
      </c>
      <c r="M511">
        <v>0</v>
      </c>
      <c r="N511">
        <v>0</v>
      </c>
      <c r="O511">
        <v>1</v>
      </c>
      <c r="P511">
        <v>0</v>
      </c>
      <c r="Q511">
        <v>0</v>
      </c>
      <c r="R511">
        <v>0</v>
      </c>
      <c r="S511" t="s">
        <v>39</v>
      </c>
      <c r="T511">
        <v>0</v>
      </c>
      <c r="U511">
        <v>0</v>
      </c>
      <c r="V511">
        <v>1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62.9</v>
      </c>
      <c r="AC511">
        <v>54</v>
      </c>
      <c r="AD511">
        <v>4401</v>
      </c>
      <c r="AE511">
        <v>8.3895870668110906</v>
      </c>
      <c r="AF511">
        <f t="shared" si="22"/>
        <v>4400.9999999999964</v>
      </c>
      <c r="AG511">
        <v>8.2467991912126202</v>
      </c>
      <c r="AH511">
        <f t="shared" si="23"/>
        <v>3815.3939095245851</v>
      </c>
      <c r="AI511">
        <v>0.14278787559847039</v>
      </c>
      <c r="AJ511">
        <v>4401</v>
      </c>
      <c r="AL511">
        <v>1</v>
      </c>
      <c r="AM511">
        <v>0</v>
      </c>
      <c r="AN511">
        <v>6.14</v>
      </c>
      <c r="AO511">
        <v>6.16</v>
      </c>
      <c r="AP511">
        <v>3.87</v>
      </c>
    </row>
    <row r="512" spans="1:42" x14ac:dyDescent="0.3">
      <c r="A512">
        <v>1</v>
      </c>
      <c r="B512">
        <v>0.32</v>
      </c>
      <c r="C512">
        <f t="shared" si="21"/>
        <v>0.1024</v>
      </c>
      <c r="D512">
        <v>6.56339481274318</v>
      </c>
      <c r="E512" t="s">
        <v>49</v>
      </c>
      <c r="F512">
        <v>0</v>
      </c>
      <c r="G512">
        <v>0</v>
      </c>
      <c r="H512">
        <v>0</v>
      </c>
      <c r="I512">
        <v>1</v>
      </c>
      <c r="J512">
        <v>0</v>
      </c>
      <c r="K512" t="s">
        <v>41</v>
      </c>
      <c r="L512">
        <v>0</v>
      </c>
      <c r="M512">
        <v>0</v>
      </c>
      <c r="N512">
        <v>0</v>
      </c>
      <c r="O512">
        <v>0</v>
      </c>
      <c r="P512">
        <v>1</v>
      </c>
      <c r="Q512">
        <v>0</v>
      </c>
      <c r="R512">
        <v>0</v>
      </c>
      <c r="S512" t="s">
        <v>39</v>
      </c>
      <c r="T512">
        <v>0</v>
      </c>
      <c r="U512">
        <v>0</v>
      </c>
      <c r="V512">
        <v>1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60.9</v>
      </c>
      <c r="AC512">
        <v>60</v>
      </c>
      <c r="AD512">
        <v>591</v>
      </c>
      <c r="AE512">
        <v>6.3818160174060985</v>
      </c>
      <c r="AF512">
        <f t="shared" si="22"/>
        <v>591.00000000000023</v>
      </c>
      <c r="AG512">
        <v>6.2521429314173655</v>
      </c>
      <c r="AH512">
        <f t="shared" si="23"/>
        <v>519.12408087258348</v>
      </c>
      <c r="AI512">
        <v>0.12967308598873295</v>
      </c>
      <c r="AJ512">
        <v>591</v>
      </c>
      <c r="AL512">
        <v>1</v>
      </c>
      <c r="AM512">
        <v>0</v>
      </c>
      <c r="AN512">
        <v>4.43</v>
      </c>
      <c r="AO512">
        <v>4.4000000000000004</v>
      </c>
      <c r="AP512">
        <v>2.69</v>
      </c>
    </row>
    <row r="513" spans="1:42" x14ac:dyDescent="0.3">
      <c r="A513">
        <v>1</v>
      </c>
      <c r="B513">
        <v>1</v>
      </c>
      <c r="C513">
        <f t="shared" si="21"/>
        <v>1</v>
      </c>
      <c r="D513">
        <v>8.4322999999999997</v>
      </c>
      <c r="E513" t="s">
        <v>37</v>
      </c>
      <c r="F513">
        <v>0</v>
      </c>
      <c r="G513">
        <v>1</v>
      </c>
      <c r="H513">
        <v>0</v>
      </c>
      <c r="I513">
        <v>0</v>
      </c>
      <c r="J513">
        <v>0</v>
      </c>
      <c r="K513" t="s">
        <v>41</v>
      </c>
      <c r="L513">
        <v>0</v>
      </c>
      <c r="M513">
        <v>0</v>
      </c>
      <c r="N513">
        <v>0</v>
      </c>
      <c r="O513">
        <v>0</v>
      </c>
      <c r="P513">
        <v>1</v>
      </c>
      <c r="Q513">
        <v>0</v>
      </c>
      <c r="R513">
        <v>0</v>
      </c>
      <c r="S513" t="s">
        <v>44</v>
      </c>
      <c r="T513">
        <v>0</v>
      </c>
      <c r="U513">
        <v>0</v>
      </c>
      <c r="V513">
        <v>0</v>
      </c>
      <c r="W513">
        <v>0</v>
      </c>
      <c r="X513">
        <v>1</v>
      </c>
      <c r="Y513">
        <v>0</v>
      </c>
      <c r="Z513">
        <v>0</v>
      </c>
      <c r="AA513">
        <v>0</v>
      </c>
      <c r="AB513">
        <v>62.1</v>
      </c>
      <c r="AC513">
        <v>64</v>
      </c>
      <c r="AD513">
        <v>4732</v>
      </c>
      <c r="AE513">
        <v>8.4621032250982768</v>
      </c>
      <c r="AF513">
        <f t="shared" si="22"/>
        <v>4731.9999999999973</v>
      </c>
      <c r="AG513">
        <v>8.6449876088702862</v>
      </c>
      <c r="AH513">
        <f t="shared" si="23"/>
        <v>5681.5968562662683</v>
      </c>
      <c r="AI513">
        <v>-0.18288438377200933</v>
      </c>
      <c r="AJ513">
        <v>4732</v>
      </c>
      <c r="AL513">
        <v>1</v>
      </c>
      <c r="AM513">
        <v>0</v>
      </c>
      <c r="AN513">
        <v>6.4</v>
      </c>
      <c r="AO513">
        <v>6.18</v>
      </c>
      <c r="AP513">
        <v>3.91</v>
      </c>
    </row>
    <row r="514" spans="1:42" x14ac:dyDescent="0.3">
      <c r="A514">
        <v>1</v>
      </c>
      <c r="B514">
        <v>0.9</v>
      </c>
      <c r="C514">
        <f t="shared" si="21"/>
        <v>0.81</v>
      </c>
      <c r="D514">
        <v>8.2391797372871505</v>
      </c>
      <c r="E514" t="s">
        <v>55</v>
      </c>
      <c r="F514">
        <v>0</v>
      </c>
      <c r="G514">
        <v>0</v>
      </c>
      <c r="H514">
        <v>0</v>
      </c>
      <c r="I514">
        <v>0</v>
      </c>
      <c r="J514">
        <v>1</v>
      </c>
      <c r="K514" t="s">
        <v>50</v>
      </c>
      <c r="L514">
        <v>0</v>
      </c>
      <c r="M514">
        <v>0</v>
      </c>
      <c r="N514">
        <v>0</v>
      </c>
      <c r="O514">
        <v>1</v>
      </c>
      <c r="P514">
        <v>0</v>
      </c>
      <c r="Q514">
        <v>0</v>
      </c>
      <c r="R514">
        <v>0</v>
      </c>
      <c r="S514" t="s">
        <v>44</v>
      </c>
      <c r="T514">
        <v>0</v>
      </c>
      <c r="U514">
        <v>0</v>
      </c>
      <c r="V514">
        <v>0</v>
      </c>
      <c r="W514">
        <v>0</v>
      </c>
      <c r="X514">
        <v>1</v>
      </c>
      <c r="Y514">
        <v>0</v>
      </c>
      <c r="Z514">
        <v>0</v>
      </c>
      <c r="AA514">
        <v>0</v>
      </c>
      <c r="AB514">
        <v>61.5</v>
      </c>
      <c r="AC514">
        <v>56</v>
      </c>
      <c r="AD514">
        <v>4116</v>
      </c>
      <c r="AE514">
        <v>8.3226370969539403</v>
      </c>
      <c r="AF514">
        <f t="shared" si="22"/>
        <v>4116</v>
      </c>
      <c r="AG514">
        <v>8.4082483511371802</v>
      </c>
      <c r="AH514">
        <f t="shared" si="23"/>
        <v>4483.8994113102217</v>
      </c>
      <c r="AI514">
        <v>-8.5611254183239893E-2</v>
      </c>
      <c r="AJ514">
        <v>4116</v>
      </c>
      <c r="AL514">
        <v>1</v>
      </c>
      <c r="AM514">
        <v>0</v>
      </c>
      <c r="AN514">
        <v>6.15</v>
      </c>
      <c r="AO514">
        <v>6.2</v>
      </c>
      <c r="AP514">
        <v>3.8</v>
      </c>
    </row>
    <row r="515" spans="1:42" x14ac:dyDescent="0.3">
      <c r="A515">
        <v>1</v>
      </c>
      <c r="B515">
        <v>0.54</v>
      </c>
      <c r="C515">
        <f t="shared" ref="C515:C578" si="24">B515^2</f>
        <v>0.29160000000000003</v>
      </c>
      <c r="D515">
        <v>7.3637568041130663</v>
      </c>
      <c r="E515" t="s">
        <v>49</v>
      </c>
      <c r="F515">
        <v>0</v>
      </c>
      <c r="G515">
        <v>0</v>
      </c>
      <c r="H515">
        <v>0</v>
      </c>
      <c r="I515">
        <v>1</v>
      </c>
      <c r="J515">
        <v>0</v>
      </c>
      <c r="K515" t="s">
        <v>41</v>
      </c>
      <c r="L515">
        <v>0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0</v>
      </c>
      <c r="S515" t="s">
        <v>44</v>
      </c>
      <c r="T515">
        <v>0</v>
      </c>
      <c r="U515">
        <v>0</v>
      </c>
      <c r="V515">
        <v>0</v>
      </c>
      <c r="W515">
        <v>0</v>
      </c>
      <c r="X515">
        <v>1</v>
      </c>
      <c r="Y515">
        <v>0</v>
      </c>
      <c r="Z515">
        <v>0</v>
      </c>
      <c r="AA515">
        <v>0</v>
      </c>
      <c r="AB515">
        <v>61.3</v>
      </c>
      <c r="AC515">
        <v>58</v>
      </c>
      <c r="AD515">
        <v>1637</v>
      </c>
      <c r="AE515">
        <v>7.4006205773711349</v>
      </c>
      <c r="AF515">
        <f t="shared" ref="AF515:AF578" si="25">EXP(AE515)</f>
        <v>1637</v>
      </c>
      <c r="AG515">
        <v>7.3452928433274085</v>
      </c>
      <c r="AH515">
        <f t="shared" ref="AH515:AH578" si="26">EXP(AG515)</f>
        <v>1548.8884805230134</v>
      </c>
      <c r="AI515">
        <v>5.5327734043726373E-2</v>
      </c>
      <c r="AJ515">
        <v>1637</v>
      </c>
      <c r="AL515">
        <v>1</v>
      </c>
      <c r="AM515">
        <v>0</v>
      </c>
      <c r="AN515">
        <v>5.25</v>
      </c>
      <c r="AO515">
        <v>5.22</v>
      </c>
      <c r="AP515">
        <v>3.21</v>
      </c>
    </row>
    <row r="516" spans="1:42" x14ac:dyDescent="0.3">
      <c r="A516">
        <v>1</v>
      </c>
      <c r="B516">
        <v>0.73</v>
      </c>
      <c r="C516">
        <f t="shared" si="24"/>
        <v>0.53289999999999993</v>
      </c>
      <c r="D516">
        <v>7.8684782047942292</v>
      </c>
      <c r="E516" t="s">
        <v>40</v>
      </c>
      <c r="F516">
        <v>0</v>
      </c>
      <c r="G516">
        <v>0</v>
      </c>
      <c r="H516">
        <v>1</v>
      </c>
      <c r="I516">
        <v>0</v>
      </c>
      <c r="J516">
        <v>0</v>
      </c>
      <c r="K516" t="s">
        <v>50</v>
      </c>
      <c r="L516">
        <v>0</v>
      </c>
      <c r="M516">
        <v>0</v>
      </c>
      <c r="N516">
        <v>0</v>
      </c>
      <c r="O516">
        <v>1</v>
      </c>
      <c r="P516">
        <v>0</v>
      </c>
      <c r="Q516">
        <v>0</v>
      </c>
      <c r="R516">
        <v>0</v>
      </c>
      <c r="S516" t="s">
        <v>42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1</v>
      </c>
      <c r="AB516">
        <v>61.9</v>
      </c>
      <c r="AC516">
        <v>56</v>
      </c>
      <c r="AD516">
        <v>3183</v>
      </c>
      <c r="AE516">
        <v>8.065579427282092</v>
      </c>
      <c r="AF516">
        <f t="shared" si="25"/>
        <v>3182.9999999999973</v>
      </c>
      <c r="AG516">
        <v>8.1519607418250715</v>
      </c>
      <c r="AH516">
        <f t="shared" si="26"/>
        <v>3470.1765195176954</v>
      </c>
      <c r="AI516">
        <v>-8.6381314542979482E-2</v>
      </c>
      <c r="AJ516">
        <v>3183</v>
      </c>
      <c r="AL516">
        <v>1</v>
      </c>
      <c r="AM516">
        <v>0</v>
      </c>
      <c r="AN516">
        <v>5.74</v>
      </c>
      <c r="AO516">
        <v>5.81</v>
      </c>
      <c r="AP516">
        <v>3.61</v>
      </c>
    </row>
    <row r="517" spans="1:42" x14ac:dyDescent="0.3">
      <c r="A517">
        <v>1</v>
      </c>
      <c r="B517">
        <v>0.33</v>
      </c>
      <c r="C517">
        <f t="shared" si="24"/>
        <v>0.10890000000000001</v>
      </c>
      <c r="D517">
        <v>6.6079578580290095</v>
      </c>
      <c r="E517" t="s">
        <v>40</v>
      </c>
      <c r="F517">
        <v>0</v>
      </c>
      <c r="G517">
        <v>0</v>
      </c>
      <c r="H517">
        <v>1</v>
      </c>
      <c r="I517">
        <v>0</v>
      </c>
      <c r="J517">
        <v>0</v>
      </c>
      <c r="K517" t="s">
        <v>47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1</v>
      </c>
      <c r="R517">
        <v>0</v>
      </c>
      <c r="S517" t="s">
        <v>53</v>
      </c>
      <c r="T517">
        <v>0</v>
      </c>
      <c r="U517">
        <v>1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61.2</v>
      </c>
      <c r="AC517">
        <v>56</v>
      </c>
      <c r="AD517">
        <v>862</v>
      </c>
      <c r="AE517">
        <v>6.7592552706636928</v>
      </c>
      <c r="AF517">
        <f t="shared" si="25"/>
        <v>861.99999999999977</v>
      </c>
      <c r="AG517">
        <v>6.6279280965130862</v>
      </c>
      <c r="AH517">
        <f t="shared" si="26"/>
        <v>755.914365422586</v>
      </c>
      <c r="AI517">
        <v>0.13132717415060657</v>
      </c>
      <c r="AJ517">
        <v>862</v>
      </c>
      <c r="AL517">
        <v>1</v>
      </c>
      <c r="AM517">
        <v>0</v>
      </c>
      <c r="AN517">
        <v>4.46</v>
      </c>
      <c r="AO517">
        <v>4.49</v>
      </c>
      <c r="AP517">
        <v>2.74</v>
      </c>
    </row>
    <row r="518" spans="1:42" x14ac:dyDescent="0.3">
      <c r="A518">
        <v>1</v>
      </c>
      <c r="B518">
        <v>0.4</v>
      </c>
      <c r="C518">
        <f t="shared" si="24"/>
        <v>0.16000000000000003</v>
      </c>
      <c r="D518">
        <v>6.8934882765450896</v>
      </c>
      <c r="E518" t="s">
        <v>40</v>
      </c>
      <c r="F518">
        <v>0</v>
      </c>
      <c r="G518">
        <v>0</v>
      </c>
      <c r="H518">
        <v>1</v>
      </c>
      <c r="I518">
        <v>0</v>
      </c>
      <c r="J518">
        <v>0</v>
      </c>
      <c r="K518" t="s">
        <v>43</v>
      </c>
      <c r="L518">
        <v>0</v>
      </c>
      <c r="M518">
        <v>1</v>
      </c>
      <c r="N518">
        <v>0</v>
      </c>
      <c r="O518">
        <v>0</v>
      </c>
      <c r="P518">
        <v>0</v>
      </c>
      <c r="Q518">
        <v>0</v>
      </c>
      <c r="R518">
        <v>0</v>
      </c>
      <c r="S518" t="s">
        <v>44</v>
      </c>
      <c r="T518">
        <v>0</v>
      </c>
      <c r="U518">
        <v>0</v>
      </c>
      <c r="V518">
        <v>0</v>
      </c>
      <c r="W518">
        <v>0</v>
      </c>
      <c r="X518">
        <v>1</v>
      </c>
      <c r="Y518">
        <v>0</v>
      </c>
      <c r="Z518">
        <v>0</v>
      </c>
      <c r="AA518">
        <v>0</v>
      </c>
      <c r="AB518">
        <v>60.4</v>
      </c>
      <c r="AC518">
        <v>57</v>
      </c>
      <c r="AD518">
        <v>918</v>
      </c>
      <c r="AE518">
        <v>6.8221973906204907</v>
      </c>
      <c r="AF518">
        <f t="shared" si="25"/>
        <v>918.00000000000023</v>
      </c>
      <c r="AG518">
        <v>7.0003835009707345</v>
      </c>
      <c r="AH518">
        <f t="shared" si="26"/>
        <v>1097.0537989621266</v>
      </c>
      <c r="AI518">
        <v>-0.17818611035024379</v>
      </c>
      <c r="AJ518">
        <v>918</v>
      </c>
      <c r="AL518">
        <v>1</v>
      </c>
      <c r="AM518">
        <v>0</v>
      </c>
      <c r="AN518">
        <v>4.76</v>
      </c>
      <c r="AO518">
        <v>4.8099999999999996</v>
      </c>
      <c r="AP518">
        <v>2.89</v>
      </c>
    </row>
    <row r="519" spans="1:42" x14ac:dyDescent="0.3">
      <c r="A519">
        <v>1</v>
      </c>
      <c r="B519">
        <v>0.3</v>
      </c>
      <c r="C519">
        <f t="shared" si="24"/>
        <v>0.09</v>
      </c>
      <c r="D519">
        <v>6.4709048392564616</v>
      </c>
      <c r="E519" t="s">
        <v>40</v>
      </c>
      <c r="F519">
        <v>0</v>
      </c>
      <c r="G519">
        <v>0</v>
      </c>
      <c r="H519">
        <v>1</v>
      </c>
      <c r="I519">
        <v>0</v>
      </c>
      <c r="J519">
        <v>0</v>
      </c>
      <c r="K519" t="s">
        <v>50</v>
      </c>
      <c r="L519">
        <v>0</v>
      </c>
      <c r="M519">
        <v>0</v>
      </c>
      <c r="N519">
        <v>0</v>
      </c>
      <c r="O519">
        <v>1</v>
      </c>
      <c r="P519">
        <v>0</v>
      </c>
      <c r="Q519">
        <v>0</v>
      </c>
      <c r="R519">
        <v>0</v>
      </c>
      <c r="S519" t="s">
        <v>53</v>
      </c>
      <c r="T519">
        <v>0</v>
      </c>
      <c r="U519">
        <v>1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62.6</v>
      </c>
      <c r="AC519">
        <v>57</v>
      </c>
      <c r="AD519">
        <v>895</v>
      </c>
      <c r="AE519">
        <v>6.7968237182748554</v>
      </c>
      <c r="AF519">
        <f t="shared" si="25"/>
        <v>895</v>
      </c>
      <c r="AG519">
        <v>6.7012816642457818</v>
      </c>
      <c r="AH519">
        <f t="shared" si="26"/>
        <v>813.44772420647405</v>
      </c>
      <c r="AI519">
        <v>9.5542054029073675E-2</v>
      </c>
      <c r="AJ519">
        <v>895</v>
      </c>
      <c r="AL519">
        <v>1</v>
      </c>
      <c r="AM519">
        <v>0</v>
      </c>
      <c r="AN519">
        <v>4.28</v>
      </c>
      <c r="AO519">
        <v>4.32</v>
      </c>
      <c r="AP519">
        <v>2.69</v>
      </c>
    </row>
    <row r="520" spans="1:42" x14ac:dyDescent="0.3">
      <c r="A520">
        <v>1</v>
      </c>
      <c r="B520">
        <v>0.3</v>
      </c>
      <c r="C520">
        <f t="shared" si="24"/>
        <v>0.09</v>
      </c>
      <c r="D520">
        <v>6.4709048392564616</v>
      </c>
      <c r="E520" t="s">
        <v>40</v>
      </c>
      <c r="F520">
        <v>0</v>
      </c>
      <c r="G520">
        <v>0</v>
      </c>
      <c r="H520">
        <v>1</v>
      </c>
      <c r="I520">
        <v>0</v>
      </c>
      <c r="J520">
        <v>0</v>
      </c>
      <c r="K520" t="s">
        <v>43</v>
      </c>
      <c r="L520">
        <v>0</v>
      </c>
      <c r="M520">
        <v>1</v>
      </c>
      <c r="N520">
        <v>0</v>
      </c>
      <c r="O520">
        <v>0</v>
      </c>
      <c r="P520">
        <v>0</v>
      </c>
      <c r="Q520">
        <v>0</v>
      </c>
      <c r="R520">
        <v>0</v>
      </c>
      <c r="S520" t="s">
        <v>46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1</v>
      </c>
      <c r="AA520">
        <v>0</v>
      </c>
      <c r="AB520">
        <v>59.5</v>
      </c>
      <c r="AC520">
        <v>60</v>
      </c>
      <c r="AD520">
        <v>826</v>
      </c>
      <c r="AE520">
        <v>6.7165947735209777</v>
      </c>
      <c r="AF520">
        <f t="shared" si="25"/>
        <v>825.99999999999966</v>
      </c>
      <c r="AG520">
        <v>6.7491889535621734</v>
      </c>
      <c r="AH520">
        <f t="shared" si="26"/>
        <v>853.36636203154239</v>
      </c>
      <c r="AI520">
        <v>-3.2594180041195742E-2</v>
      </c>
      <c r="AJ520">
        <v>826</v>
      </c>
      <c r="AL520">
        <v>1</v>
      </c>
      <c r="AM520">
        <v>0</v>
      </c>
      <c r="AN520">
        <v>4.3600000000000003</v>
      </c>
      <c r="AO520">
        <v>4.38</v>
      </c>
      <c r="AP520">
        <v>2.6</v>
      </c>
    </row>
    <row r="521" spans="1:42" x14ac:dyDescent="0.3">
      <c r="A521">
        <v>1</v>
      </c>
      <c r="B521">
        <v>0.3</v>
      </c>
      <c r="C521">
        <f t="shared" si="24"/>
        <v>0.09</v>
      </c>
      <c r="D521">
        <v>6.4709048392564616</v>
      </c>
      <c r="E521" t="s">
        <v>40</v>
      </c>
      <c r="F521">
        <v>0</v>
      </c>
      <c r="G521">
        <v>0</v>
      </c>
      <c r="H521">
        <v>1</v>
      </c>
      <c r="I521">
        <v>0</v>
      </c>
      <c r="J521">
        <v>0</v>
      </c>
      <c r="K521" t="s">
        <v>43</v>
      </c>
      <c r="L521">
        <v>0</v>
      </c>
      <c r="M521">
        <v>1</v>
      </c>
      <c r="N521">
        <v>0</v>
      </c>
      <c r="O521">
        <v>0</v>
      </c>
      <c r="P521">
        <v>0</v>
      </c>
      <c r="Q521">
        <v>0</v>
      </c>
      <c r="R521">
        <v>0</v>
      </c>
      <c r="S521" t="s">
        <v>42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1</v>
      </c>
      <c r="AB521">
        <v>62.3</v>
      </c>
      <c r="AC521">
        <v>54</v>
      </c>
      <c r="AD521">
        <v>742</v>
      </c>
      <c r="AE521">
        <v>6.6093492431673804</v>
      </c>
      <c r="AF521">
        <f t="shared" si="25"/>
        <v>742</v>
      </c>
      <c r="AG521">
        <v>6.7075451117490257</v>
      </c>
      <c r="AH521">
        <f t="shared" si="26"/>
        <v>818.55870078145517</v>
      </c>
      <c r="AI521">
        <v>-9.8195868581645307E-2</v>
      </c>
      <c r="AJ521">
        <v>742</v>
      </c>
      <c r="AL521">
        <v>1</v>
      </c>
      <c r="AM521">
        <v>0</v>
      </c>
      <c r="AN521">
        <v>4.3099999999999996</v>
      </c>
      <c r="AO521">
        <v>4.3600000000000003</v>
      </c>
      <c r="AP521">
        <v>2.7</v>
      </c>
    </row>
    <row r="522" spans="1:42" x14ac:dyDescent="0.3">
      <c r="A522">
        <v>1</v>
      </c>
      <c r="B522">
        <v>0.37</v>
      </c>
      <c r="C522">
        <f t="shared" si="24"/>
        <v>0.13689999999999999</v>
      </c>
      <c r="D522">
        <v>6.7763153464924137</v>
      </c>
      <c r="E522" t="s">
        <v>40</v>
      </c>
      <c r="F522">
        <v>0</v>
      </c>
      <c r="G522">
        <v>0</v>
      </c>
      <c r="H522">
        <v>1</v>
      </c>
      <c r="I522">
        <v>0</v>
      </c>
      <c r="J522">
        <v>0</v>
      </c>
      <c r="K522" t="s">
        <v>54</v>
      </c>
      <c r="L522">
        <v>1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 t="s">
        <v>52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0</v>
      </c>
      <c r="AA522">
        <v>0</v>
      </c>
      <c r="AB522">
        <v>61</v>
      </c>
      <c r="AC522">
        <v>56</v>
      </c>
      <c r="AD522">
        <v>1124</v>
      </c>
      <c r="AE522">
        <v>7.0246490304536362</v>
      </c>
      <c r="AF522">
        <f t="shared" si="25"/>
        <v>1123.9999999999998</v>
      </c>
      <c r="AG522">
        <v>6.9245007625852519</v>
      </c>
      <c r="AH522">
        <f t="shared" si="26"/>
        <v>1016.8864751045222</v>
      </c>
      <c r="AI522">
        <v>0.10014826786838427</v>
      </c>
      <c r="AJ522">
        <v>1124</v>
      </c>
      <c r="AL522">
        <v>1</v>
      </c>
      <c r="AM522">
        <v>0</v>
      </c>
      <c r="AN522">
        <v>4.7</v>
      </c>
      <c r="AO522">
        <v>4.6500000000000004</v>
      </c>
      <c r="AP522">
        <v>2.85</v>
      </c>
    </row>
    <row r="523" spans="1:42" x14ac:dyDescent="0.3">
      <c r="A523">
        <v>1</v>
      </c>
      <c r="B523">
        <v>1</v>
      </c>
      <c r="C523">
        <f t="shared" si="24"/>
        <v>1</v>
      </c>
      <c r="D523">
        <v>8.4322999999999997</v>
      </c>
      <c r="E523" t="s">
        <v>37</v>
      </c>
      <c r="F523">
        <v>0</v>
      </c>
      <c r="G523">
        <v>1</v>
      </c>
      <c r="H523">
        <v>0</v>
      </c>
      <c r="I523">
        <v>0</v>
      </c>
      <c r="J523">
        <v>0</v>
      </c>
      <c r="K523" t="s">
        <v>50</v>
      </c>
      <c r="L523">
        <v>0</v>
      </c>
      <c r="M523">
        <v>0</v>
      </c>
      <c r="N523">
        <v>0</v>
      </c>
      <c r="O523">
        <v>1</v>
      </c>
      <c r="P523">
        <v>0</v>
      </c>
      <c r="Q523">
        <v>0</v>
      </c>
      <c r="R523">
        <v>0</v>
      </c>
      <c r="S523" t="s">
        <v>39</v>
      </c>
      <c r="T523">
        <v>0</v>
      </c>
      <c r="U523">
        <v>0</v>
      </c>
      <c r="V523">
        <v>1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63.9</v>
      </c>
      <c r="AC523">
        <v>58</v>
      </c>
      <c r="AD523">
        <v>4218</v>
      </c>
      <c r="AE523">
        <v>8.3471163610387205</v>
      </c>
      <c r="AF523">
        <f t="shared" si="25"/>
        <v>4218.0000000000027</v>
      </c>
      <c r="AG523">
        <v>8.4364649840851378</v>
      </c>
      <c r="AH523">
        <f t="shared" si="26"/>
        <v>4612.2218549706877</v>
      </c>
      <c r="AI523">
        <v>-8.934862304641733E-2</v>
      </c>
      <c r="AJ523">
        <v>4218</v>
      </c>
      <c r="AL523">
        <v>1</v>
      </c>
      <c r="AM523">
        <v>0</v>
      </c>
      <c r="AN523">
        <v>6.26</v>
      </c>
      <c r="AO523">
        <v>6.32</v>
      </c>
      <c r="AP523">
        <v>4.0199999999999996</v>
      </c>
    </row>
    <row r="524" spans="1:42" x14ac:dyDescent="0.3">
      <c r="A524">
        <v>1</v>
      </c>
      <c r="B524">
        <v>0.7</v>
      </c>
      <c r="C524">
        <f t="shared" si="24"/>
        <v>0.48999999999999994</v>
      </c>
      <c r="D524">
        <v>7.7962024499072404</v>
      </c>
      <c r="E524" t="s">
        <v>55</v>
      </c>
      <c r="F524">
        <v>0</v>
      </c>
      <c r="G524">
        <v>0</v>
      </c>
      <c r="H524">
        <v>0</v>
      </c>
      <c r="I524">
        <v>0</v>
      </c>
      <c r="J524">
        <v>1</v>
      </c>
      <c r="K524" t="s">
        <v>43</v>
      </c>
      <c r="L524">
        <v>0</v>
      </c>
      <c r="M524">
        <v>1</v>
      </c>
      <c r="N524">
        <v>0</v>
      </c>
      <c r="O524">
        <v>0</v>
      </c>
      <c r="P524">
        <v>0</v>
      </c>
      <c r="Q524">
        <v>0</v>
      </c>
      <c r="R524">
        <v>0</v>
      </c>
      <c r="S524" t="s">
        <v>44</v>
      </c>
      <c r="T524">
        <v>0</v>
      </c>
      <c r="U524">
        <v>0</v>
      </c>
      <c r="V524">
        <v>0</v>
      </c>
      <c r="W524">
        <v>0</v>
      </c>
      <c r="X524">
        <v>1</v>
      </c>
      <c r="Y524">
        <v>0</v>
      </c>
      <c r="Z524">
        <v>0</v>
      </c>
      <c r="AA524">
        <v>0</v>
      </c>
      <c r="AB524">
        <v>62.8</v>
      </c>
      <c r="AC524">
        <v>57</v>
      </c>
      <c r="AD524">
        <v>3145</v>
      </c>
      <c r="AE524">
        <v>8.0535691691345406</v>
      </c>
      <c r="AF524">
        <f t="shared" si="25"/>
        <v>3144.9999999999991</v>
      </c>
      <c r="AG524">
        <v>8.0115749596210595</v>
      </c>
      <c r="AH524">
        <f t="shared" si="26"/>
        <v>3015.6629220054015</v>
      </c>
      <c r="AI524">
        <v>4.1994209513481096E-2</v>
      </c>
      <c r="AJ524">
        <v>3145</v>
      </c>
      <c r="AL524">
        <v>1</v>
      </c>
      <c r="AM524">
        <v>0</v>
      </c>
      <c r="AN524">
        <v>5.65</v>
      </c>
      <c r="AO524">
        <v>5.68</v>
      </c>
      <c r="AP524">
        <v>3.56</v>
      </c>
    </row>
    <row r="525" spans="1:42" x14ac:dyDescent="0.3">
      <c r="A525">
        <v>1</v>
      </c>
      <c r="B525">
        <v>1</v>
      </c>
      <c r="C525">
        <f t="shared" si="24"/>
        <v>1</v>
      </c>
      <c r="D525">
        <v>8.4322999999999997</v>
      </c>
      <c r="E525" t="s">
        <v>55</v>
      </c>
      <c r="F525">
        <v>0</v>
      </c>
      <c r="G525">
        <v>0</v>
      </c>
      <c r="H525">
        <v>0</v>
      </c>
      <c r="I525">
        <v>0</v>
      </c>
      <c r="J525">
        <v>1</v>
      </c>
      <c r="K525" t="s">
        <v>47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1</v>
      </c>
      <c r="R525">
        <v>0</v>
      </c>
      <c r="S525" t="s">
        <v>39</v>
      </c>
      <c r="T525">
        <v>0</v>
      </c>
      <c r="U525">
        <v>0</v>
      </c>
      <c r="V525">
        <v>1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63.2</v>
      </c>
      <c r="AC525">
        <v>56</v>
      </c>
      <c r="AD525">
        <v>4088</v>
      </c>
      <c r="AE525">
        <v>8.3158111318835406</v>
      </c>
      <c r="AF525">
        <f t="shared" si="25"/>
        <v>4088.0000000000009</v>
      </c>
      <c r="AG525">
        <v>8.3033058244670723</v>
      </c>
      <c r="AH525">
        <f t="shared" si="26"/>
        <v>4037.1966212782936</v>
      </c>
      <c r="AI525">
        <v>1.250530741646827E-2</v>
      </c>
      <c r="AJ525">
        <v>4088</v>
      </c>
      <c r="AL525">
        <v>1</v>
      </c>
      <c r="AM525">
        <v>0</v>
      </c>
      <c r="AN525">
        <v>6.37</v>
      </c>
      <c r="AO525">
        <v>6.31</v>
      </c>
      <c r="AP525">
        <v>4.01</v>
      </c>
    </row>
    <row r="526" spans="1:42" x14ac:dyDescent="0.3">
      <c r="A526">
        <v>1</v>
      </c>
      <c r="B526">
        <v>0.51</v>
      </c>
      <c r="C526">
        <f t="shared" si="24"/>
        <v>0.2601</v>
      </c>
      <c r="D526">
        <v>7.2717799946100161</v>
      </c>
      <c r="E526" t="s">
        <v>55</v>
      </c>
      <c r="F526">
        <v>0</v>
      </c>
      <c r="G526">
        <v>0</v>
      </c>
      <c r="H526">
        <v>0</v>
      </c>
      <c r="I526">
        <v>0</v>
      </c>
      <c r="J526">
        <v>1</v>
      </c>
      <c r="K526" t="s">
        <v>50</v>
      </c>
      <c r="L526">
        <v>0</v>
      </c>
      <c r="M526">
        <v>0</v>
      </c>
      <c r="N526">
        <v>0</v>
      </c>
      <c r="O526">
        <v>1</v>
      </c>
      <c r="P526">
        <v>0</v>
      </c>
      <c r="Q526">
        <v>0</v>
      </c>
      <c r="R526">
        <v>0</v>
      </c>
      <c r="S526" t="s">
        <v>52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0</v>
      </c>
      <c r="AA526">
        <v>0</v>
      </c>
      <c r="AB526">
        <v>62.7</v>
      </c>
      <c r="AC526">
        <v>57</v>
      </c>
      <c r="AD526">
        <v>1438</v>
      </c>
      <c r="AE526">
        <v>7.2710085382809924</v>
      </c>
      <c r="AF526">
        <f t="shared" si="25"/>
        <v>1438.0000000000005</v>
      </c>
      <c r="AG526">
        <v>7.1696766315121376</v>
      </c>
      <c r="AH526">
        <f t="shared" si="26"/>
        <v>1299.424341973579</v>
      </c>
      <c r="AI526">
        <v>0.10133190676885473</v>
      </c>
      <c r="AJ526">
        <v>1438</v>
      </c>
      <c r="AL526">
        <v>1</v>
      </c>
      <c r="AM526">
        <v>0</v>
      </c>
      <c r="AN526">
        <v>5.05</v>
      </c>
      <c r="AO526">
        <v>5.12</v>
      </c>
      <c r="AP526">
        <v>3.19</v>
      </c>
    </row>
    <row r="527" spans="1:42" x14ac:dyDescent="0.3">
      <c r="A527">
        <v>1</v>
      </c>
      <c r="B527">
        <v>0.33</v>
      </c>
      <c r="C527">
        <f t="shared" si="24"/>
        <v>0.10890000000000001</v>
      </c>
      <c r="D527">
        <v>6.6079578580290095</v>
      </c>
      <c r="E527" t="s">
        <v>55</v>
      </c>
      <c r="F527">
        <v>0</v>
      </c>
      <c r="G527">
        <v>0</v>
      </c>
      <c r="H527">
        <v>0</v>
      </c>
      <c r="I527">
        <v>0</v>
      </c>
      <c r="J527">
        <v>1</v>
      </c>
      <c r="K527" t="s">
        <v>41</v>
      </c>
      <c r="L527">
        <v>0</v>
      </c>
      <c r="M527">
        <v>0</v>
      </c>
      <c r="N527">
        <v>0</v>
      </c>
      <c r="O527">
        <v>0</v>
      </c>
      <c r="P527">
        <v>1</v>
      </c>
      <c r="Q527">
        <v>0</v>
      </c>
      <c r="R527">
        <v>0</v>
      </c>
      <c r="S527" t="s">
        <v>53</v>
      </c>
      <c r="T527">
        <v>0</v>
      </c>
      <c r="U527">
        <v>1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62.9</v>
      </c>
      <c r="AC527">
        <v>58</v>
      </c>
      <c r="AD527">
        <v>787</v>
      </c>
      <c r="AE527">
        <v>6.6682282484174031</v>
      </c>
      <c r="AF527">
        <f t="shared" si="25"/>
        <v>786.99999999999989</v>
      </c>
      <c r="AG527">
        <v>6.6879708411369769</v>
      </c>
      <c r="AH527">
        <f t="shared" si="26"/>
        <v>802.69180929054414</v>
      </c>
      <c r="AI527">
        <v>-1.9742592719573793E-2</v>
      </c>
      <c r="AJ527">
        <v>787</v>
      </c>
      <c r="AL527">
        <v>1</v>
      </c>
      <c r="AM527">
        <v>0</v>
      </c>
      <c r="AN527">
        <v>4.38</v>
      </c>
      <c r="AO527">
        <v>4.43</v>
      </c>
      <c r="AP527">
        <v>2.77</v>
      </c>
    </row>
    <row r="528" spans="1:42" x14ac:dyDescent="0.3">
      <c r="A528">
        <v>1</v>
      </c>
      <c r="B528">
        <v>0.42</v>
      </c>
      <c r="C528">
        <f t="shared" si="24"/>
        <v>0.17639999999999997</v>
      </c>
      <c r="D528">
        <v>6.9678463957930497</v>
      </c>
      <c r="E528" t="s">
        <v>40</v>
      </c>
      <c r="F528">
        <v>0</v>
      </c>
      <c r="G528">
        <v>0</v>
      </c>
      <c r="H528">
        <v>1</v>
      </c>
      <c r="I528">
        <v>0</v>
      </c>
      <c r="J528">
        <v>0</v>
      </c>
      <c r="K528" t="s">
        <v>50</v>
      </c>
      <c r="L528">
        <v>0</v>
      </c>
      <c r="M528">
        <v>0</v>
      </c>
      <c r="N528">
        <v>0</v>
      </c>
      <c r="O528">
        <v>1</v>
      </c>
      <c r="P528">
        <v>0</v>
      </c>
      <c r="Q528">
        <v>0</v>
      </c>
      <c r="R528">
        <v>0</v>
      </c>
      <c r="S528" t="s">
        <v>52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0</v>
      </c>
      <c r="AA528">
        <v>0</v>
      </c>
      <c r="AB528">
        <v>62.1</v>
      </c>
      <c r="AC528">
        <v>56</v>
      </c>
      <c r="AD528">
        <v>847</v>
      </c>
      <c r="AE528">
        <v>6.7417006946520548</v>
      </c>
      <c r="AF528">
        <f t="shared" si="25"/>
        <v>847.00000000000034</v>
      </c>
      <c r="AG528">
        <v>6.9084705050930992</v>
      </c>
      <c r="AH528">
        <f t="shared" si="26"/>
        <v>1000.7154819461468</v>
      </c>
      <c r="AI528">
        <v>-0.16676981044104444</v>
      </c>
      <c r="AJ528">
        <v>847</v>
      </c>
      <c r="AL528">
        <v>1</v>
      </c>
      <c r="AM528">
        <v>0</v>
      </c>
      <c r="AN528">
        <v>4.79</v>
      </c>
      <c r="AO528">
        <v>4.84</v>
      </c>
      <c r="AP528">
        <v>2.99</v>
      </c>
    </row>
    <row r="529" spans="1:42" x14ac:dyDescent="0.3">
      <c r="A529">
        <v>1</v>
      </c>
      <c r="B529">
        <v>0.52</v>
      </c>
      <c r="C529">
        <f t="shared" si="24"/>
        <v>0.27040000000000003</v>
      </c>
      <c r="D529">
        <v>7.302897153254575</v>
      </c>
      <c r="E529" t="s">
        <v>40</v>
      </c>
      <c r="F529">
        <v>0</v>
      </c>
      <c r="G529">
        <v>0</v>
      </c>
      <c r="H529">
        <v>1</v>
      </c>
      <c r="I529">
        <v>0</v>
      </c>
      <c r="J529">
        <v>0</v>
      </c>
      <c r="K529" t="s">
        <v>50</v>
      </c>
      <c r="L529">
        <v>0</v>
      </c>
      <c r="M529">
        <v>0</v>
      </c>
      <c r="N529">
        <v>0</v>
      </c>
      <c r="O529">
        <v>1</v>
      </c>
      <c r="P529">
        <v>0</v>
      </c>
      <c r="Q529">
        <v>0</v>
      </c>
      <c r="R529">
        <v>0</v>
      </c>
      <c r="S529" t="s">
        <v>44</v>
      </c>
      <c r="T529">
        <v>0</v>
      </c>
      <c r="U529">
        <v>0</v>
      </c>
      <c r="V529">
        <v>0</v>
      </c>
      <c r="W529">
        <v>0</v>
      </c>
      <c r="X529">
        <v>1</v>
      </c>
      <c r="Y529">
        <v>0</v>
      </c>
      <c r="Z529">
        <v>0</v>
      </c>
      <c r="AA529">
        <v>0</v>
      </c>
      <c r="AB529">
        <v>61.1</v>
      </c>
      <c r="AC529">
        <v>55</v>
      </c>
      <c r="AD529">
        <v>1815</v>
      </c>
      <c r="AE529">
        <v>7.503840746698951</v>
      </c>
      <c r="AF529">
        <f t="shared" si="25"/>
        <v>1814.9999999999995</v>
      </c>
      <c r="AG529">
        <v>7.3765973374884055</v>
      </c>
      <c r="AH529">
        <f t="shared" si="26"/>
        <v>1598.1425657963082</v>
      </c>
      <c r="AI529">
        <v>0.12724340921054544</v>
      </c>
      <c r="AJ529">
        <v>1815</v>
      </c>
      <c r="AL529">
        <v>1</v>
      </c>
      <c r="AM529">
        <v>0</v>
      </c>
      <c r="AN529">
        <v>5.19</v>
      </c>
      <c r="AO529">
        <v>5.15</v>
      </c>
      <c r="AP529">
        <v>3.16</v>
      </c>
    </row>
    <row r="530" spans="1:42" x14ac:dyDescent="0.3">
      <c r="A530">
        <v>1</v>
      </c>
      <c r="B530">
        <v>0.35</v>
      </c>
      <c r="C530">
        <f t="shared" si="24"/>
        <v>0.12249999999999998</v>
      </c>
      <c r="D530">
        <v>6.694013936569946</v>
      </c>
      <c r="E530" t="s">
        <v>37</v>
      </c>
      <c r="F530">
        <v>0</v>
      </c>
      <c r="G530">
        <v>1</v>
      </c>
      <c r="H530">
        <v>0</v>
      </c>
      <c r="I530">
        <v>0</v>
      </c>
      <c r="J530">
        <v>0</v>
      </c>
      <c r="K530" t="s">
        <v>51</v>
      </c>
      <c r="L530">
        <v>0</v>
      </c>
      <c r="M530">
        <v>0</v>
      </c>
      <c r="N530">
        <v>1</v>
      </c>
      <c r="O530">
        <v>0</v>
      </c>
      <c r="P530">
        <v>0</v>
      </c>
      <c r="Q530">
        <v>0</v>
      </c>
      <c r="R530">
        <v>0</v>
      </c>
      <c r="S530" t="s">
        <v>48</v>
      </c>
      <c r="T530">
        <v>0</v>
      </c>
      <c r="U530">
        <v>0</v>
      </c>
      <c r="V530">
        <v>0</v>
      </c>
      <c r="W530">
        <v>1</v>
      </c>
      <c r="X530">
        <v>0</v>
      </c>
      <c r="Y530">
        <v>0</v>
      </c>
      <c r="Z530">
        <v>0</v>
      </c>
      <c r="AA530">
        <v>0</v>
      </c>
      <c r="AB530">
        <v>63.8</v>
      </c>
      <c r="AC530">
        <v>56</v>
      </c>
      <c r="AD530">
        <v>460</v>
      </c>
      <c r="AE530">
        <v>6.131226489483141</v>
      </c>
      <c r="AF530">
        <f t="shared" si="25"/>
        <v>460.00000000000011</v>
      </c>
      <c r="AG530">
        <v>6.2959010657368566</v>
      </c>
      <c r="AH530">
        <f t="shared" si="26"/>
        <v>542.34431416833365</v>
      </c>
      <c r="AI530">
        <v>-0.16467457625371562</v>
      </c>
      <c r="AJ530">
        <v>460</v>
      </c>
      <c r="AL530">
        <v>1</v>
      </c>
      <c r="AM530">
        <v>0</v>
      </c>
      <c r="AN530">
        <v>4.45</v>
      </c>
      <c r="AO530">
        <v>4.4800000000000004</v>
      </c>
      <c r="AP530">
        <v>2.85</v>
      </c>
    </row>
    <row r="531" spans="1:42" x14ac:dyDescent="0.3">
      <c r="A531">
        <v>1</v>
      </c>
      <c r="B531">
        <v>0.41</v>
      </c>
      <c r="C531">
        <f t="shared" si="24"/>
        <v>0.16809999999999997</v>
      </c>
      <c r="D531">
        <v>6.9310210740658889</v>
      </c>
      <c r="E531" t="s">
        <v>40</v>
      </c>
      <c r="F531">
        <v>0</v>
      </c>
      <c r="G531">
        <v>0</v>
      </c>
      <c r="H531">
        <v>1</v>
      </c>
      <c r="I531">
        <v>0</v>
      </c>
      <c r="J531">
        <v>0</v>
      </c>
      <c r="K531" t="s">
        <v>50</v>
      </c>
      <c r="L531">
        <v>0</v>
      </c>
      <c r="M531">
        <v>0</v>
      </c>
      <c r="N531">
        <v>0</v>
      </c>
      <c r="O531">
        <v>1</v>
      </c>
      <c r="P531">
        <v>0</v>
      </c>
      <c r="Q531">
        <v>0</v>
      </c>
      <c r="R531">
        <v>0</v>
      </c>
      <c r="S531" t="s">
        <v>52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0</v>
      </c>
      <c r="AA531">
        <v>0</v>
      </c>
      <c r="AB531">
        <v>62.1</v>
      </c>
      <c r="AC531">
        <v>57</v>
      </c>
      <c r="AD531">
        <v>1061</v>
      </c>
      <c r="AE531">
        <v>6.9669671386139829</v>
      </c>
      <c r="AF531">
        <f t="shared" si="25"/>
        <v>1060.9999999999998</v>
      </c>
      <c r="AG531">
        <v>6.9033614103912111</v>
      </c>
      <c r="AH531">
        <f t="shared" si="26"/>
        <v>995.61577032712376</v>
      </c>
      <c r="AI531">
        <v>6.3605728222771774E-2</v>
      </c>
      <c r="AJ531">
        <v>1061</v>
      </c>
      <c r="AL531">
        <v>1</v>
      </c>
      <c r="AM531">
        <v>0</v>
      </c>
      <c r="AN531">
        <v>4.78</v>
      </c>
      <c r="AO531">
        <v>4.72</v>
      </c>
      <c r="AP531">
        <v>2.95</v>
      </c>
    </row>
    <row r="532" spans="1:42" x14ac:dyDescent="0.3">
      <c r="A532">
        <v>1</v>
      </c>
      <c r="B532">
        <v>0.73</v>
      </c>
      <c r="C532">
        <f t="shared" si="24"/>
        <v>0.53289999999999993</v>
      </c>
      <c r="D532">
        <v>7.8684782047942292</v>
      </c>
      <c r="E532" t="s">
        <v>40</v>
      </c>
      <c r="F532">
        <v>0</v>
      </c>
      <c r="G532">
        <v>0</v>
      </c>
      <c r="H532">
        <v>1</v>
      </c>
      <c r="I532">
        <v>0</v>
      </c>
      <c r="J532">
        <v>0</v>
      </c>
      <c r="K532" t="s">
        <v>41</v>
      </c>
      <c r="L532">
        <v>0</v>
      </c>
      <c r="M532">
        <v>0</v>
      </c>
      <c r="N532">
        <v>0</v>
      </c>
      <c r="O532">
        <v>0</v>
      </c>
      <c r="P532">
        <v>1</v>
      </c>
      <c r="Q532">
        <v>0</v>
      </c>
      <c r="R532">
        <v>0</v>
      </c>
      <c r="S532" t="s">
        <v>52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0</v>
      </c>
      <c r="AA532">
        <v>0</v>
      </c>
      <c r="AB532">
        <v>61</v>
      </c>
      <c r="AC532">
        <v>56</v>
      </c>
      <c r="AD532">
        <v>3164</v>
      </c>
      <c r="AE532">
        <v>8.0595923288875451</v>
      </c>
      <c r="AF532">
        <f t="shared" si="25"/>
        <v>3164.0000000000018</v>
      </c>
      <c r="AG532">
        <v>7.904817461768781</v>
      </c>
      <c r="AH532">
        <f t="shared" si="26"/>
        <v>2710.307732266388</v>
      </c>
      <c r="AI532">
        <v>0.15477486711876409</v>
      </c>
      <c r="AJ532">
        <v>3164</v>
      </c>
      <c r="AL532">
        <v>1</v>
      </c>
      <c r="AM532">
        <v>0</v>
      </c>
      <c r="AN532">
        <v>5.83</v>
      </c>
      <c r="AO532">
        <v>5.88</v>
      </c>
      <c r="AP532">
        <v>3.57</v>
      </c>
    </row>
    <row r="533" spans="1:42" x14ac:dyDescent="0.3">
      <c r="A533">
        <v>1</v>
      </c>
      <c r="B533">
        <v>0.34</v>
      </c>
      <c r="C533">
        <f t="shared" si="24"/>
        <v>0.11560000000000002</v>
      </c>
      <c r="D533">
        <v>6.6514795948004855</v>
      </c>
      <c r="E533" t="s">
        <v>40</v>
      </c>
      <c r="F533">
        <v>0</v>
      </c>
      <c r="G533">
        <v>0</v>
      </c>
      <c r="H533">
        <v>1</v>
      </c>
      <c r="I533">
        <v>0</v>
      </c>
      <c r="J533">
        <v>0</v>
      </c>
      <c r="K533" t="s">
        <v>47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1</v>
      </c>
      <c r="R533">
        <v>0</v>
      </c>
      <c r="S533" t="s">
        <v>52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0</v>
      </c>
      <c r="AA533">
        <v>0</v>
      </c>
      <c r="AB533">
        <v>61.1</v>
      </c>
      <c r="AC533">
        <v>55</v>
      </c>
      <c r="AD533">
        <v>495</v>
      </c>
      <c r="AE533">
        <v>6.2045577625686903</v>
      </c>
      <c r="AF533">
        <f t="shared" si="25"/>
        <v>495</v>
      </c>
      <c r="AG533">
        <v>6.357153811412763</v>
      </c>
      <c r="AH533">
        <f t="shared" si="26"/>
        <v>576.60289811908206</v>
      </c>
      <c r="AI533">
        <v>-0.15259604884407274</v>
      </c>
      <c r="AJ533">
        <v>495</v>
      </c>
      <c r="AL533">
        <v>1</v>
      </c>
      <c r="AM533">
        <v>0</v>
      </c>
      <c r="AN533">
        <v>4.51</v>
      </c>
      <c r="AO533">
        <v>4.55</v>
      </c>
      <c r="AP533">
        <v>2.77</v>
      </c>
    </row>
    <row r="534" spans="1:42" x14ac:dyDescent="0.3">
      <c r="A534">
        <v>1</v>
      </c>
      <c r="B534">
        <v>0.51</v>
      </c>
      <c r="C534">
        <f t="shared" si="24"/>
        <v>0.2601</v>
      </c>
      <c r="D534">
        <v>7.2717799946100161</v>
      </c>
      <c r="E534" t="s">
        <v>49</v>
      </c>
      <c r="F534">
        <v>0</v>
      </c>
      <c r="G534">
        <v>0</v>
      </c>
      <c r="H534">
        <v>0</v>
      </c>
      <c r="I534">
        <v>1</v>
      </c>
      <c r="J534">
        <v>0</v>
      </c>
      <c r="K534" t="s">
        <v>51</v>
      </c>
      <c r="L534">
        <v>0</v>
      </c>
      <c r="M534">
        <v>0</v>
      </c>
      <c r="N534">
        <v>1</v>
      </c>
      <c r="O534">
        <v>0</v>
      </c>
      <c r="P534">
        <v>0</v>
      </c>
      <c r="Q534">
        <v>0</v>
      </c>
      <c r="R534">
        <v>0</v>
      </c>
      <c r="S534" t="s">
        <v>52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0</v>
      </c>
      <c r="AA534">
        <v>0</v>
      </c>
      <c r="AB534">
        <v>60.1</v>
      </c>
      <c r="AC534">
        <v>59</v>
      </c>
      <c r="AD534">
        <v>1574</v>
      </c>
      <c r="AE534">
        <v>7.3613754289773485</v>
      </c>
      <c r="AF534">
        <f t="shared" si="25"/>
        <v>1574</v>
      </c>
      <c r="AG534">
        <v>7.3005805269865132</v>
      </c>
      <c r="AH534">
        <f t="shared" si="26"/>
        <v>1481.1595311280275</v>
      </c>
      <c r="AI534">
        <v>6.079490199083537E-2</v>
      </c>
      <c r="AJ534">
        <v>1574</v>
      </c>
      <c r="AL534">
        <v>1</v>
      </c>
      <c r="AM534">
        <v>0</v>
      </c>
      <c r="AN534">
        <v>5.2</v>
      </c>
      <c r="AO534">
        <v>5.18</v>
      </c>
      <c r="AP534">
        <v>3.12</v>
      </c>
    </row>
    <row r="535" spans="1:42" x14ac:dyDescent="0.3">
      <c r="A535">
        <v>1</v>
      </c>
      <c r="B535">
        <v>0.3</v>
      </c>
      <c r="C535">
        <f t="shared" si="24"/>
        <v>0.09</v>
      </c>
      <c r="D535">
        <v>6.4709048392564616</v>
      </c>
      <c r="E535" t="s">
        <v>40</v>
      </c>
      <c r="F535">
        <v>0</v>
      </c>
      <c r="G535">
        <v>0</v>
      </c>
      <c r="H535">
        <v>1</v>
      </c>
      <c r="I535">
        <v>0</v>
      </c>
      <c r="J535">
        <v>0</v>
      </c>
      <c r="K535" t="s">
        <v>43</v>
      </c>
      <c r="L535">
        <v>0</v>
      </c>
      <c r="M535">
        <v>1</v>
      </c>
      <c r="N535">
        <v>0</v>
      </c>
      <c r="O535">
        <v>0</v>
      </c>
      <c r="P535">
        <v>0</v>
      </c>
      <c r="Q535">
        <v>0</v>
      </c>
      <c r="R535">
        <v>0</v>
      </c>
      <c r="S535" t="s">
        <v>42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1</v>
      </c>
      <c r="AB535">
        <v>61.7</v>
      </c>
      <c r="AC535">
        <v>53.8</v>
      </c>
      <c r="AD535">
        <v>779</v>
      </c>
      <c r="AE535">
        <v>6.6580110458707482</v>
      </c>
      <c r="AF535">
        <f t="shared" si="25"/>
        <v>779</v>
      </c>
      <c r="AG535">
        <v>6.6939049652833269</v>
      </c>
      <c r="AH535">
        <f t="shared" si="26"/>
        <v>807.46924306137782</v>
      </c>
      <c r="AI535">
        <v>-3.589391941257869E-2</v>
      </c>
      <c r="AJ535">
        <v>779</v>
      </c>
      <c r="AL535">
        <v>1</v>
      </c>
      <c r="AM535">
        <v>0</v>
      </c>
      <c r="AN535">
        <v>4.3099999999999996</v>
      </c>
      <c r="AO535">
        <v>4.34</v>
      </c>
      <c r="AP535">
        <v>2.67</v>
      </c>
    </row>
    <row r="536" spans="1:42" x14ac:dyDescent="0.3">
      <c r="A536">
        <v>1</v>
      </c>
      <c r="B536">
        <v>0.33</v>
      </c>
      <c r="C536">
        <f t="shared" si="24"/>
        <v>0.10890000000000001</v>
      </c>
      <c r="D536">
        <v>6.6079578580290095</v>
      </c>
      <c r="E536" t="s">
        <v>40</v>
      </c>
      <c r="F536">
        <v>0</v>
      </c>
      <c r="G536">
        <v>0</v>
      </c>
      <c r="H536">
        <v>1</v>
      </c>
      <c r="I536">
        <v>0</v>
      </c>
      <c r="J536">
        <v>0</v>
      </c>
      <c r="K536" t="s">
        <v>50</v>
      </c>
      <c r="L536">
        <v>0</v>
      </c>
      <c r="M536">
        <v>0</v>
      </c>
      <c r="N536">
        <v>0</v>
      </c>
      <c r="O536">
        <v>1</v>
      </c>
      <c r="P536">
        <v>0</v>
      </c>
      <c r="Q536">
        <v>0</v>
      </c>
      <c r="R536">
        <v>0</v>
      </c>
      <c r="S536" t="s">
        <v>42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1</v>
      </c>
      <c r="AB536">
        <v>61.7</v>
      </c>
      <c r="AC536">
        <v>55</v>
      </c>
      <c r="AD536">
        <v>965</v>
      </c>
      <c r="AE536">
        <v>6.8721281013389861</v>
      </c>
      <c r="AF536">
        <f t="shared" si="25"/>
        <v>965.00000000000023</v>
      </c>
      <c r="AG536">
        <v>6.7430133270174046</v>
      </c>
      <c r="AH536">
        <f t="shared" si="26"/>
        <v>848.1125296249071</v>
      </c>
      <c r="AI536">
        <v>0.12911477432158147</v>
      </c>
      <c r="AJ536">
        <v>965</v>
      </c>
      <c r="AL536">
        <v>1</v>
      </c>
      <c r="AM536">
        <v>0</v>
      </c>
      <c r="AN536">
        <v>4.46</v>
      </c>
      <c r="AO536">
        <v>4.42</v>
      </c>
      <c r="AP536">
        <v>2.74</v>
      </c>
    </row>
    <row r="537" spans="1:42" x14ac:dyDescent="0.3">
      <c r="A537">
        <v>1</v>
      </c>
      <c r="B537">
        <v>0.9</v>
      </c>
      <c r="C537">
        <f t="shared" si="24"/>
        <v>0.81</v>
      </c>
      <c r="D537">
        <v>8.2391797372871505</v>
      </c>
      <c r="E537" t="s">
        <v>45</v>
      </c>
      <c r="F537">
        <v>1</v>
      </c>
      <c r="G537">
        <v>0</v>
      </c>
      <c r="H537">
        <v>0</v>
      </c>
      <c r="I537">
        <v>0</v>
      </c>
      <c r="J537">
        <v>0</v>
      </c>
      <c r="K537" t="s">
        <v>51</v>
      </c>
      <c r="L537">
        <v>0</v>
      </c>
      <c r="M537">
        <v>0</v>
      </c>
      <c r="N537">
        <v>1</v>
      </c>
      <c r="O537">
        <v>0</v>
      </c>
      <c r="P537">
        <v>0</v>
      </c>
      <c r="Q537">
        <v>0</v>
      </c>
      <c r="R537">
        <v>0</v>
      </c>
      <c r="S537" t="s">
        <v>48</v>
      </c>
      <c r="T537">
        <v>0</v>
      </c>
      <c r="U537">
        <v>0</v>
      </c>
      <c r="V537">
        <v>0</v>
      </c>
      <c r="W537">
        <v>1</v>
      </c>
      <c r="X537">
        <v>0</v>
      </c>
      <c r="Y537">
        <v>0</v>
      </c>
      <c r="Z537">
        <v>0</v>
      </c>
      <c r="AA537">
        <v>0</v>
      </c>
      <c r="AB537">
        <v>65.7</v>
      </c>
      <c r="AC537">
        <v>63</v>
      </c>
      <c r="AD537">
        <v>3062</v>
      </c>
      <c r="AE537">
        <v>8.0268235762176285</v>
      </c>
      <c r="AF537">
        <f t="shared" si="25"/>
        <v>3061.9999999999982</v>
      </c>
      <c r="AG537">
        <v>7.9606713283030395</v>
      </c>
      <c r="AH537">
        <f t="shared" si="26"/>
        <v>2865.9963312785153</v>
      </c>
      <c r="AI537">
        <v>6.6152247914589069E-2</v>
      </c>
      <c r="AJ537">
        <v>3062</v>
      </c>
      <c r="AL537">
        <v>1</v>
      </c>
      <c r="AM537">
        <v>0</v>
      </c>
      <c r="AN537">
        <v>6.01</v>
      </c>
      <c r="AO537">
        <v>5.96</v>
      </c>
      <c r="AP537">
        <v>3.93</v>
      </c>
    </row>
    <row r="538" spans="1:42" x14ac:dyDescent="0.3">
      <c r="A538">
        <v>1</v>
      </c>
      <c r="B538">
        <v>0.35</v>
      </c>
      <c r="C538">
        <f t="shared" si="24"/>
        <v>0.12249999999999998</v>
      </c>
      <c r="D538">
        <v>6.694013936569946</v>
      </c>
      <c r="E538" t="s">
        <v>49</v>
      </c>
      <c r="F538">
        <v>0</v>
      </c>
      <c r="G538">
        <v>0</v>
      </c>
      <c r="H538">
        <v>0</v>
      </c>
      <c r="I538">
        <v>1</v>
      </c>
      <c r="J538">
        <v>0</v>
      </c>
      <c r="K538" t="s">
        <v>43</v>
      </c>
      <c r="L538">
        <v>0</v>
      </c>
      <c r="M538">
        <v>1</v>
      </c>
      <c r="N538">
        <v>0</v>
      </c>
      <c r="O538">
        <v>0</v>
      </c>
      <c r="P538">
        <v>0</v>
      </c>
      <c r="Q538">
        <v>0</v>
      </c>
      <c r="R538">
        <v>0</v>
      </c>
      <c r="S538" t="s">
        <v>46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1</v>
      </c>
      <c r="AA538">
        <v>0</v>
      </c>
      <c r="AB538">
        <v>61</v>
      </c>
      <c r="AC538">
        <v>58</v>
      </c>
      <c r="AD538">
        <v>1116</v>
      </c>
      <c r="AE538">
        <v>7.0175061429412562</v>
      </c>
      <c r="AF538">
        <f t="shared" si="25"/>
        <v>1116</v>
      </c>
      <c r="AG538">
        <v>6.991667964972061</v>
      </c>
      <c r="AH538">
        <f t="shared" si="26"/>
        <v>1087.5339327144104</v>
      </c>
      <c r="AI538">
        <v>2.5838177969195186E-2</v>
      </c>
      <c r="AJ538">
        <v>1116</v>
      </c>
      <c r="AL538">
        <v>1</v>
      </c>
      <c r="AM538">
        <v>0</v>
      </c>
      <c r="AN538">
        <v>4.5599999999999996</v>
      </c>
      <c r="AO538">
        <v>4.5199999999999996</v>
      </c>
      <c r="AP538">
        <v>2.77</v>
      </c>
    </row>
    <row r="539" spans="1:42" x14ac:dyDescent="0.3">
      <c r="A539">
        <v>1</v>
      </c>
      <c r="B539">
        <v>0.5</v>
      </c>
      <c r="C539">
        <f t="shared" si="24"/>
        <v>0.25</v>
      </c>
      <c r="D539">
        <v>7.2401831635362885</v>
      </c>
      <c r="E539" t="s">
        <v>49</v>
      </c>
      <c r="F539">
        <v>0</v>
      </c>
      <c r="G539">
        <v>0</v>
      </c>
      <c r="H539">
        <v>0</v>
      </c>
      <c r="I539">
        <v>1</v>
      </c>
      <c r="J539">
        <v>0</v>
      </c>
      <c r="K539" t="s">
        <v>54</v>
      </c>
      <c r="L539">
        <v>1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 t="s">
        <v>52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0</v>
      </c>
      <c r="AA539">
        <v>0</v>
      </c>
      <c r="AB539">
        <v>60.2</v>
      </c>
      <c r="AC539">
        <v>57</v>
      </c>
      <c r="AD539">
        <v>1845</v>
      </c>
      <c r="AE539">
        <v>7.5202345564746276</v>
      </c>
      <c r="AF539">
        <f t="shared" si="25"/>
        <v>1845</v>
      </c>
      <c r="AG539">
        <v>7.4257216322902941</v>
      </c>
      <c r="AH539">
        <f t="shared" si="26"/>
        <v>1678.6104755736214</v>
      </c>
      <c r="AI539">
        <v>9.4512924184333436E-2</v>
      </c>
      <c r="AJ539">
        <v>1845</v>
      </c>
      <c r="AL539">
        <v>1</v>
      </c>
      <c r="AM539">
        <v>0</v>
      </c>
      <c r="AN539">
        <v>5.21</v>
      </c>
      <c r="AO539">
        <v>5.15</v>
      </c>
      <c r="AP539">
        <v>3.12</v>
      </c>
    </row>
    <row r="540" spans="1:42" x14ac:dyDescent="0.3">
      <c r="A540">
        <v>1</v>
      </c>
      <c r="B540">
        <v>0.43</v>
      </c>
      <c r="C540">
        <f t="shared" si="24"/>
        <v>0.18489999999999998</v>
      </c>
      <c r="D540">
        <v>7.0039939557772124</v>
      </c>
      <c r="E540" t="s">
        <v>40</v>
      </c>
      <c r="F540">
        <v>0</v>
      </c>
      <c r="G540">
        <v>0</v>
      </c>
      <c r="H540">
        <v>1</v>
      </c>
      <c r="I540">
        <v>0</v>
      </c>
      <c r="J540">
        <v>0</v>
      </c>
      <c r="K540" t="s">
        <v>50</v>
      </c>
      <c r="L540">
        <v>0</v>
      </c>
      <c r="M540">
        <v>0</v>
      </c>
      <c r="N540">
        <v>0</v>
      </c>
      <c r="O540">
        <v>1</v>
      </c>
      <c r="P540">
        <v>0</v>
      </c>
      <c r="Q540">
        <v>0</v>
      </c>
      <c r="R540">
        <v>0</v>
      </c>
      <c r="S540" t="s">
        <v>53</v>
      </c>
      <c r="T540">
        <v>0</v>
      </c>
      <c r="U540">
        <v>1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62.4</v>
      </c>
      <c r="AC540">
        <v>54</v>
      </c>
      <c r="AD540">
        <v>1318</v>
      </c>
      <c r="AE540">
        <v>7.1838707150624526</v>
      </c>
      <c r="AF540">
        <f t="shared" si="25"/>
        <v>1318</v>
      </c>
      <c r="AG540">
        <v>7.2916247487623647</v>
      </c>
      <c r="AH540">
        <f t="shared" si="26"/>
        <v>1467.9538168415172</v>
      </c>
      <c r="AI540">
        <v>-0.1077540336999121</v>
      </c>
      <c r="AJ540">
        <v>1318</v>
      </c>
      <c r="AL540">
        <v>1</v>
      </c>
      <c r="AM540">
        <v>0</v>
      </c>
      <c r="AN540">
        <v>4.84</v>
      </c>
      <c r="AO540">
        <v>4.87</v>
      </c>
      <c r="AP540">
        <v>3.03</v>
      </c>
    </row>
    <row r="541" spans="1:42" x14ac:dyDescent="0.3">
      <c r="A541">
        <v>1</v>
      </c>
      <c r="B541">
        <v>0.37</v>
      </c>
      <c r="C541">
        <f t="shared" si="24"/>
        <v>0.13689999999999999</v>
      </c>
      <c r="D541">
        <v>6.7763153464924137</v>
      </c>
      <c r="E541" t="s">
        <v>40</v>
      </c>
      <c r="F541">
        <v>0</v>
      </c>
      <c r="G541">
        <v>0</v>
      </c>
      <c r="H541">
        <v>1</v>
      </c>
      <c r="I541">
        <v>0</v>
      </c>
      <c r="J541">
        <v>0</v>
      </c>
      <c r="K541" t="s">
        <v>43</v>
      </c>
      <c r="L541">
        <v>0</v>
      </c>
      <c r="M541">
        <v>1</v>
      </c>
      <c r="N541">
        <v>0</v>
      </c>
      <c r="O541">
        <v>0</v>
      </c>
      <c r="P541">
        <v>0</v>
      </c>
      <c r="Q541">
        <v>0</v>
      </c>
      <c r="R541">
        <v>0</v>
      </c>
      <c r="S541" t="s">
        <v>52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0</v>
      </c>
      <c r="AA541">
        <v>0</v>
      </c>
      <c r="AB541">
        <v>62.5</v>
      </c>
      <c r="AC541">
        <v>56</v>
      </c>
      <c r="AD541">
        <v>811</v>
      </c>
      <c r="AE541">
        <v>6.6982680541154132</v>
      </c>
      <c r="AF541">
        <f t="shared" si="25"/>
        <v>811.00000000000023</v>
      </c>
      <c r="AG541">
        <v>6.8098787448839389</v>
      </c>
      <c r="AH541">
        <f t="shared" si="26"/>
        <v>906.76085088912532</v>
      </c>
      <c r="AI541">
        <v>-0.1116106907685257</v>
      </c>
      <c r="AJ541">
        <v>811</v>
      </c>
      <c r="AL541">
        <v>1</v>
      </c>
      <c r="AM541">
        <v>0</v>
      </c>
      <c r="AN541">
        <v>4.58</v>
      </c>
      <c r="AO541">
        <v>4.6100000000000003</v>
      </c>
      <c r="AP541">
        <v>2.87</v>
      </c>
    </row>
    <row r="542" spans="1:42" x14ac:dyDescent="0.3">
      <c r="A542">
        <v>1</v>
      </c>
      <c r="B542">
        <v>0.59</v>
      </c>
      <c r="C542">
        <f t="shared" si="24"/>
        <v>0.34809999999999997</v>
      </c>
      <c r="D542">
        <v>7.5085556966949065</v>
      </c>
      <c r="E542" t="s">
        <v>40</v>
      </c>
      <c r="F542">
        <v>0</v>
      </c>
      <c r="G542">
        <v>0</v>
      </c>
      <c r="H542">
        <v>1</v>
      </c>
      <c r="I542">
        <v>0</v>
      </c>
      <c r="J542">
        <v>0</v>
      </c>
      <c r="K542" t="s">
        <v>54</v>
      </c>
      <c r="L542">
        <v>1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 t="s">
        <v>39</v>
      </c>
      <c r="T542">
        <v>0</v>
      </c>
      <c r="U542">
        <v>0</v>
      </c>
      <c r="V542">
        <v>1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61.2</v>
      </c>
      <c r="AC542">
        <v>56</v>
      </c>
      <c r="AD542">
        <v>1821</v>
      </c>
      <c r="AE542">
        <v>7.5071410797276084</v>
      </c>
      <c r="AF542">
        <f t="shared" si="25"/>
        <v>1821.0000000000007</v>
      </c>
      <c r="AG542">
        <v>7.5788207820639091</v>
      </c>
      <c r="AH542">
        <f t="shared" si="26"/>
        <v>1956.3206762373957</v>
      </c>
      <c r="AI542">
        <v>-7.1679702336300721E-2</v>
      </c>
      <c r="AJ542">
        <v>1821</v>
      </c>
      <c r="AL542">
        <v>1</v>
      </c>
      <c r="AM542">
        <v>0</v>
      </c>
      <c r="AN542">
        <v>5.43</v>
      </c>
      <c r="AO542">
        <v>5.38</v>
      </c>
      <c r="AP542">
        <v>3.31</v>
      </c>
    </row>
    <row r="543" spans="1:42" x14ac:dyDescent="0.3">
      <c r="A543">
        <v>1</v>
      </c>
      <c r="B543">
        <v>0.48</v>
      </c>
      <c r="C543">
        <f t="shared" si="24"/>
        <v>0.23039999999999999</v>
      </c>
      <c r="D543">
        <v>7.1754806454404578</v>
      </c>
      <c r="E543" t="s">
        <v>40</v>
      </c>
      <c r="F543">
        <v>0</v>
      </c>
      <c r="G543">
        <v>0</v>
      </c>
      <c r="H543">
        <v>1</v>
      </c>
      <c r="I543">
        <v>0</v>
      </c>
      <c r="J543">
        <v>0</v>
      </c>
      <c r="K543" t="s">
        <v>51</v>
      </c>
      <c r="L543">
        <v>0</v>
      </c>
      <c r="M543">
        <v>0</v>
      </c>
      <c r="N543">
        <v>1</v>
      </c>
      <c r="O543">
        <v>0</v>
      </c>
      <c r="P543">
        <v>0</v>
      </c>
      <c r="Q543">
        <v>0</v>
      </c>
      <c r="R543">
        <v>0</v>
      </c>
      <c r="S543" t="s">
        <v>48</v>
      </c>
      <c r="T543">
        <v>0</v>
      </c>
      <c r="U543">
        <v>0</v>
      </c>
      <c r="V543">
        <v>0</v>
      </c>
      <c r="W543">
        <v>1</v>
      </c>
      <c r="X543">
        <v>0</v>
      </c>
      <c r="Y543">
        <v>0</v>
      </c>
      <c r="Z543">
        <v>0</v>
      </c>
      <c r="AA543">
        <v>0</v>
      </c>
      <c r="AB543">
        <v>61</v>
      </c>
      <c r="AC543">
        <v>57</v>
      </c>
      <c r="AD543">
        <v>918</v>
      </c>
      <c r="AE543">
        <v>6.8221973906204907</v>
      </c>
      <c r="AF543">
        <f t="shared" si="25"/>
        <v>918.00000000000023</v>
      </c>
      <c r="AG543">
        <v>6.8868936821453151</v>
      </c>
      <c r="AH543">
        <f t="shared" si="26"/>
        <v>979.35450095071553</v>
      </c>
      <c r="AI543">
        <v>-6.4696291524824368E-2</v>
      </c>
      <c r="AJ543">
        <v>918</v>
      </c>
      <c r="AL543">
        <v>1</v>
      </c>
      <c r="AM543">
        <v>0</v>
      </c>
      <c r="AN543">
        <v>5.05</v>
      </c>
      <c r="AO543">
        <v>5.08</v>
      </c>
      <c r="AP543">
        <v>3.09</v>
      </c>
    </row>
    <row r="544" spans="1:42" x14ac:dyDescent="0.3">
      <c r="A544">
        <v>1</v>
      </c>
      <c r="B544">
        <v>0.41</v>
      </c>
      <c r="C544">
        <f t="shared" si="24"/>
        <v>0.16809999999999997</v>
      </c>
      <c r="D544">
        <v>6.9310210740658889</v>
      </c>
      <c r="E544" t="s">
        <v>55</v>
      </c>
      <c r="F544">
        <v>0</v>
      </c>
      <c r="G544">
        <v>0</v>
      </c>
      <c r="H544">
        <v>0</v>
      </c>
      <c r="I544">
        <v>0</v>
      </c>
      <c r="J544">
        <v>1</v>
      </c>
      <c r="K544" t="s">
        <v>43</v>
      </c>
      <c r="L544">
        <v>0</v>
      </c>
      <c r="M544">
        <v>1</v>
      </c>
      <c r="N544">
        <v>0</v>
      </c>
      <c r="O544">
        <v>0</v>
      </c>
      <c r="P544">
        <v>0</v>
      </c>
      <c r="Q544">
        <v>0</v>
      </c>
      <c r="R544">
        <v>0</v>
      </c>
      <c r="S544" t="s">
        <v>39</v>
      </c>
      <c r="T544">
        <v>0</v>
      </c>
      <c r="U544">
        <v>0</v>
      </c>
      <c r="V544">
        <v>1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59.3</v>
      </c>
      <c r="AC544">
        <v>61</v>
      </c>
      <c r="AD544">
        <v>705</v>
      </c>
      <c r="AE544">
        <v>6.5581978028122689</v>
      </c>
      <c r="AF544">
        <f t="shared" si="25"/>
        <v>705.00000000000023</v>
      </c>
      <c r="AG544">
        <v>6.7592838210299178</v>
      </c>
      <c r="AH544">
        <f t="shared" si="26"/>
        <v>862.02461076700718</v>
      </c>
      <c r="AI544">
        <v>-0.20108601821764882</v>
      </c>
      <c r="AJ544">
        <v>705</v>
      </c>
      <c r="AL544">
        <v>1</v>
      </c>
      <c r="AM544">
        <v>0</v>
      </c>
      <c r="AN544">
        <v>4.8</v>
      </c>
      <c r="AO544">
        <v>4.84</v>
      </c>
      <c r="AP544">
        <v>2.86</v>
      </c>
    </row>
    <row r="545" spans="1:42" x14ac:dyDescent="0.3">
      <c r="A545">
        <v>1</v>
      </c>
      <c r="B545">
        <v>0.75</v>
      </c>
      <c r="C545">
        <f t="shared" si="24"/>
        <v>0.5625</v>
      </c>
      <c r="D545">
        <v>7.9153845900800182</v>
      </c>
      <c r="E545" t="s">
        <v>49</v>
      </c>
      <c r="F545">
        <v>0</v>
      </c>
      <c r="G545">
        <v>0</v>
      </c>
      <c r="H545">
        <v>0</v>
      </c>
      <c r="I545">
        <v>1</v>
      </c>
      <c r="J545">
        <v>0</v>
      </c>
      <c r="K545" t="s">
        <v>50</v>
      </c>
      <c r="L545">
        <v>0</v>
      </c>
      <c r="M545">
        <v>0</v>
      </c>
      <c r="N545">
        <v>0</v>
      </c>
      <c r="O545">
        <v>1</v>
      </c>
      <c r="P545">
        <v>0</v>
      </c>
      <c r="Q545">
        <v>0</v>
      </c>
      <c r="R545">
        <v>0</v>
      </c>
      <c r="S545" t="s">
        <v>42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1</v>
      </c>
      <c r="AB545">
        <v>62.5</v>
      </c>
      <c r="AC545">
        <v>56</v>
      </c>
      <c r="AD545">
        <v>3486</v>
      </c>
      <c r="AE545">
        <v>8.1565102260799662</v>
      </c>
      <c r="AF545">
        <f t="shared" si="25"/>
        <v>3486</v>
      </c>
      <c r="AG545">
        <v>8.2493213940062144</v>
      </c>
      <c r="AH545">
        <f t="shared" si="26"/>
        <v>3825.0292527386955</v>
      </c>
      <c r="AI545">
        <v>-9.2811167926248217E-2</v>
      </c>
      <c r="AJ545">
        <v>3486</v>
      </c>
      <c r="AL545">
        <v>1</v>
      </c>
      <c r="AM545">
        <v>0</v>
      </c>
      <c r="AN545">
        <v>5.84</v>
      </c>
      <c r="AO545">
        <v>5.78</v>
      </c>
      <c r="AP545">
        <v>3.63</v>
      </c>
    </row>
    <row r="546" spans="1:42" x14ac:dyDescent="0.3">
      <c r="A546">
        <v>1</v>
      </c>
      <c r="B546">
        <v>0.51</v>
      </c>
      <c r="C546">
        <f t="shared" si="24"/>
        <v>0.2601</v>
      </c>
      <c r="D546">
        <v>7.2717799946100161</v>
      </c>
      <c r="E546" t="s">
        <v>55</v>
      </c>
      <c r="F546">
        <v>0</v>
      </c>
      <c r="G546">
        <v>0</v>
      </c>
      <c r="H546">
        <v>0</v>
      </c>
      <c r="I546">
        <v>0</v>
      </c>
      <c r="J546">
        <v>1</v>
      </c>
      <c r="K546" t="s">
        <v>43</v>
      </c>
      <c r="L546">
        <v>0</v>
      </c>
      <c r="M546">
        <v>1</v>
      </c>
      <c r="N546">
        <v>0</v>
      </c>
      <c r="O546">
        <v>0</v>
      </c>
      <c r="P546">
        <v>0</v>
      </c>
      <c r="Q546">
        <v>0</v>
      </c>
      <c r="R546">
        <v>0</v>
      </c>
      <c r="S546" t="s">
        <v>48</v>
      </c>
      <c r="T546">
        <v>0</v>
      </c>
      <c r="U546">
        <v>0</v>
      </c>
      <c r="V546">
        <v>0</v>
      </c>
      <c r="W546">
        <v>1</v>
      </c>
      <c r="X546">
        <v>0</v>
      </c>
      <c r="Y546">
        <v>0</v>
      </c>
      <c r="Z546">
        <v>0</v>
      </c>
      <c r="AA546">
        <v>0</v>
      </c>
      <c r="AB546">
        <v>58.3</v>
      </c>
      <c r="AC546">
        <v>63</v>
      </c>
      <c r="AD546">
        <v>1265</v>
      </c>
      <c r="AE546">
        <v>7.1428274011616208</v>
      </c>
      <c r="AF546">
        <f t="shared" si="25"/>
        <v>1265.0000000000002</v>
      </c>
      <c r="AG546">
        <v>6.9925787301818065</v>
      </c>
      <c r="AH546">
        <f t="shared" si="26"/>
        <v>1088.5248719727472</v>
      </c>
      <c r="AI546">
        <v>0.15024867097981431</v>
      </c>
      <c r="AJ546">
        <v>1265</v>
      </c>
      <c r="AL546">
        <v>1</v>
      </c>
      <c r="AM546">
        <v>0</v>
      </c>
      <c r="AN546">
        <v>5.21</v>
      </c>
      <c r="AO546">
        <v>5.26</v>
      </c>
      <c r="AP546">
        <v>3.05</v>
      </c>
    </row>
    <row r="547" spans="1:42" x14ac:dyDescent="0.3">
      <c r="A547">
        <v>1</v>
      </c>
      <c r="B547">
        <v>0.31</v>
      </c>
      <c r="C547">
        <f t="shared" si="24"/>
        <v>9.6100000000000005E-2</v>
      </c>
      <c r="D547">
        <v>6.5177318019796271</v>
      </c>
      <c r="E547" t="s">
        <v>49</v>
      </c>
      <c r="F547">
        <v>0</v>
      </c>
      <c r="G547">
        <v>0</v>
      </c>
      <c r="H547">
        <v>0</v>
      </c>
      <c r="I547">
        <v>1</v>
      </c>
      <c r="J547">
        <v>0</v>
      </c>
      <c r="K547" t="s">
        <v>41</v>
      </c>
      <c r="L547">
        <v>0</v>
      </c>
      <c r="M547">
        <v>0</v>
      </c>
      <c r="N547">
        <v>0</v>
      </c>
      <c r="O547">
        <v>0</v>
      </c>
      <c r="P547">
        <v>1</v>
      </c>
      <c r="Q547">
        <v>0</v>
      </c>
      <c r="R547">
        <v>0</v>
      </c>
      <c r="S547" t="s">
        <v>52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0</v>
      </c>
      <c r="AA547">
        <v>0</v>
      </c>
      <c r="AB547">
        <v>62.4</v>
      </c>
      <c r="AC547">
        <v>59</v>
      </c>
      <c r="AD547">
        <v>628</v>
      </c>
      <c r="AE547">
        <v>6.4425401664681985</v>
      </c>
      <c r="AF547">
        <f t="shared" si="25"/>
        <v>627.99999999999989</v>
      </c>
      <c r="AG547">
        <v>6.3428546680649411</v>
      </c>
      <c r="AH547">
        <f t="shared" si="26"/>
        <v>568.41663835850682</v>
      </c>
      <c r="AI547">
        <v>9.9685498403257355E-2</v>
      </c>
      <c r="AJ547">
        <v>628</v>
      </c>
      <c r="AL547">
        <v>1</v>
      </c>
      <c r="AM547">
        <v>0</v>
      </c>
      <c r="AN547">
        <v>4.34</v>
      </c>
      <c r="AO547">
        <v>4.3099999999999996</v>
      </c>
      <c r="AP547">
        <v>2.7</v>
      </c>
    </row>
    <row r="548" spans="1:42" x14ac:dyDescent="0.3">
      <c r="A548">
        <v>1</v>
      </c>
      <c r="B548">
        <v>0.52</v>
      </c>
      <c r="C548">
        <f t="shared" si="24"/>
        <v>0.27040000000000003</v>
      </c>
      <c r="D548">
        <v>7.302897153254575</v>
      </c>
      <c r="E548" t="s">
        <v>49</v>
      </c>
      <c r="F548">
        <v>0</v>
      </c>
      <c r="G548">
        <v>0</v>
      </c>
      <c r="H548">
        <v>0</v>
      </c>
      <c r="I548">
        <v>1</v>
      </c>
      <c r="J548">
        <v>0</v>
      </c>
      <c r="K548" t="s">
        <v>51</v>
      </c>
      <c r="L548">
        <v>0</v>
      </c>
      <c r="M548">
        <v>0</v>
      </c>
      <c r="N548">
        <v>1</v>
      </c>
      <c r="O548">
        <v>0</v>
      </c>
      <c r="P548">
        <v>0</v>
      </c>
      <c r="Q548">
        <v>0</v>
      </c>
      <c r="R548">
        <v>0</v>
      </c>
      <c r="S548" t="s">
        <v>52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0</v>
      </c>
      <c r="AA548">
        <v>0</v>
      </c>
      <c r="AB548">
        <v>60.7</v>
      </c>
      <c r="AC548">
        <v>59</v>
      </c>
      <c r="AD548">
        <v>1720</v>
      </c>
      <c r="AE548">
        <v>7.4500795698074986</v>
      </c>
      <c r="AF548">
        <f t="shared" si="25"/>
        <v>1719.9999999999998</v>
      </c>
      <c r="AG548">
        <v>7.3042168827987091</v>
      </c>
      <c r="AH548">
        <f t="shared" si="26"/>
        <v>1486.5553588267524</v>
      </c>
      <c r="AI548">
        <v>0.14586268700878957</v>
      </c>
      <c r="AJ548">
        <v>1720</v>
      </c>
      <c r="AL548">
        <v>1</v>
      </c>
      <c r="AM548">
        <v>0</v>
      </c>
      <c r="AN548">
        <v>5.18</v>
      </c>
      <c r="AO548">
        <v>5.14</v>
      </c>
      <c r="AP548">
        <v>3.13</v>
      </c>
    </row>
    <row r="549" spans="1:42" x14ac:dyDescent="0.3">
      <c r="A549">
        <v>1</v>
      </c>
      <c r="B549">
        <v>0.75</v>
      </c>
      <c r="C549">
        <f t="shared" si="24"/>
        <v>0.5625</v>
      </c>
      <c r="D549">
        <v>7.9153845900800182</v>
      </c>
      <c r="E549" t="s">
        <v>37</v>
      </c>
      <c r="F549">
        <v>0</v>
      </c>
      <c r="G549">
        <v>1</v>
      </c>
      <c r="H549">
        <v>0</v>
      </c>
      <c r="I549">
        <v>0</v>
      </c>
      <c r="J549">
        <v>0</v>
      </c>
      <c r="K549" t="s">
        <v>43</v>
      </c>
      <c r="L549">
        <v>0</v>
      </c>
      <c r="M549">
        <v>1</v>
      </c>
      <c r="N549">
        <v>0</v>
      </c>
      <c r="O549">
        <v>0</v>
      </c>
      <c r="P549">
        <v>0</v>
      </c>
      <c r="Q549">
        <v>0</v>
      </c>
      <c r="R549">
        <v>0</v>
      </c>
      <c r="S549" t="s">
        <v>52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0</v>
      </c>
      <c r="AA549">
        <v>0</v>
      </c>
      <c r="AB549">
        <v>59.7</v>
      </c>
      <c r="AC549">
        <v>65</v>
      </c>
      <c r="AD549">
        <v>2717</v>
      </c>
      <c r="AE549">
        <v>7.9072836094263481</v>
      </c>
      <c r="AF549">
        <f t="shared" si="25"/>
        <v>2717.0000000000009</v>
      </c>
      <c r="AG549">
        <v>8.0487003355530753</v>
      </c>
      <c r="AH549">
        <f t="shared" si="26"/>
        <v>3129.7247349237646</v>
      </c>
      <c r="AI549">
        <v>-0.14141672612672718</v>
      </c>
      <c r="AJ549">
        <v>2717</v>
      </c>
      <c r="AL549">
        <v>1</v>
      </c>
      <c r="AM549">
        <v>0</v>
      </c>
      <c r="AN549">
        <v>5.85</v>
      </c>
      <c r="AO549">
        <v>5.8</v>
      </c>
      <c r="AP549">
        <v>3.48</v>
      </c>
    </row>
    <row r="550" spans="1:42" x14ac:dyDescent="0.3">
      <c r="A550">
        <v>1</v>
      </c>
      <c r="B550">
        <v>0.53</v>
      </c>
      <c r="C550">
        <f t="shared" si="24"/>
        <v>0.28090000000000004</v>
      </c>
      <c r="D550">
        <v>7.3335509394040761</v>
      </c>
      <c r="E550" t="s">
        <v>55</v>
      </c>
      <c r="F550">
        <v>0</v>
      </c>
      <c r="G550">
        <v>0</v>
      </c>
      <c r="H550">
        <v>0</v>
      </c>
      <c r="I550">
        <v>0</v>
      </c>
      <c r="J550">
        <v>1</v>
      </c>
      <c r="K550" t="s">
        <v>50</v>
      </c>
      <c r="L550">
        <v>0</v>
      </c>
      <c r="M550">
        <v>0</v>
      </c>
      <c r="N550">
        <v>0</v>
      </c>
      <c r="O550">
        <v>1</v>
      </c>
      <c r="P550">
        <v>0</v>
      </c>
      <c r="Q550">
        <v>0</v>
      </c>
      <c r="R550">
        <v>0</v>
      </c>
      <c r="S550" t="s">
        <v>44</v>
      </c>
      <c r="T550">
        <v>0</v>
      </c>
      <c r="U550">
        <v>0</v>
      </c>
      <c r="V550">
        <v>0</v>
      </c>
      <c r="W550">
        <v>0</v>
      </c>
      <c r="X550">
        <v>1</v>
      </c>
      <c r="Y550">
        <v>0</v>
      </c>
      <c r="Z550">
        <v>0</v>
      </c>
      <c r="AA550">
        <v>0</v>
      </c>
      <c r="AB550">
        <v>63.2</v>
      </c>
      <c r="AC550">
        <v>55</v>
      </c>
      <c r="AD550">
        <v>1727</v>
      </c>
      <c r="AE550">
        <v>7.4541410781466784</v>
      </c>
      <c r="AF550">
        <f t="shared" si="25"/>
        <v>1726.9999999999995</v>
      </c>
      <c r="AG550">
        <v>7.3650724461200774</v>
      </c>
      <c r="AH550">
        <f t="shared" si="26"/>
        <v>1579.8298749162129</v>
      </c>
      <c r="AI550">
        <v>8.906863202660098E-2</v>
      </c>
      <c r="AJ550">
        <v>1727</v>
      </c>
      <c r="AL550">
        <v>1</v>
      </c>
      <c r="AM550">
        <v>0</v>
      </c>
      <c r="AN550">
        <v>5.15</v>
      </c>
      <c r="AO550">
        <v>5.13</v>
      </c>
      <c r="AP550">
        <v>3.25</v>
      </c>
    </row>
    <row r="551" spans="1:42" x14ac:dyDescent="0.3">
      <c r="A551">
        <v>1</v>
      </c>
      <c r="B551">
        <v>0.86</v>
      </c>
      <c r="C551">
        <f t="shared" si="24"/>
        <v>0.73959999999999992</v>
      </c>
      <c r="D551">
        <v>8.1572215646066475</v>
      </c>
      <c r="E551" t="s">
        <v>45</v>
      </c>
      <c r="F551">
        <v>1</v>
      </c>
      <c r="G551">
        <v>0</v>
      </c>
      <c r="H551">
        <v>0</v>
      </c>
      <c r="I551">
        <v>0</v>
      </c>
      <c r="J551">
        <v>0</v>
      </c>
      <c r="K551" t="s">
        <v>43</v>
      </c>
      <c r="L551">
        <v>0</v>
      </c>
      <c r="M551">
        <v>1</v>
      </c>
      <c r="N551">
        <v>0</v>
      </c>
      <c r="O551">
        <v>0</v>
      </c>
      <c r="P551">
        <v>0</v>
      </c>
      <c r="Q551">
        <v>0</v>
      </c>
      <c r="R551">
        <v>0</v>
      </c>
      <c r="S551" t="s">
        <v>48</v>
      </c>
      <c r="T551">
        <v>0</v>
      </c>
      <c r="U551">
        <v>0</v>
      </c>
      <c r="V551">
        <v>0</v>
      </c>
      <c r="W551">
        <v>1</v>
      </c>
      <c r="X551">
        <v>0</v>
      </c>
      <c r="Y551">
        <v>0</v>
      </c>
      <c r="Z551">
        <v>0</v>
      </c>
      <c r="AA551">
        <v>0</v>
      </c>
      <c r="AB551">
        <v>55.1</v>
      </c>
      <c r="AC551">
        <v>69</v>
      </c>
      <c r="AD551">
        <v>2757</v>
      </c>
      <c r="AE551">
        <v>7.9218984110237969</v>
      </c>
      <c r="AF551">
        <f t="shared" si="25"/>
        <v>2757.0000000000005</v>
      </c>
      <c r="AG551">
        <v>8.0375429308414219</v>
      </c>
      <c r="AH551">
        <f t="shared" si="26"/>
        <v>3094.9992130119354</v>
      </c>
      <c r="AI551">
        <v>-0.11564451981762502</v>
      </c>
      <c r="AJ551">
        <v>2757</v>
      </c>
      <c r="AL551">
        <v>1</v>
      </c>
      <c r="AM551">
        <v>0</v>
      </c>
      <c r="AN551">
        <v>6.45</v>
      </c>
      <c r="AO551">
        <v>6.33</v>
      </c>
      <c r="AP551">
        <v>3.52</v>
      </c>
    </row>
    <row r="552" spans="1:42" x14ac:dyDescent="0.3">
      <c r="A552">
        <v>1</v>
      </c>
      <c r="B552">
        <v>0.31</v>
      </c>
      <c r="C552">
        <f t="shared" si="24"/>
        <v>9.6100000000000005E-2</v>
      </c>
      <c r="D552">
        <v>6.5177318019796271</v>
      </c>
      <c r="E552" t="s">
        <v>40</v>
      </c>
      <c r="F552">
        <v>0</v>
      </c>
      <c r="G552">
        <v>0</v>
      </c>
      <c r="H552">
        <v>1</v>
      </c>
      <c r="I552">
        <v>0</v>
      </c>
      <c r="J552">
        <v>0</v>
      </c>
      <c r="K552" t="s">
        <v>47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1</v>
      </c>
      <c r="R552">
        <v>0</v>
      </c>
      <c r="S552" t="s">
        <v>39</v>
      </c>
      <c r="T552">
        <v>0</v>
      </c>
      <c r="U552">
        <v>0</v>
      </c>
      <c r="V552">
        <v>1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61.4</v>
      </c>
      <c r="AC552">
        <v>56</v>
      </c>
      <c r="AD552">
        <v>430</v>
      </c>
      <c r="AE552">
        <v>6.0637852086876078</v>
      </c>
      <c r="AF552">
        <f t="shared" si="25"/>
        <v>429.99999999999989</v>
      </c>
      <c r="AG552">
        <v>6.058717161474938</v>
      </c>
      <c r="AH552">
        <f t="shared" si="26"/>
        <v>427.82625267832077</v>
      </c>
      <c r="AI552">
        <v>5.0680472126698461E-3</v>
      </c>
      <c r="AJ552">
        <v>430</v>
      </c>
      <c r="AL552">
        <v>1</v>
      </c>
      <c r="AM552">
        <v>0</v>
      </c>
      <c r="AN552">
        <v>4.3499999999999996</v>
      </c>
      <c r="AO552">
        <v>4.38</v>
      </c>
      <c r="AP552">
        <v>2.68</v>
      </c>
    </row>
    <row r="553" spans="1:42" x14ac:dyDescent="0.3">
      <c r="A553">
        <v>1</v>
      </c>
      <c r="B553">
        <v>0.75</v>
      </c>
      <c r="C553">
        <f t="shared" si="24"/>
        <v>0.5625</v>
      </c>
      <c r="D553">
        <v>7.9153845900800182</v>
      </c>
      <c r="E553" t="s">
        <v>40</v>
      </c>
      <c r="F553">
        <v>0</v>
      </c>
      <c r="G553">
        <v>0</v>
      </c>
      <c r="H553">
        <v>1</v>
      </c>
      <c r="I553">
        <v>0</v>
      </c>
      <c r="J553">
        <v>0</v>
      </c>
      <c r="K553" t="s">
        <v>43</v>
      </c>
      <c r="L553">
        <v>0</v>
      </c>
      <c r="M553">
        <v>1</v>
      </c>
      <c r="N553">
        <v>0</v>
      </c>
      <c r="O553">
        <v>0</v>
      </c>
      <c r="P553">
        <v>0</v>
      </c>
      <c r="Q553">
        <v>0</v>
      </c>
      <c r="R553">
        <v>0</v>
      </c>
      <c r="S553" t="s">
        <v>48</v>
      </c>
      <c r="T553">
        <v>0</v>
      </c>
      <c r="U553">
        <v>0</v>
      </c>
      <c r="V553">
        <v>0</v>
      </c>
      <c r="W553">
        <v>1</v>
      </c>
      <c r="X553">
        <v>0</v>
      </c>
      <c r="Y553">
        <v>0</v>
      </c>
      <c r="Z553">
        <v>0</v>
      </c>
      <c r="AA553">
        <v>0</v>
      </c>
      <c r="AB553">
        <v>62.6</v>
      </c>
      <c r="AC553">
        <v>55</v>
      </c>
      <c r="AD553">
        <v>3129</v>
      </c>
      <c r="AE553">
        <v>8.0484687436688827</v>
      </c>
      <c r="AF553">
        <f t="shared" si="25"/>
        <v>3129.0000000000018</v>
      </c>
      <c r="AG553">
        <v>7.7614330048151796</v>
      </c>
      <c r="AH553">
        <f t="shared" si="26"/>
        <v>2348.2672736509398</v>
      </c>
      <c r="AI553">
        <v>0.28703573885370304</v>
      </c>
      <c r="AJ553">
        <v>3129</v>
      </c>
      <c r="AL553">
        <v>1</v>
      </c>
      <c r="AM553">
        <v>0</v>
      </c>
      <c r="AN553">
        <v>5.72</v>
      </c>
      <c r="AO553">
        <v>5.79</v>
      </c>
      <c r="AP553">
        <v>3.6</v>
      </c>
    </row>
    <row r="554" spans="1:42" x14ac:dyDescent="0.3">
      <c r="A554">
        <v>1</v>
      </c>
      <c r="B554">
        <v>0.52</v>
      </c>
      <c r="C554">
        <f t="shared" si="24"/>
        <v>0.27040000000000003</v>
      </c>
      <c r="D554">
        <v>7.302897153254575</v>
      </c>
      <c r="E554" t="s">
        <v>40</v>
      </c>
      <c r="F554">
        <v>0</v>
      </c>
      <c r="G554">
        <v>0</v>
      </c>
      <c r="H554">
        <v>1</v>
      </c>
      <c r="I554">
        <v>0</v>
      </c>
      <c r="J554">
        <v>0</v>
      </c>
      <c r="K554" t="s">
        <v>43</v>
      </c>
      <c r="L554">
        <v>0</v>
      </c>
      <c r="M554">
        <v>1</v>
      </c>
      <c r="N554">
        <v>0</v>
      </c>
      <c r="O554">
        <v>0</v>
      </c>
      <c r="P554">
        <v>0</v>
      </c>
      <c r="Q554">
        <v>0</v>
      </c>
      <c r="R554">
        <v>0</v>
      </c>
      <c r="S554" t="s">
        <v>52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0</v>
      </c>
      <c r="AA554">
        <v>0</v>
      </c>
      <c r="AB554">
        <v>61.2</v>
      </c>
      <c r="AC554">
        <v>56</v>
      </c>
      <c r="AD554">
        <v>1815</v>
      </c>
      <c r="AE554">
        <v>7.503840746698951</v>
      </c>
      <c r="AF554">
        <f t="shared" si="25"/>
        <v>1814.9999999999995</v>
      </c>
      <c r="AG554">
        <v>7.4649060205511049</v>
      </c>
      <c r="AH554">
        <f t="shared" si="26"/>
        <v>1745.6914813894859</v>
      </c>
      <c r="AI554">
        <v>3.8934726147846099E-2</v>
      </c>
      <c r="AJ554">
        <v>1815</v>
      </c>
      <c r="AL554">
        <v>1</v>
      </c>
      <c r="AM554">
        <v>0</v>
      </c>
      <c r="AN554">
        <v>5.23</v>
      </c>
      <c r="AO554">
        <v>5.16</v>
      </c>
      <c r="AP554">
        <v>3.18</v>
      </c>
    </row>
    <row r="555" spans="1:42" x14ac:dyDescent="0.3">
      <c r="A555">
        <v>1</v>
      </c>
      <c r="B555">
        <v>0.86</v>
      </c>
      <c r="C555">
        <f t="shared" si="24"/>
        <v>0.73959999999999992</v>
      </c>
      <c r="D555">
        <v>8.1572215646066475</v>
      </c>
      <c r="E555" t="s">
        <v>49</v>
      </c>
      <c r="F555">
        <v>0</v>
      </c>
      <c r="G555">
        <v>0</v>
      </c>
      <c r="H555">
        <v>0</v>
      </c>
      <c r="I555">
        <v>1</v>
      </c>
      <c r="J555">
        <v>0</v>
      </c>
      <c r="K555" t="s">
        <v>51</v>
      </c>
      <c r="L555">
        <v>0</v>
      </c>
      <c r="M555">
        <v>0</v>
      </c>
      <c r="N555">
        <v>1</v>
      </c>
      <c r="O555">
        <v>0</v>
      </c>
      <c r="P555">
        <v>0</v>
      </c>
      <c r="Q555">
        <v>0</v>
      </c>
      <c r="R555">
        <v>0</v>
      </c>
      <c r="S555" t="s">
        <v>48</v>
      </c>
      <c r="T555">
        <v>0</v>
      </c>
      <c r="U555">
        <v>0</v>
      </c>
      <c r="V555">
        <v>0</v>
      </c>
      <c r="W555">
        <v>1</v>
      </c>
      <c r="X555">
        <v>0</v>
      </c>
      <c r="Y555">
        <v>0</v>
      </c>
      <c r="Z555">
        <v>0</v>
      </c>
      <c r="AA555">
        <v>0</v>
      </c>
      <c r="AB555">
        <v>59.3</v>
      </c>
      <c r="AC555">
        <v>62</v>
      </c>
      <c r="AD555">
        <v>2818</v>
      </c>
      <c r="AE555">
        <v>7.9437826924586252</v>
      </c>
      <c r="AF555">
        <f t="shared" si="25"/>
        <v>2817.9999999999991</v>
      </c>
      <c r="AG555">
        <v>8.2201195845042854</v>
      </c>
      <c r="AH555">
        <f t="shared" si="26"/>
        <v>3714.9466059979695</v>
      </c>
      <c r="AI555">
        <v>-0.27633689204566014</v>
      </c>
      <c r="AJ555">
        <v>2818</v>
      </c>
      <c r="AL555">
        <v>1</v>
      </c>
      <c r="AM555">
        <v>0</v>
      </c>
      <c r="AN555">
        <v>6.36</v>
      </c>
      <c r="AO555">
        <v>6.22</v>
      </c>
      <c r="AP555">
        <v>3.73</v>
      </c>
    </row>
    <row r="556" spans="1:42" x14ac:dyDescent="0.3">
      <c r="A556">
        <v>1</v>
      </c>
      <c r="B556">
        <v>0.52</v>
      </c>
      <c r="C556">
        <f t="shared" si="24"/>
        <v>0.27040000000000003</v>
      </c>
      <c r="D556">
        <v>7.302897153254575</v>
      </c>
      <c r="E556" t="s">
        <v>40</v>
      </c>
      <c r="F556">
        <v>0</v>
      </c>
      <c r="G556">
        <v>0</v>
      </c>
      <c r="H556">
        <v>1</v>
      </c>
      <c r="I556">
        <v>0</v>
      </c>
      <c r="J556">
        <v>0</v>
      </c>
      <c r="K556" t="s">
        <v>54</v>
      </c>
      <c r="L556">
        <v>1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 t="s">
        <v>42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1</v>
      </c>
      <c r="AB556">
        <v>59.9</v>
      </c>
      <c r="AC556">
        <v>57</v>
      </c>
      <c r="AD556">
        <v>2217</v>
      </c>
      <c r="AE556">
        <v>7.7039102096163115</v>
      </c>
      <c r="AF556">
        <f t="shared" si="25"/>
        <v>2217</v>
      </c>
      <c r="AG556">
        <v>7.6189461768480271</v>
      </c>
      <c r="AH556">
        <f t="shared" si="26"/>
        <v>2036.4149774102127</v>
      </c>
      <c r="AI556">
        <v>8.4964032768284348E-2</v>
      </c>
      <c r="AJ556">
        <v>2217</v>
      </c>
      <c r="AL556">
        <v>1</v>
      </c>
      <c r="AM556">
        <v>0</v>
      </c>
      <c r="AN556">
        <v>5.21</v>
      </c>
      <c r="AO556">
        <v>5.28</v>
      </c>
      <c r="AP556">
        <v>3.14</v>
      </c>
    </row>
    <row r="557" spans="1:42" x14ac:dyDescent="0.3">
      <c r="A557">
        <v>1</v>
      </c>
      <c r="B557">
        <v>0.66</v>
      </c>
      <c r="C557">
        <f t="shared" si="24"/>
        <v>0.43560000000000004</v>
      </c>
      <c r="D557">
        <v>7.695976992250956</v>
      </c>
      <c r="E557" t="s">
        <v>37</v>
      </c>
      <c r="F557">
        <v>0</v>
      </c>
      <c r="G557">
        <v>1</v>
      </c>
      <c r="H557">
        <v>0</v>
      </c>
      <c r="I557">
        <v>0</v>
      </c>
      <c r="J557">
        <v>0</v>
      </c>
      <c r="K557" t="s">
        <v>51</v>
      </c>
      <c r="L557">
        <v>0</v>
      </c>
      <c r="M557">
        <v>0</v>
      </c>
      <c r="N557">
        <v>1</v>
      </c>
      <c r="O557">
        <v>0</v>
      </c>
      <c r="P557">
        <v>0</v>
      </c>
      <c r="Q557">
        <v>0</v>
      </c>
      <c r="R557">
        <v>0</v>
      </c>
      <c r="S557" t="s">
        <v>52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0</v>
      </c>
      <c r="AA557">
        <v>0</v>
      </c>
      <c r="AB557">
        <v>61.5</v>
      </c>
      <c r="AC557">
        <v>60.8</v>
      </c>
      <c r="AD557">
        <v>2275</v>
      </c>
      <c r="AE557">
        <v>7.7297353313850508</v>
      </c>
      <c r="AF557">
        <f t="shared" si="25"/>
        <v>2275</v>
      </c>
      <c r="AG557">
        <v>7.7073713348537485</v>
      </c>
      <c r="AH557">
        <f t="shared" si="26"/>
        <v>2224.6866091364295</v>
      </c>
      <c r="AI557">
        <v>2.2363996531302277E-2</v>
      </c>
      <c r="AJ557">
        <v>2275</v>
      </c>
      <c r="AL557">
        <v>1</v>
      </c>
      <c r="AM557">
        <v>0</v>
      </c>
      <c r="AN557">
        <v>5.55</v>
      </c>
      <c r="AO557">
        <v>5.6</v>
      </c>
      <c r="AP557">
        <v>3.43</v>
      </c>
    </row>
    <row r="558" spans="1:42" x14ac:dyDescent="0.3">
      <c r="A558">
        <v>1</v>
      </c>
      <c r="B558">
        <v>0.33</v>
      </c>
      <c r="C558">
        <f t="shared" si="24"/>
        <v>0.10890000000000001</v>
      </c>
      <c r="D558">
        <v>6.6079578580290095</v>
      </c>
      <c r="E558" t="s">
        <v>55</v>
      </c>
      <c r="F558">
        <v>0</v>
      </c>
      <c r="G558">
        <v>0</v>
      </c>
      <c r="H558">
        <v>0</v>
      </c>
      <c r="I558">
        <v>0</v>
      </c>
      <c r="J558">
        <v>1</v>
      </c>
      <c r="K558" t="s">
        <v>41</v>
      </c>
      <c r="L558">
        <v>0</v>
      </c>
      <c r="M558">
        <v>0</v>
      </c>
      <c r="N558">
        <v>0</v>
      </c>
      <c r="O558">
        <v>0</v>
      </c>
      <c r="P558">
        <v>1</v>
      </c>
      <c r="Q558">
        <v>0</v>
      </c>
      <c r="R558">
        <v>0</v>
      </c>
      <c r="S558" t="s">
        <v>39</v>
      </c>
      <c r="T558">
        <v>0</v>
      </c>
      <c r="U558">
        <v>0</v>
      </c>
      <c r="V558">
        <v>1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63</v>
      </c>
      <c r="AC558">
        <v>58</v>
      </c>
      <c r="AD558">
        <v>475</v>
      </c>
      <c r="AE558">
        <v>6.1633148040346413</v>
      </c>
      <c r="AF558">
        <f t="shared" si="25"/>
        <v>475.00000000000006</v>
      </c>
      <c r="AG558">
        <v>6.2539856267007998</v>
      </c>
      <c r="AH558">
        <f t="shared" si="26"/>
        <v>520.08155025915983</v>
      </c>
      <c r="AI558">
        <v>-9.0670822666158557E-2</v>
      </c>
      <c r="AJ558">
        <v>475</v>
      </c>
      <c r="AL558">
        <v>1</v>
      </c>
      <c r="AM558">
        <v>0</v>
      </c>
      <c r="AN558">
        <v>4.4000000000000004</v>
      </c>
      <c r="AO558">
        <v>4.42</v>
      </c>
      <c r="AP558">
        <v>2.78</v>
      </c>
    </row>
    <row r="559" spans="1:42" x14ac:dyDescent="0.3">
      <c r="A559">
        <v>1</v>
      </c>
      <c r="B559">
        <v>0.53</v>
      </c>
      <c r="C559">
        <f t="shared" si="24"/>
        <v>0.28090000000000004</v>
      </c>
      <c r="D559">
        <v>7.3335509394040761</v>
      </c>
      <c r="E559" t="s">
        <v>49</v>
      </c>
      <c r="F559">
        <v>0</v>
      </c>
      <c r="G559">
        <v>0</v>
      </c>
      <c r="H559">
        <v>0</v>
      </c>
      <c r="I559">
        <v>1</v>
      </c>
      <c r="J559">
        <v>0</v>
      </c>
      <c r="K559" t="s">
        <v>50</v>
      </c>
      <c r="L559">
        <v>0</v>
      </c>
      <c r="M559">
        <v>0</v>
      </c>
      <c r="N559">
        <v>0</v>
      </c>
      <c r="O559">
        <v>1</v>
      </c>
      <c r="P559">
        <v>0</v>
      </c>
      <c r="Q559">
        <v>0</v>
      </c>
      <c r="R559">
        <v>0</v>
      </c>
      <c r="S559" t="s">
        <v>52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0</v>
      </c>
      <c r="AA559">
        <v>0</v>
      </c>
      <c r="AB559">
        <v>62</v>
      </c>
      <c r="AC559">
        <v>58</v>
      </c>
      <c r="AD559">
        <v>1607</v>
      </c>
      <c r="AE559">
        <v>7.3821243657375124</v>
      </c>
      <c r="AF559">
        <f t="shared" si="25"/>
        <v>1606.9999999999998</v>
      </c>
      <c r="AG559">
        <v>7.3437044769380311</v>
      </c>
      <c r="AH559">
        <f t="shared" si="26"/>
        <v>1546.4302309369943</v>
      </c>
      <c r="AI559">
        <v>3.8419888799481328E-2</v>
      </c>
      <c r="AJ559">
        <v>1607</v>
      </c>
      <c r="AL559">
        <v>1</v>
      </c>
      <c r="AM559">
        <v>0</v>
      </c>
      <c r="AN559">
        <v>5.21</v>
      </c>
      <c r="AO559">
        <v>5.18</v>
      </c>
      <c r="AP559">
        <v>3.22</v>
      </c>
    </row>
    <row r="560" spans="1:42" x14ac:dyDescent="0.3">
      <c r="A560">
        <v>1</v>
      </c>
      <c r="B560">
        <v>0.35</v>
      </c>
      <c r="C560">
        <f t="shared" si="24"/>
        <v>0.12249999999999998</v>
      </c>
      <c r="D560">
        <v>6.694013936569946</v>
      </c>
      <c r="E560" t="s">
        <v>40</v>
      </c>
      <c r="F560">
        <v>0</v>
      </c>
      <c r="G560">
        <v>0</v>
      </c>
      <c r="H560">
        <v>1</v>
      </c>
      <c r="I560">
        <v>0</v>
      </c>
      <c r="J560">
        <v>0</v>
      </c>
      <c r="K560" t="s">
        <v>41</v>
      </c>
      <c r="L560">
        <v>0</v>
      </c>
      <c r="M560">
        <v>0</v>
      </c>
      <c r="N560">
        <v>0</v>
      </c>
      <c r="O560">
        <v>0</v>
      </c>
      <c r="P560">
        <v>1</v>
      </c>
      <c r="Q560">
        <v>0</v>
      </c>
      <c r="R560">
        <v>0</v>
      </c>
      <c r="S560" t="s">
        <v>53</v>
      </c>
      <c r="T560">
        <v>0</v>
      </c>
      <c r="U560">
        <v>1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60.7</v>
      </c>
      <c r="AC560">
        <v>56</v>
      </c>
      <c r="AD560">
        <v>1017</v>
      </c>
      <c r="AE560">
        <v>6.9246123960485599</v>
      </c>
      <c r="AF560">
        <f t="shared" si="25"/>
        <v>1017</v>
      </c>
      <c r="AG560">
        <v>6.9134109004364745</v>
      </c>
      <c r="AH560">
        <f t="shared" si="26"/>
        <v>1005.6716446742015</v>
      </c>
      <c r="AI560">
        <v>1.1201495612085388E-2</v>
      </c>
      <c r="AJ560">
        <v>1017</v>
      </c>
      <c r="AL560">
        <v>1</v>
      </c>
      <c r="AM560">
        <v>0</v>
      </c>
      <c r="AN560">
        <v>4.62</v>
      </c>
      <c r="AO560">
        <v>4.6100000000000003</v>
      </c>
      <c r="AP560">
        <v>2.8</v>
      </c>
    </row>
    <row r="561" spans="1:42" x14ac:dyDescent="0.3">
      <c r="A561">
        <v>1</v>
      </c>
      <c r="B561">
        <v>0.56000000000000005</v>
      </c>
      <c r="C561">
        <f t="shared" si="24"/>
        <v>0.31360000000000005</v>
      </c>
      <c r="D561">
        <v>7.4228826779788557</v>
      </c>
      <c r="E561" t="s">
        <v>40</v>
      </c>
      <c r="F561">
        <v>0</v>
      </c>
      <c r="G561">
        <v>0</v>
      </c>
      <c r="H561">
        <v>1</v>
      </c>
      <c r="I561">
        <v>0</v>
      </c>
      <c r="J561">
        <v>0</v>
      </c>
      <c r="K561" t="s">
        <v>41</v>
      </c>
      <c r="L561">
        <v>0</v>
      </c>
      <c r="M561">
        <v>0</v>
      </c>
      <c r="N561">
        <v>0</v>
      </c>
      <c r="O561">
        <v>0</v>
      </c>
      <c r="P561">
        <v>1</v>
      </c>
      <c r="Q561">
        <v>0</v>
      </c>
      <c r="R561">
        <v>0</v>
      </c>
      <c r="S561" t="s">
        <v>44</v>
      </c>
      <c r="T561">
        <v>0</v>
      </c>
      <c r="U561">
        <v>0</v>
      </c>
      <c r="V561">
        <v>0</v>
      </c>
      <c r="W561">
        <v>0</v>
      </c>
      <c r="X561">
        <v>1</v>
      </c>
      <c r="Y561">
        <v>0</v>
      </c>
      <c r="Z561">
        <v>0</v>
      </c>
      <c r="AA561">
        <v>0</v>
      </c>
      <c r="AB561">
        <v>62.8</v>
      </c>
      <c r="AC561">
        <v>56</v>
      </c>
      <c r="AD561">
        <v>1698</v>
      </c>
      <c r="AE561">
        <v>7.4372063668712922</v>
      </c>
      <c r="AF561">
        <f t="shared" si="25"/>
        <v>1697.9999999999993</v>
      </c>
      <c r="AG561">
        <v>7.4479405419881726</v>
      </c>
      <c r="AH561">
        <f t="shared" si="26"/>
        <v>1716.3248042250641</v>
      </c>
      <c r="AI561">
        <v>-1.0734175116880351E-2</v>
      </c>
      <c r="AJ561">
        <v>1698</v>
      </c>
      <c r="AL561">
        <v>1</v>
      </c>
      <c r="AM561">
        <v>0</v>
      </c>
      <c r="AN561">
        <v>5.28</v>
      </c>
      <c r="AO561">
        <v>5.23</v>
      </c>
      <c r="AP561">
        <v>3.3</v>
      </c>
    </row>
    <row r="562" spans="1:42" x14ac:dyDescent="0.3">
      <c r="A562">
        <v>1</v>
      </c>
      <c r="B562">
        <v>0.34</v>
      </c>
      <c r="C562">
        <f t="shared" si="24"/>
        <v>0.11560000000000002</v>
      </c>
      <c r="D562">
        <v>6.6514795948004855</v>
      </c>
      <c r="E562" t="s">
        <v>40</v>
      </c>
      <c r="F562">
        <v>0</v>
      </c>
      <c r="G562">
        <v>0</v>
      </c>
      <c r="H562">
        <v>1</v>
      </c>
      <c r="I562">
        <v>0</v>
      </c>
      <c r="J562">
        <v>0</v>
      </c>
      <c r="K562" t="s">
        <v>51</v>
      </c>
      <c r="L562">
        <v>0</v>
      </c>
      <c r="M562">
        <v>0</v>
      </c>
      <c r="N562">
        <v>1</v>
      </c>
      <c r="O562">
        <v>0</v>
      </c>
      <c r="P562">
        <v>0</v>
      </c>
      <c r="Q562">
        <v>0</v>
      </c>
      <c r="R562">
        <v>0</v>
      </c>
      <c r="S562" t="s">
        <v>39</v>
      </c>
      <c r="T562">
        <v>0</v>
      </c>
      <c r="U562">
        <v>0</v>
      </c>
      <c r="V562">
        <v>1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63</v>
      </c>
      <c r="AC562">
        <v>54</v>
      </c>
      <c r="AD562">
        <v>727</v>
      </c>
      <c r="AE562">
        <v>6.5889264775335192</v>
      </c>
      <c r="AF562">
        <f t="shared" si="25"/>
        <v>726.99999999999989</v>
      </c>
      <c r="AG562">
        <v>6.5243128599359359</v>
      </c>
      <c r="AH562">
        <f t="shared" si="26"/>
        <v>681.51131899075324</v>
      </c>
      <c r="AI562">
        <v>6.4613617597583328E-2</v>
      </c>
      <c r="AJ562">
        <v>727</v>
      </c>
      <c r="AL562">
        <v>1</v>
      </c>
      <c r="AM562">
        <v>0</v>
      </c>
      <c r="AN562">
        <v>4.5</v>
      </c>
      <c r="AO562">
        <v>4.4800000000000004</v>
      </c>
      <c r="AP562">
        <v>2.83</v>
      </c>
    </row>
    <row r="563" spans="1:42" x14ac:dyDescent="0.3">
      <c r="A563">
        <v>1</v>
      </c>
      <c r="B563">
        <v>0.52</v>
      </c>
      <c r="C563">
        <f t="shared" si="24"/>
        <v>0.27040000000000003</v>
      </c>
      <c r="D563">
        <v>7.302897153254575</v>
      </c>
      <c r="E563" t="s">
        <v>40</v>
      </c>
      <c r="F563">
        <v>0</v>
      </c>
      <c r="G563">
        <v>0</v>
      </c>
      <c r="H563">
        <v>1</v>
      </c>
      <c r="I563">
        <v>0</v>
      </c>
      <c r="J563">
        <v>0</v>
      </c>
      <c r="K563" t="s">
        <v>51</v>
      </c>
      <c r="L563">
        <v>0</v>
      </c>
      <c r="M563">
        <v>0</v>
      </c>
      <c r="N563">
        <v>1</v>
      </c>
      <c r="O563">
        <v>0</v>
      </c>
      <c r="P563">
        <v>0</v>
      </c>
      <c r="Q563">
        <v>0</v>
      </c>
      <c r="R563">
        <v>0</v>
      </c>
      <c r="S563" t="s">
        <v>48</v>
      </c>
      <c r="T563">
        <v>0</v>
      </c>
      <c r="U563">
        <v>0</v>
      </c>
      <c r="V563">
        <v>0</v>
      </c>
      <c r="W563">
        <v>1</v>
      </c>
      <c r="X563">
        <v>0</v>
      </c>
      <c r="Y563">
        <v>0</v>
      </c>
      <c r="Z563">
        <v>0</v>
      </c>
      <c r="AA563">
        <v>0</v>
      </c>
      <c r="AB563">
        <v>61.3</v>
      </c>
      <c r="AC563">
        <v>55</v>
      </c>
      <c r="AD563">
        <v>1121</v>
      </c>
      <c r="AE563">
        <v>7.02197642307216</v>
      </c>
      <c r="AF563">
        <f t="shared" si="25"/>
        <v>1121</v>
      </c>
      <c r="AG563">
        <v>7.0365110173430256</v>
      </c>
      <c r="AH563">
        <f t="shared" si="26"/>
        <v>1137.4122640478674</v>
      </c>
      <c r="AI563">
        <v>-1.4534594270865675E-2</v>
      </c>
      <c r="AJ563">
        <v>1121</v>
      </c>
      <c r="AL563">
        <v>1</v>
      </c>
      <c r="AM563">
        <v>0</v>
      </c>
      <c r="AN563">
        <v>5.18</v>
      </c>
      <c r="AO563">
        <v>5.2</v>
      </c>
      <c r="AP563">
        <v>3.18</v>
      </c>
    </row>
    <row r="564" spans="1:42" x14ac:dyDescent="0.3">
      <c r="A564">
        <v>1</v>
      </c>
      <c r="B564">
        <v>0.7</v>
      </c>
      <c r="C564">
        <f t="shared" si="24"/>
        <v>0.48999999999999994</v>
      </c>
      <c r="D564">
        <v>7.7962024499072404</v>
      </c>
      <c r="E564" t="s">
        <v>55</v>
      </c>
      <c r="F564">
        <v>0</v>
      </c>
      <c r="G564">
        <v>0</v>
      </c>
      <c r="H564">
        <v>0</v>
      </c>
      <c r="I564">
        <v>0</v>
      </c>
      <c r="J564">
        <v>1</v>
      </c>
      <c r="K564" t="s">
        <v>43</v>
      </c>
      <c r="L564">
        <v>0</v>
      </c>
      <c r="M564">
        <v>1</v>
      </c>
      <c r="N564">
        <v>0</v>
      </c>
      <c r="O564">
        <v>0</v>
      </c>
      <c r="P564">
        <v>0</v>
      </c>
      <c r="Q564">
        <v>0</v>
      </c>
      <c r="R564">
        <v>0</v>
      </c>
      <c r="S564" t="s">
        <v>39</v>
      </c>
      <c r="T564">
        <v>0</v>
      </c>
      <c r="U564">
        <v>0</v>
      </c>
      <c r="V564">
        <v>1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61.2</v>
      </c>
      <c r="AC564">
        <v>57</v>
      </c>
      <c r="AD564">
        <v>2753</v>
      </c>
      <c r="AE564">
        <v>7.920446505142607</v>
      </c>
      <c r="AF564">
        <f t="shared" si="25"/>
        <v>2752.9999999999991</v>
      </c>
      <c r="AG564">
        <v>7.7711463463349482</v>
      </c>
      <c r="AH564">
        <f t="shared" si="26"/>
        <v>2371.1879335468193</v>
      </c>
      <c r="AI564">
        <v>0.14930015880765879</v>
      </c>
      <c r="AJ564">
        <v>2753</v>
      </c>
      <c r="AL564">
        <v>1</v>
      </c>
      <c r="AM564">
        <v>0</v>
      </c>
      <c r="AN564">
        <v>5.68</v>
      </c>
      <c r="AO564">
        <v>5.73</v>
      </c>
      <c r="AP564">
        <v>3.49</v>
      </c>
    </row>
    <row r="565" spans="1:42" x14ac:dyDescent="0.3">
      <c r="A565">
        <v>1</v>
      </c>
      <c r="B565">
        <v>0.76</v>
      </c>
      <c r="C565">
        <f t="shared" si="24"/>
        <v>0.5776</v>
      </c>
      <c r="D565">
        <v>7.938472747243595</v>
      </c>
      <c r="E565" t="s">
        <v>40</v>
      </c>
      <c r="F565">
        <v>0</v>
      </c>
      <c r="G565">
        <v>0</v>
      </c>
      <c r="H565">
        <v>1</v>
      </c>
      <c r="I565">
        <v>0</v>
      </c>
      <c r="J565">
        <v>0</v>
      </c>
      <c r="K565" t="s">
        <v>43</v>
      </c>
      <c r="L565">
        <v>0</v>
      </c>
      <c r="M565">
        <v>1</v>
      </c>
      <c r="N565">
        <v>0</v>
      </c>
      <c r="O565">
        <v>0</v>
      </c>
      <c r="P565">
        <v>0</v>
      </c>
      <c r="Q565">
        <v>0</v>
      </c>
      <c r="R565">
        <v>0</v>
      </c>
      <c r="S565" t="s">
        <v>39</v>
      </c>
      <c r="T565">
        <v>0</v>
      </c>
      <c r="U565">
        <v>0</v>
      </c>
      <c r="V565">
        <v>1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61.3</v>
      </c>
      <c r="AC565">
        <v>55</v>
      </c>
      <c r="AD565">
        <v>3584</v>
      </c>
      <c r="AE565">
        <v>8.1842347740948203</v>
      </c>
      <c r="AF565">
        <f t="shared" si="25"/>
        <v>3583.9999999999968</v>
      </c>
      <c r="AG565">
        <v>8.0252890930689311</v>
      </c>
      <c r="AH565">
        <f t="shared" si="26"/>
        <v>3057.3050157070766</v>
      </c>
      <c r="AI565">
        <v>0.15894568102588913</v>
      </c>
      <c r="AJ565">
        <v>3584</v>
      </c>
      <c r="AL565">
        <v>1</v>
      </c>
      <c r="AM565">
        <v>0</v>
      </c>
      <c r="AN565">
        <v>5.87</v>
      </c>
      <c r="AO565">
        <v>5.91</v>
      </c>
      <c r="AP565">
        <v>3.61</v>
      </c>
    </row>
    <row r="566" spans="1:42" x14ac:dyDescent="0.3">
      <c r="A566">
        <v>1</v>
      </c>
      <c r="B566">
        <v>0.51</v>
      </c>
      <c r="C566">
        <f t="shared" si="24"/>
        <v>0.2601</v>
      </c>
      <c r="D566">
        <v>7.2717799946100161</v>
      </c>
      <c r="E566" t="s">
        <v>55</v>
      </c>
      <c r="F566">
        <v>0</v>
      </c>
      <c r="G566">
        <v>0</v>
      </c>
      <c r="H566">
        <v>0</v>
      </c>
      <c r="I566">
        <v>0</v>
      </c>
      <c r="J566">
        <v>1</v>
      </c>
      <c r="K566" t="s">
        <v>43</v>
      </c>
      <c r="L566">
        <v>0</v>
      </c>
      <c r="M566">
        <v>1</v>
      </c>
      <c r="N566">
        <v>0</v>
      </c>
      <c r="O566">
        <v>0</v>
      </c>
      <c r="P566">
        <v>0</v>
      </c>
      <c r="Q566">
        <v>0</v>
      </c>
      <c r="R566">
        <v>0</v>
      </c>
      <c r="S566" t="s">
        <v>52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0</v>
      </c>
      <c r="AA566">
        <v>0</v>
      </c>
      <c r="AB566">
        <v>63</v>
      </c>
      <c r="AC566">
        <v>59</v>
      </c>
      <c r="AD566">
        <v>1590</v>
      </c>
      <c r="AE566">
        <v>7.3714892952142774</v>
      </c>
      <c r="AF566">
        <f t="shared" si="25"/>
        <v>1590.0000000000005</v>
      </c>
      <c r="AG566">
        <v>7.2925268353854502</v>
      </c>
      <c r="AH566">
        <f t="shared" si="26"/>
        <v>1469.2786358038888</v>
      </c>
      <c r="AI566">
        <v>7.8962459828827214E-2</v>
      </c>
      <c r="AJ566">
        <v>1590</v>
      </c>
      <c r="AL566">
        <v>1</v>
      </c>
      <c r="AM566">
        <v>0</v>
      </c>
      <c r="AN566">
        <v>5.05</v>
      </c>
      <c r="AO566">
        <v>5.08</v>
      </c>
      <c r="AP566">
        <v>3.19</v>
      </c>
    </row>
    <row r="567" spans="1:42" x14ac:dyDescent="0.3">
      <c r="A567">
        <v>1</v>
      </c>
      <c r="B567">
        <v>0.71</v>
      </c>
      <c r="C567">
        <f t="shared" si="24"/>
        <v>0.50409999999999999</v>
      </c>
      <c r="D567">
        <v>7.8205583399289402</v>
      </c>
      <c r="E567" t="s">
        <v>40</v>
      </c>
      <c r="F567">
        <v>0</v>
      </c>
      <c r="G567">
        <v>0</v>
      </c>
      <c r="H567">
        <v>1</v>
      </c>
      <c r="I567">
        <v>0</v>
      </c>
      <c r="J567">
        <v>0</v>
      </c>
      <c r="K567" t="s">
        <v>51</v>
      </c>
      <c r="L567">
        <v>0</v>
      </c>
      <c r="M567">
        <v>0</v>
      </c>
      <c r="N567">
        <v>1</v>
      </c>
      <c r="O567">
        <v>0</v>
      </c>
      <c r="P567">
        <v>0</v>
      </c>
      <c r="Q567">
        <v>0</v>
      </c>
      <c r="R567">
        <v>0</v>
      </c>
      <c r="S567" t="s">
        <v>44</v>
      </c>
      <c r="T567">
        <v>0</v>
      </c>
      <c r="U567">
        <v>0</v>
      </c>
      <c r="V567">
        <v>0</v>
      </c>
      <c r="W567">
        <v>0</v>
      </c>
      <c r="X567">
        <v>1</v>
      </c>
      <c r="Y567">
        <v>0</v>
      </c>
      <c r="Z567">
        <v>0</v>
      </c>
      <c r="AA567">
        <v>0</v>
      </c>
      <c r="AB567">
        <v>61.5</v>
      </c>
      <c r="AC567">
        <v>56</v>
      </c>
      <c r="AD567">
        <v>3710</v>
      </c>
      <c r="AE567">
        <v>8.2187871556014809</v>
      </c>
      <c r="AF567">
        <f t="shared" si="25"/>
        <v>3710</v>
      </c>
      <c r="AG567">
        <v>8.0014548299733068</v>
      </c>
      <c r="AH567">
        <f t="shared" si="26"/>
        <v>2985.2979302447038</v>
      </c>
      <c r="AI567">
        <v>0.21733232562817406</v>
      </c>
      <c r="AJ567">
        <v>3710</v>
      </c>
      <c r="AL567">
        <v>1</v>
      </c>
      <c r="AM567">
        <v>0</v>
      </c>
      <c r="AN567">
        <v>5.72</v>
      </c>
      <c r="AO567">
        <v>5.76</v>
      </c>
      <c r="AP567">
        <v>3.53</v>
      </c>
    </row>
    <row r="568" spans="1:42" x14ac:dyDescent="0.3">
      <c r="A568">
        <v>1</v>
      </c>
      <c r="B568">
        <v>0.7</v>
      </c>
      <c r="C568">
        <f t="shared" si="24"/>
        <v>0.48999999999999994</v>
      </c>
      <c r="D568">
        <v>7.7962024499072404</v>
      </c>
      <c r="E568" t="s">
        <v>40</v>
      </c>
      <c r="F568">
        <v>0</v>
      </c>
      <c r="G568">
        <v>0</v>
      </c>
      <c r="H568">
        <v>1</v>
      </c>
      <c r="I568">
        <v>0</v>
      </c>
      <c r="J568">
        <v>0</v>
      </c>
      <c r="K568" t="s">
        <v>47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1</v>
      </c>
      <c r="R568">
        <v>0</v>
      </c>
      <c r="S568" t="s">
        <v>46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1</v>
      </c>
      <c r="AA568">
        <v>0</v>
      </c>
      <c r="AB568">
        <v>61.5</v>
      </c>
      <c r="AC568">
        <v>57</v>
      </c>
      <c r="AD568">
        <v>2620</v>
      </c>
      <c r="AE568">
        <v>7.8709295967551425</v>
      </c>
      <c r="AF568">
        <f t="shared" si="25"/>
        <v>2620</v>
      </c>
      <c r="AG568">
        <v>7.9281081016900838</v>
      </c>
      <c r="AH568">
        <f t="shared" si="26"/>
        <v>2774.1733826798845</v>
      </c>
      <c r="AI568">
        <v>-5.7178504934941365E-2</v>
      </c>
      <c r="AJ568">
        <v>2620</v>
      </c>
      <c r="AL568">
        <v>1</v>
      </c>
      <c r="AM568">
        <v>0</v>
      </c>
      <c r="AN568">
        <v>5.72</v>
      </c>
      <c r="AO568">
        <v>5.75</v>
      </c>
      <c r="AP568">
        <v>3.52</v>
      </c>
    </row>
    <row r="569" spans="1:42" x14ac:dyDescent="0.3">
      <c r="A569">
        <v>1</v>
      </c>
      <c r="B569">
        <v>0.35</v>
      </c>
      <c r="C569">
        <f t="shared" si="24"/>
        <v>0.12249999999999998</v>
      </c>
      <c r="D569">
        <v>6.694013936569946</v>
      </c>
      <c r="E569" t="s">
        <v>49</v>
      </c>
      <c r="F569">
        <v>0</v>
      </c>
      <c r="G569">
        <v>0</v>
      </c>
      <c r="H569">
        <v>0</v>
      </c>
      <c r="I569">
        <v>1</v>
      </c>
      <c r="J569">
        <v>0</v>
      </c>
      <c r="K569" t="s">
        <v>54</v>
      </c>
      <c r="L569">
        <v>1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 t="s">
        <v>39</v>
      </c>
      <c r="T569">
        <v>0</v>
      </c>
      <c r="U569">
        <v>0</v>
      </c>
      <c r="V569">
        <v>1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61.5</v>
      </c>
      <c r="AC569">
        <v>58</v>
      </c>
      <c r="AD569">
        <v>772</v>
      </c>
      <c r="AE569">
        <v>6.6489845500247764</v>
      </c>
      <c r="AF569">
        <f t="shared" si="25"/>
        <v>772.00000000000023</v>
      </c>
      <c r="AG569">
        <v>6.6280563478577488</v>
      </c>
      <c r="AH569">
        <f t="shared" si="26"/>
        <v>756.01131867346066</v>
      </c>
      <c r="AI569">
        <v>2.0928202167027621E-2</v>
      </c>
      <c r="AJ569">
        <v>772</v>
      </c>
      <c r="AL569">
        <v>1</v>
      </c>
      <c r="AM569">
        <v>0</v>
      </c>
      <c r="AN569">
        <v>4.55</v>
      </c>
      <c r="AO569">
        <v>4.53</v>
      </c>
      <c r="AP569">
        <v>2.79</v>
      </c>
    </row>
    <row r="570" spans="1:42" x14ac:dyDescent="0.3">
      <c r="A570">
        <v>1</v>
      </c>
      <c r="B570">
        <v>0.5</v>
      </c>
      <c r="C570">
        <f t="shared" si="24"/>
        <v>0.25</v>
      </c>
      <c r="D570">
        <v>7.2401831635362885</v>
      </c>
      <c r="E570" t="s">
        <v>45</v>
      </c>
      <c r="F570">
        <v>1</v>
      </c>
      <c r="G570">
        <v>0</v>
      </c>
      <c r="H570">
        <v>0</v>
      </c>
      <c r="I570">
        <v>0</v>
      </c>
      <c r="J570">
        <v>0</v>
      </c>
      <c r="K570" t="s">
        <v>51</v>
      </c>
      <c r="L570">
        <v>0</v>
      </c>
      <c r="M570">
        <v>0</v>
      </c>
      <c r="N570">
        <v>1</v>
      </c>
      <c r="O570">
        <v>0</v>
      </c>
      <c r="P570">
        <v>0</v>
      </c>
      <c r="Q570">
        <v>0</v>
      </c>
      <c r="R570">
        <v>0</v>
      </c>
      <c r="S570" t="s">
        <v>39</v>
      </c>
      <c r="T570">
        <v>0</v>
      </c>
      <c r="U570">
        <v>0</v>
      </c>
      <c r="V570">
        <v>1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66.5</v>
      </c>
      <c r="AC570">
        <v>59</v>
      </c>
      <c r="AD570">
        <v>994</v>
      </c>
      <c r="AE570">
        <v>6.9017372066565743</v>
      </c>
      <c r="AF570">
        <f t="shared" si="25"/>
        <v>994.00000000000023</v>
      </c>
      <c r="AG570">
        <v>7.0093214796822085</v>
      </c>
      <c r="AH570">
        <f t="shared" si="26"/>
        <v>1106.9031937328061</v>
      </c>
      <c r="AI570">
        <v>-0.10758427302563423</v>
      </c>
      <c r="AJ570">
        <v>994</v>
      </c>
      <c r="AL570">
        <v>1</v>
      </c>
      <c r="AM570">
        <v>0</v>
      </c>
      <c r="AN570">
        <v>5.01</v>
      </c>
      <c r="AO570">
        <v>4.91</v>
      </c>
      <c r="AP570">
        <v>3.3</v>
      </c>
    </row>
    <row r="571" spans="1:42" x14ac:dyDescent="0.3">
      <c r="A571">
        <v>1</v>
      </c>
      <c r="B571">
        <v>0.32</v>
      </c>
      <c r="C571">
        <f t="shared" si="24"/>
        <v>0.1024</v>
      </c>
      <c r="D571">
        <v>6.56339481274318</v>
      </c>
      <c r="E571" t="s">
        <v>40</v>
      </c>
      <c r="F571">
        <v>0</v>
      </c>
      <c r="G571">
        <v>0</v>
      </c>
      <c r="H571">
        <v>1</v>
      </c>
      <c r="I571">
        <v>0</v>
      </c>
      <c r="J571">
        <v>0</v>
      </c>
      <c r="K571" t="s">
        <v>41</v>
      </c>
      <c r="L571">
        <v>0</v>
      </c>
      <c r="M571">
        <v>0</v>
      </c>
      <c r="N571">
        <v>0</v>
      </c>
      <c r="O571">
        <v>0</v>
      </c>
      <c r="P571">
        <v>1</v>
      </c>
      <c r="Q571">
        <v>0</v>
      </c>
      <c r="R571">
        <v>0</v>
      </c>
      <c r="S571" t="s">
        <v>53</v>
      </c>
      <c r="T571">
        <v>0</v>
      </c>
      <c r="U571">
        <v>1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62.2</v>
      </c>
      <c r="AC571">
        <v>54</v>
      </c>
      <c r="AD571">
        <v>814</v>
      </c>
      <c r="AE571">
        <v>6.70196036600254</v>
      </c>
      <c r="AF571">
        <f t="shared" si="25"/>
        <v>813.99999999999977</v>
      </c>
      <c r="AG571">
        <v>6.6994151907483097</v>
      </c>
      <c r="AH571">
        <f t="shared" si="26"/>
        <v>811.93086161993301</v>
      </c>
      <c r="AI571">
        <v>2.5451752542302586E-3</v>
      </c>
      <c r="AJ571">
        <v>814</v>
      </c>
      <c r="AL571">
        <v>1</v>
      </c>
      <c r="AM571">
        <v>0</v>
      </c>
      <c r="AN571">
        <v>4.37</v>
      </c>
      <c r="AO571">
        <v>4.41</v>
      </c>
      <c r="AP571">
        <v>2.73</v>
      </c>
    </row>
    <row r="572" spans="1:42" x14ac:dyDescent="0.3">
      <c r="A572">
        <v>1</v>
      </c>
      <c r="B572">
        <v>0.31</v>
      </c>
      <c r="C572">
        <f t="shared" si="24"/>
        <v>9.6100000000000005E-2</v>
      </c>
      <c r="D572">
        <v>6.5177318019796271</v>
      </c>
      <c r="E572" t="s">
        <v>40</v>
      </c>
      <c r="F572">
        <v>0</v>
      </c>
      <c r="G572">
        <v>0</v>
      </c>
      <c r="H572">
        <v>1</v>
      </c>
      <c r="I572">
        <v>0</v>
      </c>
      <c r="J572">
        <v>0</v>
      </c>
      <c r="K572" t="s">
        <v>43</v>
      </c>
      <c r="L572">
        <v>0</v>
      </c>
      <c r="M572">
        <v>1</v>
      </c>
      <c r="N572">
        <v>0</v>
      </c>
      <c r="O572">
        <v>0</v>
      </c>
      <c r="P572">
        <v>0</v>
      </c>
      <c r="Q572">
        <v>0</v>
      </c>
      <c r="R572">
        <v>0</v>
      </c>
      <c r="S572" t="s">
        <v>52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0</v>
      </c>
      <c r="AA572">
        <v>0</v>
      </c>
      <c r="AB572">
        <v>62.4</v>
      </c>
      <c r="AC572">
        <v>54</v>
      </c>
      <c r="AD572">
        <v>872</v>
      </c>
      <c r="AE572">
        <v>6.7707894239089796</v>
      </c>
      <c r="AF572">
        <f t="shared" si="25"/>
        <v>872</v>
      </c>
      <c r="AG572">
        <v>6.5657790751216876</v>
      </c>
      <c r="AH572">
        <f t="shared" si="26"/>
        <v>710.36510845530711</v>
      </c>
      <c r="AI572">
        <v>0.20501034878729207</v>
      </c>
      <c r="AJ572">
        <v>872</v>
      </c>
      <c r="AL572">
        <v>1</v>
      </c>
      <c r="AM572">
        <v>0</v>
      </c>
      <c r="AN572">
        <v>4.3499999999999996</v>
      </c>
      <c r="AO572">
        <v>4.3099999999999996</v>
      </c>
      <c r="AP572">
        <v>2.7</v>
      </c>
    </row>
    <row r="573" spans="1:42" x14ac:dyDescent="0.3">
      <c r="A573">
        <v>1</v>
      </c>
      <c r="B573">
        <v>0.51</v>
      </c>
      <c r="C573">
        <f t="shared" si="24"/>
        <v>0.2601</v>
      </c>
      <c r="D573">
        <v>7.2717799946100161</v>
      </c>
      <c r="E573" t="s">
        <v>40</v>
      </c>
      <c r="F573">
        <v>0</v>
      </c>
      <c r="G573">
        <v>0</v>
      </c>
      <c r="H573">
        <v>1</v>
      </c>
      <c r="I573">
        <v>0</v>
      </c>
      <c r="J573">
        <v>0</v>
      </c>
      <c r="K573" t="s">
        <v>50</v>
      </c>
      <c r="L573">
        <v>0</v>
      </c>
      <c r="M573">
        <v>0</v>
      </c>
      <c r="N573">
        <v>0</v>
      </c>
      <c r="O573">
        <v>1</v>
      </c>
      <c r="P573">
        <v>0</v>
      </c>
      <c r="Q573">
        <v>0</v>
      </c>
      <c r="R573">
        <v>0</v>
      </c>
      <c r="S573" t="s">
        <v>44</v>
      </c>
      <c r="T573">
        <v>0</v>
      </c>
      <c r="U573">
        <v>0</v>
      </c>
      <c r="V573">
        <v>0</v>
      </c>
      <c r="W573">
        <v>0</v>
      </c>
      <c r="X573">
        <v>1</v>
      </c>
      <c r="Y573">
        <v>0</v>
      </c>
      <c r="Z573">
        <v>0</v>
      </c>
      <c r="AA573">
        <v>0</v>
      </c>
      <c r="AB573">
        <v>62.5</v>
      </c>
      <c r="AC573">
        <v>57</v>
      </c>
      <c r="AD573">
        <v>1577</v>
      </c>
      <c r="AE573">
        <v>7.3632795869630385</v>
      </c>
      <c r="AF573">
        <f t="shared" si="25"/>
        <v>1577.0000000000002</v>
      </c>
      <c r="AG573">
        <v>7.3055582975931657</v>
      </c>
      <c r="AH573">
        <f t="shared" si="26"/>
        <v>1488.5507842252239</v>
      </c>
      <c r="AI573">
        <v>5.7721289369872864E-2</v>
      </c>
      <c r="AJ573">
        <v>1577</v>
      </c>
      <c r="AL573">
        <v>1</v>
      </c>
      <c r="AM573">
        <v>0</v>
      </c>
      <c r="AN573">
        <v>5.08</v>
      </c>
      <c r="AO573">
        <v>5.0999999999999996</v>
      </c>
      <c r="AP573">
        <v>3.18</v>
      </c>
    </row>
    <row r="574" spans="1:42" x14ac:dyDescent="0.3">
      <c r="A574">
        <v>1</v>
      </c>
      <c r="B574">
        <v>0.31</v>
      </c>
      <c r="C574">
        <f t="shared" si="24"/>
        <v>9.6100000000000005E-2</v>
      </c>
      <c r="D574">
        <v>6.5177318019796271</v>
      </c>
      <c r="E574" t="s">
        <v>40</v>
      </c>
      <c r="F574">
        <v>0</v>
      </c>
      <c r="G574">
        <v>0</v>
      </c>
      <c r="H574">
        <v>1</v>
      </c>
      <c r="I574">
        <v>0</v>
      </c>
      <c r="J574">
        <v>0</v>
      </c>
      <c r="K574" t="s">
        <v>54</v>
      </c>
      <c r="L574">
        <v>1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 t="s">
        <v>52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0</v>
      </c>
      <c r="AA574">
        <v>0</v>
      </c>
      <c r="AB574">
        <v>61.6</v>
      </c>
      <c r="AC574">
        <v>57</v>
      </c>
      <c r="AD574">
        <v>734</v>
      </c>
      <c r="AE574">
        <v>6.5985090286145152</v>
      </c>
      <c r="AF574">
        <f t="shared" si="25"/>
        <v>733.99999999999966</v>
      </c>
      <c r="AG574">
        <v>6.5850200897555311</v>
      </c>
      <c r="AH574">
        <f t="shared" si="26"/>
        <v>724.16559583068954</v>
      </c>
      <c r="AI574">
        <v>1.3488938858984056E-2</v>
      </c>
      <c r="AJ574">
        <v>734</v>
      </c>
      <c r="AL574">
        <v>1</v>
      </c>
      <c r="AM574">
        <v>0</v>
      </c>
      <c r="AN574">
        <v>4.3600000000000003</v>
      </c>
      <c r="AO574">
        <v>4.38</v>
      </c>
      <c r="AP574">
        <v>2.69</v>
      </c>
    </row>
    <row r="575" spans="1:42" x14ac:dyDescent="0.3">
      <c r="A575">
        <v>1</v>
      </c>
      <c r="B575">
        <v>0.51</v>
      </c>
      <c r="C575">
        <f t="shared" si="24"/>
        <v>0.2601</v>
      </c>
      <c r="D575">
        <v>7.2717799946100161</v>
      </c>
      <c r="E575" t="s">
        <v>40</v>
      </c>
      <c r="F575">
        <v>0</v>
      </c>
      <c r="G575">
        <v>0</v>
      </c>
      <c r="H575">
        <v>1</v>
      </c>
      <c r="I575">
        <v>0</v>
      </c>
      <c r="J575">
        <v>0</v>
      </c>
      <c r="K575" t="s">
        <v>41</v>
      </c>
      <c r="L575">
        <v>0</v>
      </c>
      <c r="M575">
        <v>0</v>
      </c>
      <c r="N575">
        <v>0</v>
      </c>
      <c r="O575">
        <v>0</v>
      </c>
      <c r="P575">
        <v>1</v>
      </c>
      <c r="Q575">
        <v>0</v>
      </c>
      <c r="R575">
        <v>0</v>
      </c>
      <c r="S575" t="s">
        <v>53</v>
      </c>
      <c r="T575">
        <v>0</v>
      </c>
      <c r="U575">
        <v>1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60.3</v>
      </c>
      <c r="AC575">
        <v>58</v>
      </c>
      <c r="AD575">
        <v>1899</v>
      </c>
      <c r="AE575">
        <v>7.5490827108122858</v>
      </c>
      <c r="AF575">
        <f t="shared" si="25"/>
        <v>1898.9999999999998</v>
      </c>
      <c r="AG575">
        <v>7.4671353896647741</v>
      </c>
      <c r="AH575">
        <f t="shared" si="26"/>
        <v>1749.5876134046039</v>
      </c>
      <c r="AI575">
        <v>8.1947321147511687E-2</v>
      </c>
      <c r="AJ575">
        <v>1899</v>
      </c>
      <c r="AL575">
        <v>1</v>
      </c>
      <c r="AM575">
        <v>0</v>
      </c>
      <c r="AN575">
        <v>5.15</v>
      </c>
      <c r="AO575">
        <v>5.17</v>
      </c>
      <c r="AP575">
        <v>3.11</v>
      </c>
    </row>
    <row r="576" spans="1:42" x14ac:dyDescent="0.3">
      <c r="A576">
        <v>1</v>
      </c>
      <c r="B576">
        <v>0.35</v>
      </c>
      <c r="C576">
        <f t="shared" si="24"/>
        <v>0.12249999999999998</v>
      </c>
      <c r="D576">
        <v>6.694013936569946</v>
      </c>
      <c r="E576" t="s">
        <v>49</v>
      </c>
      <c r="F576">
        <v>0</v>
      </c>
      <c r="G576">
        <v>0</v>
      </c>
      <c r="H576">
        <v>0</v>
      </c>
      <c r="I576">
        <v>1</v>
      </c>
      <c r="J576">
        <v>0</v>
      </c>
      <c r="K576" t="s">
        <v>50</v>
      </c>
      <c r="L576">
        <v>0</v>
      </c>
      <c r="M576">
        <v>0</v>
      </c>
      <c r="N576">
        <v>0</v>
      </c>
      <c r="O576">
        <v>1</v>
      </c>
      <c r="P576">
        <v>0</v>
      </c>
      <c r="Q576">
        <v>0</v>
      </c>
      <c r="R576">
        <v>0</v>
      </c>
      <c r="S576" t="s">
        <v>42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1</v>
      </c>
      <c r="AB576">
        <v>62.4</v>
      </c>
      <c r="AC576">
        <v>56</v>
      </c>
      <c r="AD576">
        <v>1024</v>
      </c>
      <c r="AE576">
        <v>6.9314718055994531</v>
      </c>
      <c r="AF576">
        <f t="shared" si="25"/>
        <v>1024</v>
      </c>
      <c r="AG576">
        <v>6.8249996437531326</v>
      </c>
      <c r="AH576">
        <f t="shared" si="26"/>
        <v>920.5760760986783</v>
      </c>
      <c r="AI576">
        <v>0.10647216184632047</v>
      </c>
      <c r="AJ576">
        <v>1024</v>
      </c>
      <c r="AL576">
        <v>1</v>
      </c>
      <c r="AM576">
        <v>0</v>
      </c>
      <c r="AN576">
        <v>4.53</v>
      </c>
      <c r="AO576">
        <v>4.47</v>
      </c>
      <c r="AP576">
        <v>2.81</v>
      </c>
    </row>
    <row r="577" spans="1:42" x14ac:dyDescent="0.3">
      <c r="A577">
        <v>1</v>
      </c>
      <c r="B577">
        <v>0.53</v>
      </c>
      <c r="C577">
        <f t="shared" si="24"/>
        <v>0.28090000000000004</v>
      </c>
      <c r="D577">
        <v>7.3335509394040761</v>
      </c>
      <c r="E577" t="s">
        <v>40</v>
      </c>
      <c r="F577">
        <v>0</v>
      </c>
      <c r="G577">
        <v>0</v>
      </c>
      <c r="H577">
        <v>1</v>
      </c>
      <c r="I577">
        <v>0</v>
      </c>
      <c r="J577">
        <v>0</v>
      </c>
      <c r="K577" t="s">
        <v>41</v>
      </c>
      <c r="L577">
        <v>0</v>
      </c>
      <c r="M577">
        <v>0</v>
      </c>
      <c r="N577">
        <v>0</v>
      </c>
      <c r="O577">
        <v>0</v>
      </c>
      <c r="P577">
        <v>1</v>
      </c>
      <c r="Q577">
        <v>0</v>
      </c>
      <c r="R577">
        <v>0</v>
      </c>
      <c r="S577" t="s">
        <v>39</v>
      </c>
      <c r="T577">
        <v>0</v>
      </c>
      <c r="U577">
        <v>0</v>
      </c>
      <c r="V577">
        <v>1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61.5</v>
      </c>
      <c r="AC577">
        <v>54</v>
      </c>
      <c r="AD577">
        <v>1205</v>
      </c>
      <c r="AE577">
        <v>7.0942348459247553</v>
      </c>
      <c r="AF577">
        <f t="shared" si="25"/>
        <v>1205</v>
      </c>
      <c r="AG577">
        <v>7.1107854354580269</v>
      </c>
      <c r="AH577">
        <f t="shared" si="26"/>
        <v>1225.1094126729051</v>
      </c>
      <c r="AI577">
        <v>-1.6550589533271598E-2</v>
      </c>
      <c r="AJ577">
        <v>1205</v>
      </c>
      <c r="AL577">
        <v>1</v>
      </c>
      <c r="AM577">
        <v>0</v>
      </c>
      <c r="AN577">
        <v>5.21</v>
      </c>
      <c r="AO577">
        <v>5.26</v>
      </c>
      <c r="AP577">
        <v>3.22</v>
      </c>
    </row>
    <row r="578" spans="1:42" x14ac:dyDescent="0.3">
      <c r="A578">
        <v>1</v>
      </c>
      <c r="B578">
        <v>0.59</v>
      </c>
      <c r="C578">
        <f t="shared" si="24"/>
        <v>0.34809999999999997</v>
      </c>
      <c r="D578">
        <v>7.5085556966949065</v>
      </c>
      <c r="E578" t="s">
        <v>49</v>
      </c>
      <c r="F578">
        <v>0</v>
      </c>
      <c r="G578">
        <v>0</v>
      </c>
      <c r="H578">
        <v>0</v>
      </c>
      <c r="I578">
        <v>1</v>
      </c>
      <c r="J578">
        <v>0</v>
      </c>
      <c r="K578" t="s">
        <v>50</v>
      </c>
      <c r="L578">
        <v>0</v>
      </c>
      <c r="M578">
        <v>0</v>
      </c>
      <c r="N578">
        <v>0</v>
      </c>
      <c r="O578">
        <v>1</v>
      </c>
      <c r="P578">
        <v>0</v>
      </c>
      <c r="Q578">
        <v>0</v>
      </c>
      <c r="R578">
        <v>0</v>
      </c>
      <c r="S578" t="s">
        <v>39</v>
      </c>
      <c r="T578">
        <v>0</v>
      </c>
      <c r="U578">
        <v>0</v>
      </c>
      <c r="V578">
        <v>1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59.8</v>
      </c>
      <c r="AC578">
        <v>58</v>
      </c>
      <c r="AD578">
        <v>1355</v>
      </c>
      <c r="AE578">
        <v>7.2115567333138015</v>
      </c>
      <c r="AF578">
        <f t="shared" si="25"/>
        <v>1355.0000000000005</v>
      </c>
      <c r="AG578">
        <v>7.4125797452821889</v>
      </c>
      <c r="AH578">
        <f t="shared" si="26"/>
        <v>1656.6946891877751</v>
      </c>
      <c r="AI578">
        <v>-0.20102301196838734</v>
      </c>
      <c r="AJ578">
        <v>1355</v>
      </c>
      <c r="AL578">
        <v>1</v>
      </c>
      <c r="AM578">
        <v>0</v>
      </c>
      <c r="AN578">
        <v>5.48</v>
      </c>
      <c r="AO578">
        <v>5.43</v>
      </c>
      <c r="AP578">
        <v>3.26</v>
      </c>
    </row>
    <row r="579" spans="1:42" x14ac:dyDescent="0.3">
      <c r="A579">
        <v>1</v>
      </c>
      <c r="B579">
        <v>0.42</v>
      </c>
      <c r="C579">
        <f t="shared" ref="C579:C642" si="27">B579^2</f>
        <v>0.17639999999999997</v>
      </c>
      <c r="D579">
        <v>6.9678463957930497</v>
      </c>
      <c r="E579" t="s">
        <v>49</v>
      </c>
      <c r="F579">
        <v>0</v>
      </c>
      <c r="G579">
        <v>0</v>
      </c>
      <c r="H579">
        <v>0</v>
      </c>
      <c r="I579">
        <v>1</v>
      </c>
      <c r="J579">
        <v>0</v>
      </c>
      <c r="K579" t="s">
        <v>54</v>
      </c>
      <c r="L579">
        <v>1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 t="s">
        <v>39</v>
      </c>
      <c r="T579">
        <v>0</v>
      </c>
      <c r="U579">
        <v>0</v>
      </c>
      <c r="V579">
        <v>1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62.8</v>
      </c>
      <c r="AC579">
        <v>58</v>
      </c>
      <c r="AD579">
        <v>1040</v>
      </c>
      <c r="AE579">
        <v>6.9469759921354184</v>
      </c>
      <c r="AF579">
        <f t="shared" ref="AF579:AF642" si="28">EXP(AE579)</f>
        <v>1040</v>
      </c>
      <c r="AG579">
        <v>6.9284382063658612</v>
      </c>
      <c r="AH579">
        <f t="shared" ref="AH579:AH642" si="29">EXP(AG579)</f>
        <v>1020.8983014186941</v>
      </c>
      <c r="AI579">
        <v>1.8537785769557225E-2</v>
      </c>
      <c r="AJ579">
        <v>1040</v>
      </c>
      <c r="AL579">
        <v>1</v>
      </c>
      <c r="AM579">
        <v>0</v>
      </c>
      <c r="AN579">
        <v>4.79</v>
      </c>
      <c r="AO579">
        <v>4.76</v>
      </c>
      <c r="AP579">
        <v>3</v>
      </c>
    </row>
    <row r="580" spans="1:42" x14ac:dyDescent="0.3">
      <c r="A580">
        <v>1</v>
      </c>
      <c r="B580">
        <v>0.3</v>
      </c>
      <c r="C580">
        <f t="shared" si="27"/>
        <v>0.09</v>
      </c>
      <c r="D580">
        <v>6.4709048392564616</v>
      </c>
      <c r="E580" t="s">
        <v>40</v>
      </c>
      <c r="F580">
        <v>0</v>
      </c>
      <c r="G580">
        <v>0</v>
      </c>
      <c r="H580">
        <v>1</v>
      </c>
      <c r="I580">
        <v>0</v>
      </c>
      <c r="J580">
        <v>0</v>
      </c>
      <c r="K580" t="s">
        <v>50</v>
      </c>
      <c r="L580">
        <v>0</v>
      </c>
      <c r="M580">
        <v>0</v>
      </c>
      <c r="N580">
        <v>0</v>
      </c>
      <c r="O580">
        <v>1</v>
      </c>
      <c r="P580">
        <v>0</v>
      </c>
      <c r="Q580">
        <v>0</v>
      </c>
      <c r="R580">
        <v>0</v>
      </c>
      <c r="S580" t="s">
        <v>52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0</v>
      </c>
      <c r="AA580">
        <v>0</v>
      </c>
      <c r="AB580">
        <v>60.8</v>
      </c>
      <c r="AC580">
        <v>57</v>
      </c>
      <c r="AD580">
        <v>491</v>
      </c>
      <c r="AE580">
        <v>6.1964441277945204</v>
      </c>
      <c r="AF580">
        <f t="shared" si="28"/>
        <v>490.99999999999989</v>
      </c>
      <c r="AG580">
        <v>6.3825646752204097</v>
      </c>
      <c r="AH580">
        <f t="shared" si="29"/>
        <v>591.44262243395633</v>
      </c>
      <c r="AI580">
        <v>-0.18612054742588935</v>
      </c>
      <c r="AJ580">
        <v>491</v>
      </c>
      <c r="AL580">
        <v>1</v>
      </c>
      <c r="AM580">
        <v>0</v>
      </c>
      <c r="AN580">
        <v>4.33</v>
      </c>
      <c r="AO580">
        <v>4.38</v>
      </c>
      <c r="AP580">
        <v>2.65</v>
      </c>
    </row>
    <row r="581" spans="1:42" x14ac:dyDescent="0.3">
      <c r="A581">
        <v>1</v>
      </c>
      <c r="B581">
        <v>0.9</v>
      </c>
      <c r="C581">
        <f t="shared" si="27"/>
        <v>0.81</v>
      </c>
      <c r="D581">
        <v>8.2391797372871505</v>
      </c>
      <c r="E581" t="s">
        <v>40</v>
      </c>
      <c r="F581">
        <v>0</v>
      </c>
      <c r="G581">
        <v>0</v>
      </c>
      <c r="H581">
        <v>1</v>
      </c>
      <c r="I581">
        <v>0</v>
      </c>
      <c r="J581">
        <v>0</v>
      </c>
      <c r="K581" t="s">
        <v>50</v>
      </c>
      <c r="L581">
        <v>0</v>
      </c>
      <c r="M581">
        <v>0</v>
      </c>
      <c r="N581">
        <v>0</v>
      </c>
      <c r="O581">
        <v>1</v>
      </c>
      <c r="P581">
        <v>0</v>
      </c>
      <c r="Q581">
        <v>0</v>
      </c>
      <c r="R581">
        <v>0</v>
      </c>
      <c r="S581" t="s">
        <v>52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0</v>
      </c>
      <c r="AA581">
        <v>0</v>
      </c>
      <c r="AB581">
        <v>60.8</v>
      </c>
      <c r="AC581">
        <v>57</v>
      </c>
      <c r="AD581">
        <v>4884</v>
      </c>
      <c r="AE581">
        <v>8.4937198352305945</v>
      </c>
      <c r="AF581">
        <f t="shared" si="28"/>
        <v>4883.9999999999964</v>
      </c>
      <c r="AG581">
        <v>8.4729621904876868</v>
      </c>
      <c r="AH581">
        <f t="shared" si="29"/>
        <v>4783.6646287526983</v>
      </c>
      <c r="AI581">
        <v>2.0757644742907644E-2</v>
      </c>
      <c r="AJ581">
        <v>4884</v>
      </c>
      <c r="AL581">
        <v>1</v>
      </c>
      <c r="AM581">
        <v>0</v>
      </c>
      <c r="AN581">
        <v>6.26</v>
      </c>
      <c r="AO581">
        <v>6.17</v>
      </c>
      <c r="AP581">
        <v>3.78</v>
      </c>
    </row>
    <row r="582" spans="1:42" x14ac:dyDescent="0.3">
      <c r="A582">
        <v>1</v>
      </c>
      <c r="B582">
        <v>0.28000000000000003</v>
      </c>
      <c r="C582">
        <f t="shared" si="27"/>
        <v>7.8400000000000011E-2</v>
      </c>
      <c r="D582">
        <v>6.3734722661679095</v>
      </c>
      <c r="E582" t="s">
        <v>40</v>
      </c>
      <c r="F582">
        <v>0</v>
      </c>
      <c r="G582">
        <v>0</v>
      </c>
      <c r="H582">
        <v>1</v>
      </c>
      <c r="I582">
        <v>0</v>
      </c>
      <c r="J582">
        <v>0</v>
      </c>
      <c r="K582" t="s">
        <v>47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1</v>
      </c>
      <c r="R582">
        <v>0</v>
      </c>
      <c r="S582" t="s">
        <v>44</v>
      </c>
      <c r="T582">
        <v>0</v>
      </c>
      <c r="U582">
        <v>0</v>
      </c>
      <c r="V582">
        <v>0</v>
      </c>
      <c r="W582">
        <v>0</v>
      </c>
      <c r="X582">
        <v>1</v>
      </c>
      <c r="Y582">
        <v>0</v>
      </c>
      <c r="Z582">
        <v>0</v>
      </c>
      <c r="AA582">
        <v>0</v>
      </c>
      <c r="AB582">
        <v>62.5</v>
      </c>
      <c r="AC582">
        <v>54</v>
      </c>
      <c r="AD582">
        <v>448</v>
      </c>
      <c r="AE582">
        <v>6.1047932324149849</v>
      </c>
      <c r="AF582">
        <f t="shared" si="28"/>
        <v>447.99999999999989</v>
      </c>
      <c r="AG582">
        <v>6.1201488479393067</v>
      </c>
      <c r="AH582">
        <f t="shared" si="29"/>
        <v>454.9324052111395</v>
      </c>
      <c r="AI582">
        <v>-1.5355615524321742E-2</v>
      </c>
      <c r="AJ582">
        <v>448</v>
      </c>
      <c r="AL582">
        <v>1</v>
      </c>
      <c r="AM582">
        <v>0</v>
      </c>
      <c r="AN582">
        <v>4.18</v>
      </c>
      <c r="AO582">
        <v>4.2300000000000004</v>
      </c>
      <c r="AP582">
        <v>2.63</v>
      </c>
    </row>
    <row r="583" spans="1:42" x14ac:dyDescent="0.3">
      <c r="A583">
        <v>1</v>
      </c>
      <c r="B583">
        <v>0.53</v>
      </c>
      <c r="C583">
        <f t="shared" si="27"/>
        <v>0.28090000000000004</v>
      </c>
      <c r="D583">
        <v>7.3335509394040761</v>
      </c>
      <c r="E583" t="s">
        <v>37</v>
      </c>
      <c r="F583">
        <v>0</v>
      </c>
      <c r="G583">
        <v>1</v>
      </c>
      <c r="H583">
        <v>0</v>
      </c>
      <c r="I583">
        <v>0</v>
      </c>
      <c r="J583">
        <v>0</v>
      </c>
      <c r="K583" t="s">
        <v>50</v>
      </c>
      <c r="L583">
        <v>0</v>
      </c>
      <c r="M583">
        <v>0</v>
      </c>
      <c r="N583">
        <v>0</v>
      </c>
      <c r="O583">
        <v>1</v>
      </c>
      <c r="P583">
        <v>0</v>
      </c>
      <c r="Q583">
        <v>0</v>
      </c>
      <c r="R583">
        <v>0</v>
      </c>
      <c r="S583" t="s">
        <v>52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0</v>
      </c>
      <c r="AA583">
        <v>0</v>
      </c>
      <c r="AB583">
        <v>63.4</v>
      </c>
      <c r="AC583">
        <v>58</v>
      </c>
      <c r="AD583">
        <v>1395</v>
      </c>
      <c r="AE583">
        <v>7.2406496942554659</v>
      </c>
      <c r="AF583">
        <f t="shared" si="28"/>
        <v>1394.9999999999998</v>
      </c>
      <c r="AG583">
        <v>7.2784971385954069</v>
      </c>
      <c r="AH583">
        <f t="shared" si="29"/>
        <v>1448.8090289876977</v>
      </c>
      <c r="AI583">
        <v>-3.7847444339941028E-2</v>
      </c>
      <c r="AJ583">
        <v>1395</v>
      </c>
      <c r="AL583">
        <v>1</v>
      </c>
      <c r="AM583">
        <v>0</v>
      </c>
      <c r="AN583">
        <v>5.13</v>
      </c>
      <c r="AO583">
        <v>5.16</v>
      </c>
      <c r="AP583">
        <v>3.26</v>
      </c>
    </row>
    <row r="584" spans="1:42" x14ac:dyDescent="0.3">
      <c r="A584">
        <v>1</v>
      </c>
      <c r="B584">
        <v>0.73</v>
      </c>
      <c r="C584">
        <f t="shared" si="27"/>
        <v>0.53289999999999993</v>
      </c>
      <c r="D584">
        <v>7.8684782047942292</v>
      </c>
      <c r="E584" t="s">
        <v>55</v>
      </c>
      <c r="F584">
        <v>0</v>
      </c>
      <c r="G584">
        <v>0</v>
      </c>
      <c r="H584">
        <v>0</v>
      </c>
      <c r="I584">
        <v>0</v>
      </c>
      <c r="J584">
        <v>1</v>
      </c>
      <c r="K584" t="s">
        <v>41</v>
      </c>
      <c r="L584">
        <v>0</v>
      </c>
      <c r="M584">
        <v>0</v>
      </c>
      <c r="N584">
        <v>0</v>
      </c>
      <c r="O584">
        <v>0</v>
      </c>
      <c r="P584">
        <v>1</v>
      </c>
      <c r="Q584">
        <v>0</v>
      </c>
      <c r="R584">
        <v>0</v>
      </c>
      <c r="S584" t="s">
        <v>39</v>
      </c>
      <c r="T584">
        <v>0</v>
      </c>
      <c r="U584">
        <v>0</v>
      </c>
      <c r="V584">
        <v>1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59.5</v>
      </c>
      <c r="AC584">
        <v>58</v>
      </c>
      <c r="AD584">
        <v>2393</v>
      </c>
      <c r="AE584">
        <v>7.780303087908373</v>
      </c>
      <c r="AF584">
        <f t="shared" si="28"/>
        <v>2392.9999999999991</v>
      </c>
      <c r="AG584">
        <v>7.6855873634392182</v>
      </c>
      <c r="AH584">
        <f t="shared" si="29"/>
        <v>2176.7481404696455</v>
      </c>
      <c r="AI584">
        <v>9.4715724469154772E-2</v>
      </c>
      <c r="AJ584">
        <v>2393</v>
      </c>
      <c r="AL584">
        <v>1</v>
      </c>
      <c r="AM584">
        <v>0</v>
      </c>
      <c r="AN584">
        <v>5.85</v>
      </c>
      <c r="AO584">
        <v>5.91</v>
      </c>
      <c r="AP584">
        <v>3.5</v>
      </c>
    </row>
    <row r="585" spans="1:42" x14ac:dyDescent="0.3">
      <c r="A585">
        <v>1</v>
      </c>
      <c r="B585">
        <v>0.7</v>
      </c>
      <c r="C585">
        <f t="shared" si="27"/>
        <v>0.48999999999999994</v>
      </c>
      <c r="D585">
        <v>7.7962024499072404</v>
      </c>
      <c r="E585" t="s">
        <v>37</v>
      </c>
      <c r="F585">
        <v>0</v>
      </c>
      <c r="G585">
        <v>1</v>
      </c>
      <c r="H585">
        <v>0</v>
      </c>
      <c r="I585">
        <v>0</v>
      </c>
      <c r="J585">
        <v>0</v>
      </c>
      <c r="K585" t="s">
        <v>43</v>
      </c>
      <c r="L585">
        <v>0</v>
      </c>
      <c r="M585">
        <v>1</v>
      </c>
      <c r="N585">
        <v>0</v>
      </c>
      <c r="O585">
        <v>0</v>
      </c>
      <c r="P585">
        <v>0</v>
      </c>
      <c r="Q585">
        <v>0</v>
      </c>
      <c r="R585">
        <v>0</v>
      </c>
      <c r="S585" t="s">
        <v>48</v>
      </c>
      <c r="T585">
        <v>0</v>
      </c>
      <c r="U585">
        <v>0</v>
      </c>
      <c r="V585">
        <v>0</v>
      </c>
      <c r="W585">
        <v>1</v>
      </c>
      <c r="X585">
        <v>0</v>
      </c>
      <c r="Y585">
        <v>0</v>
      </c>
      <c r="Z585">
        <v>0</v>
      </c>
      <c r="AA585">
        <v>0</v>
      </c>
      <c r="AB585">
        <v>61</v>
      </c>
      <c r="AC585">
        <v>64</v>
      </c>
      <c r="AD585">
        <v>2116</v>
      </c>
      <c r="AE585">
        <v>7.6572827929781901</v>
      </c>
      <c r="AF585">
        <f t="shared" si="28"/>
        <v>2116.0000000000005</v>
      </c>
      <c r="AG585">
        <v>7.5553940455202362</v>
      </c>
      <c r="AH585">
        <f t="shared" si="29"/>
        <v>1911.0231256859345</v>
      </c>
      <c r="AI585">
        <v>0.10188874745795395</v>
      </c>
      <c r="AJ585">
        <v>2116</v>
      </c>
      <c r="AL585">
        <v>1</v>
      </c>
      <c r="AM585">
        <v>0</v>
      </c>
      <c r="AN585">
        <v>5.63</v>
      </c>
      <c r="AO585">
        <v>5.69</v>
      </c>
      <c r="AP585">
        <v>3.45</v>
      </c>
    </row>
    <row r="586" spans="1:42" x14ac:dyDescent="0.3">
      <c r="A586">
        <v>1</v>
      </c>
      <c r="B586">
        <v>0.51</v>
      </c>
      <c r="C586">
        <f t="shared" si="27"/>
        <v>0.2601</v>
      </c>
      <c r="D586">
        <v>7.2717799946100161</v>
      </c>
      <c r="E586" t="s">
        <v>55</v>
      </c>
      <c r="F586">
        <v>0</v>
      </c>
      <c r="G586">
        <v>0</v>
      </c>
      <c r="H586">
        <v>0</v>
      </c>
      <c r="I586">
        <v>0</v>
      </c>
      <c r="J586">
        <v>1</v>
      </c>
      <c r="K586" t="s">
        <v>54</v>
      </c>
      <c r="L586">
        <v>1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 t="s">
        <v>52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0</v>
      </c>
      <c r="AA586">
        <v>0</v>
      </c>
      <c r="AB586">
        <v>63.5</v>
      </c>
      <c r="AC586">
        <v>56</v>
      </c>
      <c r="AD586">
        <v>1793</v>
      </c>
      <c r="AE586">
        <v>7.491645473605133</v>
      </c>
      <c r="AF586">
        <f t="shared" si="28"/>
        <v>1793.0000000000002</v>
      </c>
      <c r="AG586">
        <v>7.3990778395354742</v>
      </c>
      <c r="AH586">
        <f t="shared" si="29"/>
        <v>1634.4764852243904</v>
      </c>
      <c r="AI586">
        <v>9.2567634069658844E-2</v>
      </c>
      <c r="AJ586">
        <v>1793</v>
      </c>
      <c r="AL586">
        <v>1</v>
      </c>
      <c r="AM586">
        <v>0</v>
      </c>
      <c r="AN586">
        <v>5.0999999999999996</v>
      </c>
      <c r="AO586">
        <v>5.07</v>
      </c>
      <c r="AP586">
        <v>3.23</v>
      </c>
    </row>
    <row r="587" spans="1:42" x14ac:dyDescent="0.3">
      <c r="A587">
        <v>1</v>
      </c>
      <c r="B587">
        <v>0.3</v>
      </c>
      <c r="C587">
        <f t="shared" si="27"/>
        <v>0.09</v>
      </c>
      <c r="D587">
        <v>6.4709048392564616</v>
      </c>
      <c r="E587" t="s">
        <v>40</v>
      </c>
      <c r="F587">
        <v>0</v>
      </c>
      <c r="G587">
        <v>0</v>
      </c>
      <c r="H587">
        <v>1</v>
      </c>
      <c r="I587">
        <v>0</v>
      </c>
      <c r="J587">
        <v>0</v>
      </c>
      <c r="K587" t="s">
        <v>51</v>
      </c>
      <c r="L587">
        <v>0</v>
      </c>
      <c r="M587">
        <v>0</v>
      </c>
      <c r="N587">
        <v>1</v>
      </c>
      <c r="O587">
        <v>0</v>
      </c>
      <c r="P587">
        <v>0</v>
      </c>
      <c r="Q587">
        <v>0</v>
      </c>
      <c r="R587">
        <v>0</v>
      </c>
      <c r="S587" t="s">
        <v>52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0</v>
      </c>
      <c r="AA587">
        <v>0</v>
      </c>
      <c r="AB587">
        <v>62.2</v>
      </c>
      <c r="AC587">
        <v>55</v>
      </c>
      <c r="AD587">
        <v>573</v>
      </c>
      <c r="AE587">
        <v>6.3508857167147399</v>
      </c>
      <c r="AF587">
        <f t="shared" si="28"/>
        <v>573.00000000000023</v>
      </c>
      <c r="AG587">
        <v>6.4281177397244686</v>
      </c>
      <c r="AH587">
        <f t="shared" si="29"/>
        <v>619.00771714578593</v>
      </c>
      <c r="AI587">
        <v>-7.7232023009728756E-2</v>
      </c>
      <c r="AJ587">
        <v>573</v>
      </c>
      <c r="AL587">
        <v>1</v>
      </c>
      <c r="AM587">
        <v>0</v>
      </c>
      <c r="AN587">
        <v>4.3</v>
      </c>
      <c r="AO587">
        <v>4.32</v>
      </c>
      <c r="AP587">
        <v>2.68</v>
      </c>
    </row>
    <row r="588" spans="1:42" x14ac:dyDescent="0.3">
      <c r="A588">
        <v>1</v>
      </c>
      <c r="B588">
        <v>0.9</v>
      </c>
      <c r="C588">
        <f t="shared" si="27"/>
        <v>0.81</v>
      </c>
      <c r="D588">
        <v>8.2391797372871505</v>
      </c>
      <c r="E588" t="s">
        <v>49</v>
      </c>
      <c r="F588">
        <v>0</v>
      </c>
      <c r="G588">
        <v>0</v>
      </c>
      <c r="H588">
        <v>0</v>
      </c>
      <c r="I588">
        <v>1</v>
      </c>
      <c r="J588">
        <v>0</v>
      </c>
      <c r="K588" t="s">
        <v>43</v>
      </c>
      <c r="L588">
        <v>0</v>
      </c>
      <c r="M588">
        <v>1</v>
      </c>
      <c r="N588">
        <v>0</v>
      </c>
      <c r="O588">
        <v>0</v>
      </c>
      <c r="P588">
        <v>0</v>
      </c>
      <c r="Q588">
        <v>0</v>
      </c>
      <c r="R588">
        <v>0</v>
      </c>
      <c r="S588" t="s">
        <v>39</v>
      </c>
      <c r="T588">
        <v>0</v>
      </c>
      <c r="U588">
        <v>0</v>
      </c>
      <c r="V588">
        <v>1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60.8</v>
      </c>
      <c r="AC588">
        <v>59</v>
      </c>
      <c r="AD588">
        <v>4385</v>
      </c>
      <c r="AE588">
        <v>8.3859449048062835</v>
      </c>
      <c r="AF588">
        <f t="shared" si="28"/>
        <v>4385</v>
      </c>
      <c r="AG588">
        <v>8.4067048716742097</v>
      </c>
      <c r="AH588">
        <f t="shared" si="29"/>
        <v>4476.9839429694284</v>
      </c>
      <c r="AI588">
        <v>-2.0759966867926138E-2</v>
      </c>
      <c r="AJ588">
        <v>4385</v>
      </c>
      <c r="AL588">
        <v>1</v>
      </c>
      <c r="AM588">
        <v>0</v>
      </c>
      <c r="AN588">
        <v>6.24</v>
      </c>
      <c r="AO588">
        <v>6.19</v>
      </c>
      <c r="AP588">
        <v>3.78</v>
      </c>
    </row>
    <row r="589" spans="1:42" x14ac:dyDescent="0.3">
      <c r="A589">
        <v>1</v>
      </c>
      <c r="B589">
        <v>0.4</v>
      </c>
      <c r="C589">
        <f t="shared" si="27"/>
        <v>0.16000000000000003</v>
      </c>
      <c r="D589">
        <v>6.8934882765450896</v>
      </c>
      <c r="E589" t="s">
        <v>55</v>
      </c>
      <c r="F589">
        <v>0</v>
      </c>
      <c r="G589">
        <v>0</v>
      </c>
      <c r="H589">
        <v>0</v>
      </c>
      <c r="I589">
        <v>0</v>
      </c>
      <c r="J589">
        <v>1</v>
      </c>
      <c r="K589" t="s">
        <v>38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1</v>
      </c>
      <c r="S589" t="s">
        <v>53</v>
      </c>
      <c r="T589">
        <v>0</v>
      </c>
      <c r="U589">
        <v>1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62.7</v>
      </c>
      <c r="AC589">
        <v>60</v>
      </c>
      <c r="AD589">
        <v>828</v>
      </c>
      <c r="AE589">
        <v>6.7190131543852596</v>
      </c>
      <c r="AF589">
        <f t="shared" si="28"/>
        <v>827.99999999999989</v>
      </c>
      <c r="AG589">
        <v>6.7255934556998316</v>
      </c>
      <c r="AH589">
        <f t="shared" si="29"/>
        <v>833.46645522477149</v>
      </c>
      <c r="AI589">
        <v>-6.5803013145719902E-3</v>
      </c>
      <c r="AJ589">
        <v>828</v>
      </c>
      <c r="AL589">
        <v>1</v>
      </c>
      <c r="AM589">
        <v>0</v>
      </c>
      <c r="AN589">
        <v>4.6399999999999997</v>
      </c>
      <c r="AO589">
        <v>4.7</v>
      </c>
      <c r="AP589">
        <v>2.93</v>
      </c>
    </row>
    <row r="590" spans="1:42" x14ac:dyDescent="0.3">
      <c r="A590">
        <v>1</v>
      </c>
      <c r="B590">
        <v>1</v>
      </c>
      <c r="C590">
        <f t="shared" si="27"/>
        <v>1</v>
      </c>
      <c r="D590">
        <v>8.4322999999999997</v>
      </c>
      <c r="E590" t="s">
        <v>49</v>
      </c>
      <c r="F590">
        <v>0</v>
      </c>
      <c r="G590">
        <v>0</v>
      </c>
      <c r="H590">
        <v>0</v>
      </c>
      <c r="I590">
        <v>1</v>
      </c>
      <c r="J590">
        <v>0</v>
      </c>
      <c r="K590" t="s">
        <v>51</v>
      </c>
      <c r="L590">
        <v>0</v>
      </c>
      <c r="M590">
        <v>0</v>
      </c>
      <c r="N590">
        <v>1</v>
      </c>
      <c r="O590">
        <v>0</v>
      </c>
      <c r="P590">
        <v>0</v>
      </c>
      <c r="Q590">
        <v>0</v>
      </c>
      <c r="R590">
        <v>0</v>
      </c>
      <c r="S590" t="s">
        <v>52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0</v>
      </c>
      <c r="AA590">
        <v>0</v>
      </c>
      <c r="AB590">
        <v>59.9</v>
      </c>
      <c r="AC590">
        <v>59</v>
      </c>
      <c r="AD590">
        <v>5864</v>
      </c>
      <c r="AE590">
        <v>8.6765872435664875</v>
      </c>
      <c r="AF590">
        <f t="shared" si="28"/>
        <v>5864</v>
      </c>
      <c r="AG590">
        <v>8.6823740717772271</v>
      </c>
      <c r="AH590">
        <f t="shared" si="29"/>
        <v>5898.0323352956657</v>
      </c>
      <c r="AI590">
        <v>-5.7868282107396141E-3</v>
      </c>
      <c r="AJ590">
        <v>5864</v>
      </c>
      <c r="AL590">
        <v>1</v>
      </c>
      <c r="AM590">
        <v>0</v>
      </c>
      <c r="AN590">
        <v>6.46</v>
      </c>
      <c r="AO590">
        <v>6.42</v>
      </c>
      <c r="AP590">
        <v>3.86</v>
      </c>
    </row>
    <row r="591" spans="1:42" x14ac:dyDescent="0.3">
      <c r="A591">
        <v>1</v>
      </c>
      <c r="B591">
        <v>0.3</v>
      </c>
      <c r="C591">
        <f t="shared" si="27"/>
        <v>0.09</v>
      </c>
      <c r="D591">
        <v>6.4709048392564616</v>
      </c>
      <c r="E591" t="s">
        <v>49</v>
      </c>
      <c r="F591">
        <v>0</v>
      </c>
      <c r="G591">
        <v>0</v>
      </c>
      <c r="H591">
        <v>0</v>
      </c>
      <c r="I591">
        <v>1</v>
      </c>
      <c r="J591">
        <v>0</v>
      </c>
      <c r="K591" t="s">
        <v>50</v>
      </c>
      <c r="L591">
        <v>0</v>
      </c>
      <c r="M591">
        <v>0</v>
      </c>
      <c r="N591">
        <v>0</v>
      </c>
      <c r="O591">
        <v>1</v>
      </c>
      <c r="P591">
        <v>0</v>
      </c>
      <c r="Q591">
        <v>0</v>
      </c>
      <c r="R591">
        <v>0</v>
      </c>
      <c r="S591" t="s">
        <v>44</v>
      </c>
      <c r="T591">
        <v>0</v>
      </c>
      <c r="U591">
        <v>0</v>
      </c>
      <c r="V591">
        <v>0</v>
      </c>
      <c r="W591">
        <v>0</v>
      </c>
      <c r="X591">
        <v>1</v>
      </c>
      <c r="Y591">
        <v>0</v>
      </c>
      <c r="Z591">
        <v>0</v>
      </c>
      <c r="AA591">
        <v>0</v>
      </c>
      <c r="AB591">
        <v>61.3</v>
      </c>
      <c r="AC591">
        <v>58</v>
      </c>
      <c r="AD591">
        <v>605</v>
      </c>
      <c r="AE591">
        <v>6.4052284580308418</v>
      </c>
      <c r="AF591">
        <f t="shared" si="28"/>
        <v>605.00000000000023</v>
      </c>
      <c r="AG591">
        <v>6.4078206166613665</v>
      </c>
      <c r="AH591">
        <f t="shared" si="29"/>
        <v>606.57029031299214</v>
      </c>
      <c r="AI591">
        <v>-2.5921586305246436E-3</v>
      </c>
      <c r="AJ591">
        <v>605</v>
      </c>
      <c r="AL591">
        <v>1</v>
      </c>
      <c r="AM591">
        <v>0</v>
      </c>
      <c r="AN591">
        <v>4.29</v>
      </c>
      <c r="AO591">
        <v>4.33</v>
      </c>
      <c r="AP591">
        <v>2.64</v>
      </c>
    </row>
    <row r="592" spans="1:42" x14ac:dyDescent="0.3">
      <c r="A592">
        <v>1</v>
      </c>
      <c r="B592">
        <v>0.54</v>
      </c>
      <c r="C592">
        <f t="shared" si="27"/>
        <v>0.29160000000000003</v>
      </c>
      <c r="D592">
        <v>7.3637568041130663</v>
      </c>
      <c r="E592" t="s">
        <v>40</v>
      </c>
      <c r="F592">
        <v>0</v>
      </c>
      <c r="G592">
        <v>0</v>
      </c>
      <c r="H592">
        <v>1</v>
      </c>
      <c r="I592">
        <v>0</v>
      </c>
      <c r="J592">
        <v>0</v>
      </c>
      <c r="K592" t="s">
        <v>43</v>
      </c>
      <c r="L592">
        <v>0</v>
      </c>
      <c r="M592">
        <v>1</v>
      </c>
      <c r="N592">
        <v>0</v>
      </c>
      <c r="O592">
        <v>0</v>
      </c>
      <c r="P592">
        <v>0</v>
      </c>
      <c r="Q592">
        <v>0</v>
      </c>
      <c r="R592">
        <v>0</v>
      </c>
      <c r="S592" t="s">
        <v>48</v>
      </c>
      <c r="T592">
        <v>0</v>
      </c>
      <c r="U592">
        <v>0</v>
      </c>
      <c r="V592">
        <v>0</v>
      </c>
      <c r="W592">
        <v>1</v>
      </c>
      <c r="X592">
        <v>0</v>
      </c>
      <c r="Y592">
        <v>0</v>
      </c>
      <c r="Z592">
        <v>0</v>
      </c>
      <c r="AA592">
        <v>0</v>
      </c>
      <c r="AB592">
        <v>60.7</v>
      </c>
      <c r="AC592">
        <v>56</v>
      </c>
      <c r="AD592">
        <v>1340</v>
      </c>
      <c r="AE592">
        <v>7.200424892944957</v>
      </c>
      <c r="AF592">
        <f t="shared" si="28"/>
        <v>1340</v>
      </c>
      <c r="AG592">
        <v>7.2211504868294245</v>
      </c>
      <c r="AH592">
        <f t="shared" si="29"/>
        <v>1368.0620930781483</v>
      </c>
      <c r="AI592">
        <v>-2.0725593884467486E-2</v>
      </c>
      <c r="AJ592">
        <v>1340</v>
      </c>
      <c r="AL592">
        <v>1</v>
      </c>
      <c r="AM592">
        <v>0</v>
      </c>
      <c r="AN592">
        <v>5.3</v>
      </c>
      <c r="AO592">
        <v>5.25</v>
      </c>
      <c r="AP592">
        <v>3.2</v>
      </c>
    </row>
    <row r="593" spans="1:42" x14ac:dyDescent="0.3">
      <c r="A593">
        <v>1</v>
      </c>
      <c r="B593">
        <v>0.4</v>
      </c>
      <c r="C593">
        <f t="shared" si="27"/>
        <v>0.16000000000000003</v>
      </c>
      <c r="D593">
        <v>6.8934882765450896</v>
      </c>
      <c r="E593" t="s">
        <v>55</v>
      </c>
      <c r="F593">
        <v>0</v>
      </c>
      <c r="G593">
        <v>0</v>
      </c>
      <c r="H593">
        <v>0</v>
      </c>
      <c r="I593">
        <v>0</v>
      </c>
      <c r="J593">
        <v>1</v>
      </c>
      <c r="K593" t="s">
        <v>50</v>
      </c>
      <c r="L593">
        <v>0</v>
      </c>
      <c r="M593">
        <v>0</v>
      </c>
      <c r="N593">
        <v>0</v>
      </c>
      <c r="O593">
        <v>1</v>
      </c>
      <c r="P593">
        <v>0</v>
      </c>
      <c r="Q593">
        <v>0</v>
      </c>
      <c r="R593">
        <v>0</v>
      </c>
      <c r="S593" t="s">
        <v>42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1</v>
      </c>
      <c r="AB593">
        <v>62.5</v>
      </c>
      <c r="AC593">
        <v>60</v>
      </c>
      <c r="AD593">
        <v>982</v>
      </c>
      <c r="AE593">
        <v>6.8895913083544658</v>
      </c>
      <c r="AF593">
        <f t="shared" si="28"/>
        <v>981.99999999999989</v>
      </c>
      <c r="AG593">
        <v>6.9248500042272969</v>
      </c>
      <c r="AH593">
        <f t="shared" si="29"/>
        <v>1017.2416762287627</v>
      </c>
      <c r="AI593">
        <v>-3.5258695872831147E-2</v>
      </c>
      <c r="AJ593">
        <v>982</v>
      </c>
      <c r="AL593">
        <v>1</v>
      </c>
      <c r="AM593">
        <v>0</v>
      </c>
      <c r="AN593">
        <v>4.6500000000000004</v>
      </c>
      <c r="AO593">
        <v>4.7</v>
      </c>
      <c r="AP593">
        <v>2.92</v>
      </c>
    </row>
    <row r="594" spans="1:42" x14ac:dyDescent="0.3">
      <c r="A594">
        <v>1</v>
      </c>
      <c r="B594">
        <v>0.3</v>
      </c>
      <c r="C594">
        <f t="shared" si="27"/>
        <v>0.09</v>
      </c>
      <c r="D594">
        <v>6.4709048392564616</v>
      </c>
      <c r="E594" t="s">
        <v>40</v>
      </c>
      <c r="F594">
        <v>0</v>
      </c>
      <c r="G594">
        <v>0</v>
      </c>
      <c r="H594">
        <v>1</v>
      </c>
      <c r="I594">
        <v>0</v>
      </c>
      <c r="J594">
        <v>0</v>
      </c>
      <c r="K594" t="s">
        <v>41</v>
      </c>
      <c r="L594">
        <v>0</v>
      </c>
      <c r="M594">
        <v>0</v>
      </c>
      <c r="N594">
        <v>0</v>
      </c>
      <c r="O594">
        <v>0</v>
      </c>
      <c r="P594">
        <v>1</v>
      </c>
      <c r="Q594">
        <v>0</v>
      </c>
      <c r="R594">
        <v>0</v>
      </c>
      <c r="S594" t="s">
        <v>39</v>
      </c>
      <c r="T594">
        <v>0</v>
      </c>
      <c r="U594">
        <v>0</v>
      </c>
      <c r="V594">
        <v>1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62.4</v>
      </c>
      <c r="AC594">
        <v>53.7</v>
      </c>
      <c r="AD594">
        <v>442</v>
      </c>
      <c r="AE594">
        <v>6.0913098820776979</v>
      </c>
      <c r="AF594">
        <f t="shared" si="28"/>
        <v>441.99999999999989</v>
      </c>
      <c r="AG594">
        <v>6.1593922803911934</v>
      </c>
      <c r="AH594">
        <f t="shared" si="29"/>
        <v>473.14045071665851</v>
      </c>
      <c r="AI594">
        <v>-6.8082398313495496E-2</v>
      </c>
      <c r="AJ594">
        <v>442</v>
      </c>
      <c r="AL594">
        <v>1</v>
      </c>
      <c r="AM594">
        <v>0</v>
      </c>
      <c r="AN594">
        <v>4.29</v>
      </c>
      <c r="AO594">
        <v>4.3099999999999996</v>
      </c>
      <c r="AP594">
        <v>2.68</v>
      </c>
    </row>
    <row r="595" spans="1:42" x14ac:dyDescent="0.3">
      <c r="A595">
        <v>1</v>
      </c>
      <c r="B595">
        <v>0.93</v>
      </c>
      <c r="C595">
        <f t="shared" si="27"/>
        <v>0.86490000000000011</v>
      </c>
      <c r="D595">
        <v>8.2988028923190118</v>
      </c>
      <c r="E595" t="s">
        <v>49</v>
      </c>
      <c r="F595">
        <v>0</v>
      </c>
      <c r="G595">
        <v>0</v>
      </c>
      <c r="H595">
        <v>0</v>
      </c>
      <c r="I595">
        <v>1</v>
      </c>
      <c r="J595">
        <v>0</v>
      </c>
      <c r="K595" t="s">
        <v>50</v>
      </c>
      <c r="L595">
        <v>0</v>
      </c>
      <c r="M595">
        <v>0</v>
      </c>
      <c r="N595">
        <v>0</v>
      </c>
      <c r="O595">
        <v>1</v>
      </c>
      <c r="P595">
        <v>0</v>
      </c>
      <c r="Q595">
        <v>0</v>
      </c>
      <c r="R595">
        <v>0</v>
      </c>
      <c r="S595" t="s">
        <v>48</v>
      </c>
      <c r="T595">
        <v>0</v>
      </c>
      <c r="U595">
        <v>0</v>
      </c>
      <c r="V595">
        <v>0</v>
      </c>
      <c r="W595">
        <v>1</v>
      </c>
      <c r="X595">
        <v>0</v>
      </c>
      <c r="Y595">
        <v>0</v>
      </c>
      <c r="Z595">
        <v>0</v>
      </c>
      <c r="AA595">
        <v>0</v>
      </c>
      <c r="AB595">
        <v>60.8</v>
      </c>
      <c r="AC595">
        <v>59</v>
      </c>
      <c r="AD595">
        <v>3594</v>
      </c>
      <c r="AE595">
        <v>8.1870210673435047</v>
      </c>
      <c r="AF595">
        <f t="shared" si="28"/>
        <v>3594.0000000000009</v>
      </c>
      <c r="AG595">
        <v>8.2541341444325287</v>
      </c>
      <c r="AH595">
        <f t="shared" si="29"/>
        <v>3843.4825338048713</v>
      </c>
      <c r="AI595">
        <v>-6.7113077089024031E-2</v>
      </c>
      <c r="AJ595">
        <v>3594</v>
      </c>
      <c r="AL595">
        <v>1</v>
      </c>
      <c r="AM595">
        <v>0</v>
      </c>
      <c r="AN595">
        <v>6.35</v>
      </c>
      <c r="AO595">
        <v>6.28</v>
      </c>
      <c r="AP595">
        <v>3.84</v>
      </c>
    </row>
    <row r="596" spans="1:42" x14ac:dyDescent="0.3">
      <c r="A596">
        <v>1</v>
      </c>
      <c r="B596">
        <v>0.4</v>
      </c>
      <c r="C596">
        <f t="shared" si="27"/>
        <v>0.16000000000000003</v>
      </c>
      <c r="D596">
        <v>6.8934882765450896</v>
      </c>
      <c r="E596" t="s">
        <v>37</v>
      </c>
      <c r="F596">
        <v>0</v>
      </c>
      <c r="G596">
        <v>1</v>
      </c>
      <c r="H596">
        <v>0</v>
      </c>
      <c r="I596">
        <v>0</v>
      </c>
      <c r="J596">
        <v>0</v>
      </c>
      <c r="K596" t="s">
        <v>54</v>
      </c>
      <c r="L596">
        <v>1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 t="s">
        <v>44</v>
      </c>
      <c r="T596">
        <v>0</v>
      </c>
      <c r="U596">
        <v>0</v>
      </c>
      <c r="V596">
        <v>0</v>
      </c>
      <c r="W596">
        <v>0</v>
      </c>
      <c r="X596">
        <v>1</v>
      </c>
      <c r="Y596">
        <v>0</v>
      </c>
      <c r="Z596">
        <v>0</v>
      </c>
      <c r="AA596">
        <v>0</v>
      </c>
      <c r="AB596">
        <v>64</v>
      </c>
      <c r="AC596">
        <v>55</v>
      </c>
      <c r="AD596">
        <v>742</v>
      </c>
      <c r="AE596">
        <v>6.6093492431673804</v>
      </c>
      <c r="AF596">
        <f t="shared" si="28"/>
        <v>742</v>
      </c>
      <c r="AG596">
        <v>7.0155945130733759</v>
      </c>
      <c r="AH596">
        <f t="shared" si="29"/>
        <v>1113.8686588841651</v>
      </c>
      <c r="AI596">
        <v>-0.40624526990599552</v>
      </c>
      <c r="AJ596">
        <v>742</v>
      </c>
      <c r="AL596">
        <v>1</v>
      </c>
      <c r="AM596">
        <v>0</v>
      </c>
      <c r="AN596">
        <v>4.67</v>
      </c>
      <c r="AO596">
        <v>4.7</v>
      </c>
      <c r="AP596">
        <v>3</v>
      </c>
    </row>
    <row r="597" spans="1:42" x14ac:dyDescent="0.3">
      <c r="A597">
        <v>1</v>
      </c>
      <c r="B597">
        <v>0.61</v>
      </c>
      <c r="C597">
        <f t="shared" si="27"/>
        <v>0.37209999999999999</v>
      </c>
      <c r="D597">
        <v>7.5638007513614847</v>
      </c>
      <c r="E597" t="s">
        <v>40</v>
      </c>
      <c r="F597">
        <v>0</v>
      </c>
      <c r="G597">
        <v>0</v>
      </c>
      <c r="H597">
        <v>1</v>
      </c>
      <c r="I597">
        <v>0</v>
      </c>
      <c r="J597">
        <v>0</v>
      </c>
      <c r="K597" t="s">
        <v>51</v>
      </c>
      <c r="L597">
        <v>0</v>
      </c>
      <c r="M597">
        <v>0</v>
      </c>
      <c r="N597">
        <v>1</v>
      </c>
      <c r="O597">
        <v>0</v>
      </c>
      <c r="P597">
        <v>0</v>
      </c>
      <c r="Q597">
        <v>0</v>
      </c>
      <c r="R597">
        <v>0</v>
      </c>
      <c r="S597" t="s">
        <v>52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0</v>
      </c>
      <c r="AA597">
        <v>0</v>
      </c>
      <c r="AB597">
        <v>61.5</v>
      </c>
      <c r="AC597">
        <v>54</v>
      </c>
      <c r="AD597">
        <v>2306</v>
      </c>
      <c r="AE597">
        <v>7.7432697008290043</v>
      </c>
      <c r="AF597">
        <f t="shared" si="28"/>
        <v>2306</v>
      </c>
      <c r="AG597">
        <v>7.6660610398907156</v>
      </c>
      <c r="AH597">
        <f t="shared" si="29"/>
        <v>2134.6565365066958</v>
      </c>
      <c r="AI597">
        <v>7.7208660938288709E-2</v>
      </c>
      <c r="AJ597">
        <v>2306</v>
      </c>
      <c r="AL597">
        <v>1</v>
      </c>
      <c r="AM597">
        <v>0</v>
      </c>
      <c r="AN597">
        <v>5.48</v>
      </c>
      <c r="AO597">
        <v>5.51</v>
      </c>
      <c r="AP597">
        <v>3.38</v>
      </c>
    </row>
    <row r="598" spans="1:42" x14ac:dyDescent="0.3">
      <c r="A598">
        <v>1</v>
      </c>
      <c r="B598">
        <v>0.7</v>
      </c>
      <c r="C598">
        <f t="shared" si="27"/>
        <v>0.48999999999999994</v>
      </c>
      <c r="D598">
        <v>7.7962024499072404</v>
      </c>
      <c r="E598" t="s">
        <v>49</v>
      </c>
      <c r="F598">
        <v>0</v>
      </c>
      <c r="G598">
        <v>0</v>
      </c>
      <c r="H598">
        <v>0</v>
      </c>
      <c r="I598">
        <v>1</v>
      </c>
      <c r="J598">
        <v>0</v>
      </c>
      <c r="K598" t="s">
        <v>50</v>
      </c>
      <c r="L598">
        <v>0</v>
      </c>
      <c r="M598">
        <v>0</v>
      </c>
      <c r="N598">
        <v>0</v>
      </c>
      <c r="O598">
        <v>1</v>
      </c>
      <c r="P598">
        <v>0</v>
      </c>
      <c r="Q598">
        <v>0</v>
      </c>
      <c r="R598">
        <v>0</v>
      </c>
      <c r="S598" t="s">
        <v>56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59.2</v>
      </c>
      <c r="AC598">
        <v>61</v>
      </c>
      <c r="AD598">
        <v>1115</v>
      </c>
      <c r="AE598">
        <v>7.0166096838942194</v>
      </c>
      <c r="AF598">
        <f t="shared" si="28"/>
        <v>1115.0000000000002</v>
      </c>
      <c r="AG598">
        <v>7.1437464347430737</v>
      </c>
      <c r="AH598">
        <f t="shared" si="29"/>
        <v>1266.163111868105</v>
      </c>
      <c r="AI598">
        <v>-0.12713675084885434</v>
      </c>
      <c r="AJ598">
        <v>1115</v>
      </c>
      <c r="AL598">
        <v>1</v>
      </c>
      <c r="AM598">
        <v>0</v>
      </c>
      <c r="AN598">
        <v>5.76</v>
      </c>
      <c r="AO598">
        <v>5.7</v>
      </c>
      <c r="AP598">
        <v>3.39</v>
      </c>
    </row>
    <row r="599" spans="1:42" x14ac:dyDescent="0.3">
      <c r="A599">
        <v>1</v>
      </c>
      <c r="B599">
        <v>0.71</v>
      </c>
      <c r="C599">
        <f t="shared" si="27"/>
        <v>0.50409999999999999</v>
      </c>
      <c r="D599">
        <v>7.8205583399289402</v>
      </c>
      <c r="E599" t="s">
        <v>49</v>
      </c>
      <c r="F599">
        <v>0</v>
      </c>
      <c r="G599">
        <v>0</v>
      </c>
      <c r="H599">
        <v>0</v>
      </c>
      <c r="I599">
        <v>1</v>
      </c>
      <c r="J599">
        <v>0</v>
      </c>
      <c r="K599" t="s">
        <v>43</v>
      </c>
      <c r="L599">
        <v>0</v>
      </c>
      <c r="M599">
        <v>1</v>
      </c>
      <c r="N599">
        <v>0</v>
      </c>
      <c r="O599">
        <v>0</v>
      </c>
      <c r="P599">
        <v>0</v>
      </c>
      <c r="Q599">
        <v>0</v>
      </c>
      <c r="R599">
        <v>0</v>
      </c>
      <c r="S599" t="s">
        <v>52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0</v>
      </c>
      <c r="AA599">
        <v>0</v>
      </c>
      <c r="AB599">
        <v>62.1</v>
      </c>
      <c r="AC599">
        <v>59</v>
      </c>
      <c r="AD599">
        <v>2711</v>
      </c>
      <c r="AE599">
        <v>7.9050728494986657</v>
      </c>
      <c r="AF599">
        <f t="shared" si="28"/>
        <v>2711.0000000000005</v>
      </c>
      <c r="AG599">
        <v>7.9772503564430117</v>
      </c>
      <c r="AH599">
        <f t="shared" si="29"/>
        <v>2913.9078307281079</v>
      </c>
      <c r="AI599">
        <v>-7.2177506944345993E-2</v>
      </c>
      <c r="AJ599">
        <v>2711</v>
      </c>
      <c r="AL599">
        <v>1</v>
      </c>
      <c r="AM599">
        <v>0</v>
      </c>
      <c r="AN599">
        <v>5.68</v>
      </c>
      <c r="AO599">
        <v>5.72</v>
      </c>
      <c r="AP599">
        <v>3.54</v>
      </c>
    </row>
    <row r="600" spans="1:42" x14ac:dyDescent="0.3">
      <c r="A600">
        <v>1</v>
      </c>
      <c r="B600">
        <v>0.7</v>
      </c>
      <c r="C600">
        <f t="shared" si="27"/>
        <v>0.48999999999999994</v>
      </c>
      <c r="D600">
        <v>7.7962024499072404</v>
      </c>
      <c r="E600" t="s">
        <v>55</v>
      </c>
      <c r="F600">
        <v>0</v>
      </c>
      <c r="G600">
        <v>0</v>
      </c>
      <c r="H600">
        <v>0</v>
      </c>
      <c r="I600">
        <v>0</v>
      </c>
      <c r="J600">
        <v>1</v>
      </c>
      <c r="K600" t="s">
        <v>47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1</v>
      </c>
      <c r="R600">
        <v>0</v>
      </c>
      <c r="S600" t="s">
        <v>42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1</v>
      </c>
      <c r="AB600">
        <v>58.6</v>
      </c>
      <c r="AC600">
        <v>60</v>
      </c>
      <c r="AD600">
        <v>2106</v>
      </c>
      <c r="AE600">
        <v>7.6525456926939208</v>
      </c>
      <c r="AF600">
        <f t="shared" si="28"/>
        <v>2106</v>
      </c>
      <c r="AG600">
        <v>7.7761511756439976</v>
      </c>
      <c r="AH600">
        <f t="shared" si="29"/>
        <v>2383.0850711517928</v>
      </c>
      <c r="AI600">
        <v>-0.12360548295007678</v>
      </c>
      <c r="AJ600">
        <v>2106</v>
      </c>
      <c r="AL600">
        <v>1</v>
      </c>
      <c r="AM600">
        <v>0</v>
      </c>
      <c r="AN600">
        <v>5.79</v>
      </c>
      <c r="AO600">
        <v>5.91</v>
      </c>
      <c r="AP600">
        <v>3.43</v>
      </c>
    </row>
    <row r="601" spans="1:42" x14ac:dyDescent="0.3">
      <c r="A601">
        <v>1</v>
      </c>
      <c r="B601">
        <v>0.72</v>
      </c>
      <c r="C601">
        <f t="shared" si="27"/>
        <v>0.51839999999999997</v>
      </c>
      <c r="D601">
        <v>7.8446480764991975</v>
      </c>
      <c r="E601" t="s">
        <v>40</v>
      </c>
      <c r="F601">
        <v>0</v>
      </c>
      <c r="G601">
        <v>0</v>
      </c>
      <c r="H601">
        <v>1</v>
      </c>
      <c r="I601">
        <v>0</v>
      </c>
      <c r="J601">
        <v>0</v>
      </c>
      <c r="K601" t="s">
        <v>50</v>
      </c>
      <c r="L601">
        <v>0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0</v>
      </c>
      <c r="S601" t="s">
        <v>48</v>
      </c>
      <c r="T601">
        <v>0</v>
      </c>
      <c r="U601">
        <v>0</v>
      </c>
      <c r="V601">
        <v>0</v>
      </c>
      <c r="W601">
        <v>1</v>
      </c>
      <c r="X601">
        <v>0</v>
      </c>
      <c r="Y601">
        <v>0</v>
      </c>
      <c r="Z601">
        <v>0</v>
      </c>
      <c r="AA601">
        <v>0</v>
      </c>
      <c r="AB601">
        <v>62.1</v>
      </c>
      <c r="AC601">
        <v>59</v>
      </c>
      <c r="AD601">
        <v>2139</v>
      </c>
      <c r="AE601">
        <v>7.668093709082406</v>
      </c>
      <c r="AF601">
        <f t="shared" si="28"/>
        <v>2139.0000000000009</v>
      </c>
      <c r="AG601">
        <v>7.612913371766151</v>
      </c>
      <c r="AH601">
        <f t="shared" si="29"/>
        <v>2024.1666657718497</v>
      </c>
      <c r="AI601">
        <v>5.5180337316254935E-2</v>
      </c>
      <c r="AJ601">
        <v>2139</v>
      </c>
      <c r="AL601">
        <v>1</v>
      </c>
      <c r="AM601">
        <v>0</v>
      </c>
      <c r="AN601">
        <v>5.71</v>
      </c>
      <c r="AO601">
        <v>5.76</v>
      </c>
      <c r="AP601">
        <v>3.56</v>
      </c>
    </row>
    <row r="602" spans="1:42" x14ac:dyDescent="0.3">
      <c r="A602">
        <v>1</v>
      </c>
      <c r="B602">
        <v>0.3</v>
      </c>
      <c r="C602">
        <f t="shared" si="27"/>
        <v>0.09</v>
      </c>
      <c r="D602">
        <v>6.4709048392564616</v>
      </c>
      <c r="E602" t="s">
        <v>55</v>
      </c>
      <c r="F602">
        <v>0</v>
      </c>
      <c r="G602">
        <v>0</v>
      </c>
      <c r="H602">
        <v>0</v>
      </c>
      <c r="I602">
        <v>0</v>
      </c>
      <c r="J602">
        <v>1</v>
      </c>
      <c r="K602" t="s">
        <v>51</v>
      </c>
      <c r="L602">
        <v>0</v>
      </c>
      <c r="M602">
        <v>0</v>
      </c>
      <c r="N602">
        <v>1</v>
      </c>
      <c r="O602">
        <v>0</v>
      </c>
      <c r="P602">
        <v>0</v>
      </c>
      <c r="Q602">
        <v>0</v>
      </c>
      <c r="R602">
        <v>0</v>
      </c>
      <c r="S602" t="s">
        <v>52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0</v>
      </c>
      <c r="AA602">
        <v>0</v>
      </c>
      <c r="AB602">
        <v>63</v>
      </c>
      <c r="AC602">
        <v>55</v>
      </c>
      <c r="AD602">
        <v>524</v>
      </c>
      <c r="AE602">
        <v>6.261491684321042</v>
      </c>
      <c r="AF602">
        <f t="shared" si="28"/>
        <v>523.99999999999989</v>
      </c>
      <c r="AG602">
        <v>6.3883695203517039</v>
      </c>
      <c r="AH602">
        <f t="shared" si="29"/>
        <v>594.88583926284196</v>
      </c>
      <c r="AI602">
        <v>-0.12687783603066194</v>
      </c>
      <c r="AJ602">
        <v>524</v>
      </c>
      <c r="AL602">
        <v>1</v>
      </c>
      <c r="AM602">
        <v>0</v>
      </c>
      <c r="AN602">
        <v>4.28</v>
      </c>
      <c r="AO602">
        <v>4.29</v>
      </c>
      <c r="AP602">
        <v>2.7</v>
      </c>
    </row>
    <row r="603" spans="1:42" x14ac:dyDescent="0.3">
      <c r="A603">
        <v>1</v>
      </c>
      <c r="B603">
        <v>1</v>
      </c>
      <c r="C603">
        <f t="shared" si="27"/>
        <v>1</v>
      </c>
      <c r="D603">
        <v>8.4322999999999997</v>
      </c>
      <c r="E603" t="s">
        <v>49</v>
      </c>
      <c r="F603">
        <v>0</v>
      </c>
      <c r="G603">
        <v>0</v>
      </c>
      <c r="H603">
        <v>0</v>
      </c>
      <c r="I603">
        <v>1</v>
      </c>
      <c r="J603">
        <v>0</v>
      </c>
      <c r="K603" t="s">
        <v>50</v>
      </c>
      <c r="L603">
        <v>0</v>
      </c>
      <c r="M603">
        <v>0</v>
      </c>
      <c r="N603">
        <v>0</v>
      </c>
      <c r="O603">
        <v>1</v>
      </c>
      <c r="P603">
        <v>0</v>
      </c>
      <c r="Q603">
        <v>0</v>
      </c>
      <c r="R603">
        <v>0</v>
      </c>
      <c r="S603" t="s">
        <v>52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0</v>
      </c>
      <c r="AA603">
        <v>0</v>
      </c>
      <c r="AB603">
        <v>61.6</v>
      </c>
      <c r="AC603">
        <v>58</v>
      </c>
      <c r="AD603">
        <v>6048</v>
      </c>
      <c r="AE603">
        <v>8.7074829178593696</v>
      </c>
      <c r="AF603">
        <f t="shared" si="28"/>
        <v>6048.0000000000036</v>
      </c>
      <c r="AG603">
        <v>8.6860898801572546</v>
      </c>
      <c r="AH603">
        <f t="shared" si="29"/>
        <v>5919.989061502989</v>
      </c>
      <c r="AI603">
        <v>2.1393037702114981E-2</v>
      </c>
      <c r="AJ603">
        <v>6048</v>
      </c>
      <c r="AL603">
        <v>1</v>
      </c>
      <c r="AM603">
        <v>0</v>
      </c>
      <c r="AN603">
        <v>6.43</v>
      </c>
      <c r="AO603">
        <v>6.39</v>
      </c>
      <c r="AP603">
        <v>3.95</v>
      </c>
    </row>
    <row r="604" spans="1:42" x14ac:dyDescent="0.3">
      <c r="A604">
        <v>1</v>
      </c>
      <c r="B604">
        <v>0.38</v>
      </c>
      <c r="C604">
        <f t="shared" si="27"/>
        <v>0.1444</v>
      </c>
      <c r="D604">
        <v>6.8161707634672322</v>
      </c>
      <c r="E604" t="s">
        <v>40</v>
      </c>
      <c r="F604">
        <v>0</v>
      </c>
      <c r="G604">
        <v>0</v>
      </c>
      <c r="H604">
        <v>1</v>
      </c>
      <c r="I604">
        <v>0</v>
      </c>
      <c r="J604">
        <v>0</v>
      </c>
      <c r="K604" t="s">
        <v>43</v>
      </c>
      <c r="L604">
        <v>0</v>
      </c>
      <c r="M604">
        <v>1</v>
      </c>
      <c r="N604">
        <v>0</v>
      </c>
      <c r="O604">
        <v>0</v>
      </c>
      <c r="P604">
        <v>0</v>
      </c>
      <c r="Q604">
        <v>0</v>
      </c>
      <c r="R604">
        <v>0</v>
      </c>
      <c r="S604" t="s">
        <v>44</v>
      </c>
      <c r="T604">
        <v>0</v>
      </c>
      <c r="U604">
        <v>0</v>
      </c>
      <c r="V604">
        <v>0</v>
      </c>
      <c r="W604">
        <v>0</v>
      </c>
      <c r="X604">
        <v>1</v>
      </c>
      <c r="Y604">
        <v>0</v>
      </c>
      <c r="Z604">
        <v>0</v>
      </c>
      <c r="AA604">
        <v>0</v>
      </c>
      <c r="AB604">
        <v>62.2</v>
      </c>
      <c r="AC604">
        <v>54</v>
      </c>
      <c r="AD604">
        <v>1211</v>
      </c>
      <c r="AE604">
        <v>7.0992017435530919</v>
      </c>
      <c r="AF604">
        <f t="shared" si="28"/>
        <v>1210.9999999999995</v>
      </c>
      <c r="AG604">
        <v>6.9481262399994996</v>
      </c>
      <c r="AH604">
        <f t="shared" si="29"/>
        <v>1041.1969460389867</v>
      </c>
      <c r="AI604">
        <v>0.15107550355359223</v>
      </c>
      <c r="AJ604">
        <v>1211</v>
      </c>
      <c r="AL604">
        <v>1</v>
      </c>
      <c r="AM604">
        <v>0</v>
      </c>
      <c r="AN604">
        <v>4.6500000000000004</v>
      </c>
      <c r="AO604">
        <v>4.63</v>
      </c>
      <c r="AP604">
        <v>2.89</v>
      </c>
    </row>
    <row r="605" spans="1:42" x14ac:dyDescent="0.3">
      <c r="A605">
        <v>1</v>
      </c>
      <c r="B605">
        <v>0.43</v>
      </c>
      <c r="C605">
        <f t="shared" si="27"/>
        <v>0.18489999999999998</v>
      </c>
      <c r="D605">
        <v>7.0039939557772124</v>
      </c>
      <c r="E605" t="s">
        <v>49</v>
      </c>
      <c r="F605">
        <v>0</v>
      </c>
      <c r="G605">
        <v>0</v>
      </c>
      <c r="H605">
        <v>0</v>
      </c>
      <c r="I605">
        <v>1</v>
      </c>
      <c r="J605">
        <v>0</v>
      </c>
      <c r="K605" t="s">
        <v>54</v>
      </c>
      <c r="L605">
        <v>1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 t="s">
        <v>39</v>
      </c>
      <c r="T605">
        <v>0</v>
      </c>
      <c r="U605">
        <v>0</v>
      </c>
      <c r="V605">
        <v>1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62.4</v>
      </c>
      <c r="AC605">
        <v>60</v>
      </c>
      <c r="AD605">
        <v>1022</v>
      </c>
      <c r="AE605">
        <v>6.9295167707636498</v>
      </c>
      <c r="AF605">
        <f t="shared" si="28"/>
        <v>1022.0000000000001</v>
      </c>
      <c r="AG605">
        <v>6.9494441923095973</v>
      </c>
      <c r="AH605">
        <f t="shared" si="29"/>
        <v>1042.5700986353399</v>
      </c>
      <c r="AI605">
        <v>-1.992742154594751E-2</v>
      </c>
      <c r="AJ605">
        <v>1022</v>
      </c>
      <c r="AL605">
        <v>1</v>
      </c>
      <c r="AM605">
        <v>0</v>
      </c>
      <c r="AN605">
        <v>4.82</v>
      </c>
      <c r="AO605">
        <v>4.79</v>
      </c>
      <c r="AP605">
        <v>3</v>
      </c>
    </row>
    <row r="606" spans="1:42" x14ac:dyDescent="0.3">
      <c r="A606">
        <v>1</v>
      </c>
      <c r="B606">
        <v>0.51</v>
      </c>
      <c r="C606">
        <f t="shared" si="27"/>
        <v>0.2601</v>
      </c>
      <c r="D606">
        <v>7.2717799946100161</v>
      </c>
      <c r="E606" t="s">
        <v>40</v>
      </c>
      <c r="F606">
        <v>0</v>
      </c>
      <c r="G606">
        <v>0</v>
      </c>
      <c r="H606">
        <v>1</v>
      </c>
      <c r="I606">
        <v>0</v>
      </c>
      <c r="J606">
        <v>0</v>
      </c>
      <c r="K606" t="s">
        <v>51</v>
      </c>
      <c r="L606">
        <v>0</v>
      </c>
      <c r="M606">
        <v>0</v>
      </c>
      <c r="N606">
        <v>1</v>
      </c>
      <c r="O606">
        <v>0</v>
      </c>
      <c r="P606">
        <v>0</v>
      </c>
      <c r="Q606">
        <v>0</v>
      </c>
      <c r="R606">
        <v>0</v>
      </c>
      <c r="S606" t="s">
        <v>42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1</v>
      </c>
      <c r="AB606">
        <v>61.2</v>
      </c>
      <c r="AC606">
        <v>56</v>
      </c>
      <c r="AD606">
        <v>2203</v>
      </c>
      <c r="AE606">
        <v>7.6975753468023429</v>
      </c>
      <c r="AF606">
        <f t="shared" si="28"/>
        <v>2202.9999999999995</v>
      </c>
      <c r="AG606">
        <v>7.5349315914676733</v>
      </c>
      <c r="AH606">
        <f t="shared" si="29"/>
        <v>1872.3162719670747</v>
      </c>
      <c r="AI606">
        <v>0.16264375533466957</v>
      </c>
      <c r="AJ606">
        <v>2203</v>
      </c>
      <c r="AL606">
        <v>1</v>
      </c>
      <c r="AM606">
        <v>0</v>
      </c>
      <c r="AN606">
        <v>5.19</v>
      </c>
      <c r="AO606">
        <v>5.17</v>
      </c>
      <c r="AP606">
        <v>3.17</v>
      </c>
    </row>
    <row r="607" spans="1:42" x14ac:dyDescent="0.3">
      <c r="A607">
        <v>1</v>
      </c>
      <c r="B607">
        <v>0.71</v>
      </c>
      <c r="C607">
        <f t="shared" si="27"/>
        <v>0.50409999999999999</v>
      </c>
      <c r="D607">
        <v>7.8205583399289402</v>
      </c>
      <c r="E607" t="s">
        <v>40</v>
      </c>
      <c r="F607">
        <v>0</v>
      </c>
      <c r="G607">
        <v>0</v>
      </c>
      <c r="H607">
        <v>1</v>
      </c>
      <c r="I607">
        <v>0</v>
      </c>
      <c r="J607">
        <v>0</v>
      </c>
      <c r="K607" t="s">
        <v>51</v>
      </c>
      <c r="L607">
        <v>0</v>
      </c>
      <c r="M607">
        <v>0</v>
      </c>
      <c r="N607">
        <v>1</v>
      </c>
      <c r="O607">
        <v>0</v>
      </c>
      <c r="P607">
        <v>0</v>
      </c>
      <c r="Q607">
        <v>0</v>
      </c>
      <c r="R607">
        <v>0</v>
      </c>
      <c r="S607" t="s">
        <v>44</v>
      </c>
      <c r="T607">
        <v>0</v>
      </c>
      <c r="U607">
        <v>0</v>
      </c>
      <c r="V607">
        <v>0</v>
      </c>
      <c r="W607">
        <v>0</v>
      </c>
      <c r="X607">
        <v>1</v>
      </c>
      <c r="Y607">
        <v>0</v>
      </c>
      <c r="Z607">
        <v>0</v>
      </c>
      <c r="AA607">
        <v>0</v>
      </c>
      <c r="AB607">
        <v>62.6</v>
      </c>
      <c r="AC607">
        <v>55</v>
      </c>
      <c r="AD607">
        <v>2920</v>
      </c>
      <c r="AE607">
        <v>7.9793388952623276</v>
      </c>
      <c r="AF607">
        <f t="shared" si="28"/>
        <v>2920.0000000000005</v>
      </c>
      <c r="AG607">
        <v>8.0362084769789988</v>
      </c>
      <c r="AH607">
        <f t="shared" si="29"/>
        <v>3090.8718338689459</v>
      </c>
      <c r="AI607">
        <v>-5.6869581716671114E-2</v>
      </c>
      <c r="AJ607">
        <v>2920</v>
      </c>
      <c r="AL607">
        <v>1</v>
      </c>
      <c r="AM607">
        <v>0</v>
      </c>
      <c r="AN607">
        <v>5.71</v>
      </c>
      <c r="AO607">
        <v>5.67</v>
      </c>
      <c r="AP607">
        <v>3.56</v>
      </c>
    </row>
    <row r="608" spans="1:42" x14ac:dyDescent="0.3">
      <c r="A608">
        <v>1</v>
      </c>
      <c r="B608">
        <v>0.5</v>
      </c>
      <c r="C608">
        <f t="shared" si="27"/>
        <v>0.25</v>
      </c>
      <c r="D608">
        <v>7.2401831635362885</v>
      </c>
      <c r="E608" t="s">
        <v>37</v>
      </c>
      <c r="F608">
        <v>0</v>
      </c>
      <c r="G608">
        <v>1</v>
      </c>
      <c r="H608">
        <v>0</v>
      </c>
      <c r="I608">
        <v>0</v>
      </c>
      <c r="J608">
        <v>0</v>
      </c>
      <c r="K608" t="s">
        <v>54</v>
      </c>
      <c r="L608">
        <v>1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 t="s">
        <v>48</v>
      </c>
      <c r="T608">
        <v>0</v>
      </c>
      <c r="U608">
        <v>0</v>
      </c>
      <c r="V608">
        <v>0</v>
      </c>
      <c r="W608">
        <v>1</v>
      </c>
      <c r="X608">
        <v>0</v>
      </c>
      <c r="Y608">
        <v>0</v>
      </c>
      <c r="Z608">
        <v>0</v>
      </c>
      <c r="AA608">
        <v>0</v>
      </c>
      <c r="AB608">
        <v>63.7</v>
      </c>
      <c r="AC608">
        <v>60</v>
      </c>
      <c r="AD608">
        <v>925</v>
      </c>
      <c r="AE608">
        <v>6.8297937375124249</v>
      </c>
      <c r="AF608">
        <f t="shared" si="28"/>
        <v>924.99999999999977</v>
      </c>
      <c r="AG608">
        <v>7.0952571913250821</v>
      </c>
      <c r="AH608">
        <f t="shared" si="29"/>
        <v>1206.2325561490941</v>
      </c>
      <c r="AI608">
        <v>-0.26546345381265724</v>
      </c>
      <c r="AJ608">
        <v>925</v>
      </c>
      <c r="AL608">
        <v>1</v>
      </c>
      <c r="AM608">
        <v>0</v>
      </c>
      <c r="AN608">
        <v>5.09</v>
      </c>
      <c r="AO608">
        <v>5.0199999999999996</v>
      </c>
      <c r="AP608">
        <v>3.22</v>
      </c>
    </row>
    <row r="609" spans="1:42" x14ac:dyDescent="0.3">
      <c r="A609">
        <v>1</v>
      </c>
      <c r="B609">
        <v>0.47</v>
      </c>
      <c r="C609">
        <f t="shared" si="27"/>
        <v>0.22089999999999999</v>
      </c>
      <c r="D609">
        <v>7.1423374993183586</v>
      </c>
      <c r="E609" t="s">
        <v>37</v>
      </c>
      <c r="F609">
        <v>0</v>
      </c>
      <c r="G609">
        <v>1</v>
      </c>
      <c r="H609">
        <v>0</v>
      </c>
      <c r="I609">
        <v>0</v>
      </c>
      <c r="J609">
        <v>0</v>
      </c>
      <c r="K609" t="s">
        <v>43</v>
      </c>
      <c r="L609">
        <v>0</v>
      </c>
      <c r="M609">
        <v>1</v>
      </c>
      <c r="N609">
        <v>0</v>
      </c>
      <c r="O609">
        <v>0</v>
      </c>
      <c r="P609">
        <v>0</v>
      </c>
      <c r="Q609">
        <v>0</v>
      </c>
      <c r="R609">
        <v>0</v>
      </c>
      <c r="S609" t="s">
        <v>46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1</v>
      </c>
      <c r="AA609">
        <v>0</v>
      </c>
      <c r="AB609">
        <v>65.2</v>
      </c>
      <c r="AC609">
        <v>56</v>
      </c>
      <c r="AD609">
        <v>1613</v>
      </c>
      <c r="AE609">
        <v>7.3858510781252091</v>
      </c>
      <c r="AF609">
        <f t="shared" si="28"/>
        <v>1613.0000000000005</v>
      </c>
      <c r="AG609">
        <v>7.4221422688944116</v>
      </c>
      <c r="AH609">
        <f t="shared" si="29"/>
        <v>1672.6128589095586</v>
      </c>
      <c r="AI609">
        <v>-3.6291190769202508E-2</v>
      </c>
      <c r="AJ609">
        <v>1613</v>
      </c>
      <c r="AL609">
        <v>1</v>
      </c>
      <c r="AM609">
        <v>0</v>
      </c>
      <c r="AN609">
        <v>4.8600000000000003</v>
      </c>
      <c r="AO609">
        <v>4.8899999999999997</v>
      </c>
      <c r="AP609">
        <v>3.18</v>
      </c>
    </row>
    <row r="610" spans="1:42" x14ac:dyDescent="0.3">
      <c r="A610">
        <v>1</v>
      </c>
      <c r="B610">
        <v>0.91</v>
      </c>
      <c r="C610">
        <f t="shared" si="27"/>
        <v>0.82810000000000006</v>
      </c>
      <c r="D610">
        <v>8.259224124793727</v>
      </c>
      <c r="E610" t="s">
        <v>37</v>
      </c>
      <c r="F610">
        <v>0</v>
      </c>
      <c r="G610">
        <v>1</v>
      </c>
      <c r="H610">
        <v>0</v>
      </c>
      <c r="I610">
        <v>0</v>
      </c>
      <c r="J610">
        <v>0</v>
      </c>
      <c r="K610" t="s">
        <v>51</v>
      </c>
      <c r="L610">
        <v>0</v>
      </c>
      <c r="M610">
        <v>0</v>
      </c>
      <c r="N610">
        <v>1</v>
      </c>
      <c r="O610">
        <v>0</v>
      </c>
      <c r="P610">
        <v>0</v>
      </c>
      <c r="Q610">
        <v>0</v>
      </c>
      <c r="R610">
        <v>0</v>
      </c>
      <c r="S610" t="s">
        <v>39</v>
      </c>
      <c r="T610">
        <v>0</v>
      </c>
      <c r="U610">
        <v>0</v>
      </c>
      <c r="V610">
        <v>1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63.7</v>
      </c>
      <c r="AC610">
        <v>58</v>
      </c>
      <c r="AD610">
        <v>3924</v>
      </c>
      <c r="AE610">
        <v>8.2748668206852543</v>
      </c>
      <c r="AF610">
        <f t="shared" si="28"/>
        <v>3924.0000000000023</v>
      </c>
      <c r="AG610">
        <v>8.275050581245484</v>
      </c>
      <c r="AH610">
        <f t="shared" si="29"/>
        <v>3924.7211426951071</v>
      </c>
      <c r="AI610">
        <v>-1.8376056022972875E-4</v>
      </c>
      <c r="AJ610">
        <v>3924</v>
      </c>
      <c r="AL610">
        <v>1</v>
      </c>
      <c r="AM610">
        <v>0</v>
      </c>
      <c r="AN610">
        <v>6.09</v>
      </c>
      <c r="AO610">
        <v>6.02</v>
      </c>
      <c r="AP610">
        <v>3.86</v>
      </c>
    </row>
    <row r="611" spans="1:42" x14ac:dyDescent="0.3">
      <c r="A611">
        <v>1</v>
      </c>
      <c r="B611">
        <v>1</v>
      </c>
      <c r="C611">
        <f t="shared" si="27"/>
        <v>1</v>
      </c>
      <c r="D611">
        <v>8.4322999999999997</v>
      </c>
      <c r="E611" t="s">
        <v>49</v>
      </c>
      <c r="F611">
        <v>0</v>
      </c>
      <c r="G611">
        <v>0</v>
      </c>
      <c r="H611">
        <v>0</v>
      </c>
      <c r="I611">
        <v>1</v>
      </c>
      <c r="J611">
        <v>0</v>
      </c>
      <c r="K611" t="s">
        <v>43</v>
      </c>
      <c r="L611">
        <v>0</v>
      </c>
      <c r="M611">
        <v>1</v>
      </c>
      <c r="N611">
        <v>0</v>
      </c>
      <c r="O611">
        <v>0</v>
      </c>
      <c r="P611">
        <v>0</v>
      </c>
      <c r="Q611">
        <v>0</v>
      </c>
      <c r="R611">
        <v>0</v>
      </c>
      <c r="S611" t="s">
        <v>39</v>
      </c>
      <c r="T611">
        <v>0</v>
      </c>
      <c r="U611">
        <v>0</v>
      </c>
      <c r="V611">
        <v>1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59.1</v>
      </c>
      <c r="AC611">
        <v>58</v>
      </c>
      <c r="AD611">
        <v>4805</v>
      </c>
      <c r="AE611">
        <v>8.4774123214043922</v>
      </c>
      <c r="AF611">
        <f t="shared" si="28"/>
        <v>4804.9999999999964</v>
      </c>
      <c r="AG611">
        <v>8.6449165928659255</v>
      </c>
      <c r="AH611">
        <f t="shared" si="29"/>
        <v>5681.1933862857304</v>
      </c>
      <c r="AI611">
        <v>-0.16750427146153335</v>
      </c>
      <c r="AJ611">
        <v>4805</v>
      </c>
      <c r="AL611">
        <v>1</v>
      </c>
      <c r="AM611">
        <v>0</v>
      </c>
      <c r="AN611">
        <v>6.52</v>
      </c>
      <c r="AO611">
        <v>6.44</v>
      </c>
      <c r="AP611">
        <v>3.83</v>
      </c>
    </row>
    <row r="612" spans="1:42" x14ac:dyDescent="0.3">
      <c r="A612">
        <v>1</v>
      </c>
      <c r="B612">
        <v>0.72</v>
      </c>
      <c r="C612">
        <f t="shared" si="27"/>
        <v>0.51839999999999997</v>
      </c>
      <c r="D612">
        <v>7.8446480764991975</v>
      </c>
      <c r="E612" t="s">
        <v>49</v>
      </c>
      <c r="F612">
        <v>0</v>
      </c>
      <c r="G612">
        <v>0</v>
      </c>
      <c r="H612">
        <v>0</v>
      </c>
      <c r="I612">
        <v>1</v>
      </c>
      <c r="J612">
        <v>0</v>
      </c>
      <c r="K612" t="s">
        <v>51</v>
      </c>
      <c r="L612">
        <v>0</v>
      </c>
      <c r="M612">
        <v>0</v>
      </c>
      <c r="N612">
        <v>1</v>
      </c>
      <c r="O612">
        <v>0</v>
      </c>
      <c r="P612">
        <v>0</v>
      </c>
      <c r="Q612">
        <v>0</v>
      </c>
      <c r="R612">
        <v>0</v>
      </c>
      <c r="S612" t="s">
        <v>39</v>
      </c>
      <c r="T612">
        <v>0</v>
      </c>
      <c r="U612">
        <v>0</v>
      </c>
      <c r="V612">
        <v>1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62.6</v>
      </c>
      <c r="AC612">
        <v>59</v>
      </c>
      <c r="AD612">
        <v>2318</v>
      </c>
      <c r="AE612">
        <v>7.748460023899697</v>
      </c>
      <c r="AF612">
        <f t="shared" si="28"/>
        <v>2318</v>
      </c>
      <c r="AG612">
        <v>7.8488592131137587</v>
      </c>
      <c r="AH612">
        <f t="shared" si="29"/>
        <v>2562.8090296544483</v>
      </c>
      <c r="AI612">
        <v>-0.10039918921406166</v>
      </c>
      <c r="AJ612">
        <v>2318</v>
      </c>
      <c r="AL612">
        <v>1</v>
      </c>
      <c r="AM612">
        <v>0</v>
      </c>
      <c r="AN612">
        <v>5.74</v>
      </c>
      <c r="AO612">
        <v>5.69</v>
      </c>
      <c r="AP612">
        <v>3.58</v>
      </c>
    </row>
    <row r="613" spans="1:42" x14ac:dyDescent="0.3">
      <c r="A613">
        <v>1</v>
      </c>
      <c r="B613">
        <v>0.36</v>
      </c>
      <c r="C613">
        <f t="shared" si="27"/>
        <v>0.12959999999999999</v>
      </c>
      <c r="D613">
        <v>6.7356105602666911</v>
      </c>
      <c r="E613" t="s">
        <v>40</v>
      </c>
      <c r="F613">
        <v>0</v>
      </c>
      <c r="G613">
        <v>0</v>
      </c>
      <c r="H613">
        <v>1</v>
      </c>
      <c r="I613">
        <v>0</v>
      </c>
      <c r="J613">
        <v>0</v>
      </c>
      <c r="K613" t="s">
        <v>41</v>
      </c>
      <c r="L613">
        <v>0</v>
      </c>
      <c r="M613">
        <v>0</v>
      </c>
      <c r="N613">
        <v>0</v>
      </c>
      <c r="O613">
        <v>0</v>
      </c>
      <c r="P613">
        <v>1</v>
      </c>
      <c r="Q613">
        <v>0</v>
      </c>
      <c r="R613">
        <v>0</v>
      </c>
      <c r="S613" t="s">
        <v>53</v>
      </c>
      <c r="T613">
        <v>0</v>
      </c>
      <c r="U613">
        <v>1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60.6</v>
      </c>
      <c r="AC613">
        <v>56</v>
      </c>
      <c r="AD613">
        <v>980</v>
      </c>
      <c r="AE613">
        <v>6.8875525716646173</v>
      </c>
      <c r="AF613">
        <f t="shared" si="28"/>
        <v>979.99999999999977</v>
      </c>
      <c r="AG613">
        <v>6.9332017426071779</v>
      </c>
      <c r="AH613">
        <f t="shared" si="29"/>
        <v>1025.7729886330696</v>
      </c>
      <c r="AI613">
        <v>-4.5649170942560602E-2</v>
      </c>
      <c r="AJ613">
        <v>980</v>
      </c>
      <c r="AL613">
        <v>1</v>
      </c>
      <c r="AM613">
        <v>0</v>
      </c>
      <c r="AN613">
        <v>4.6399999999999997</v>
      </c>
      <c r="AO613">
        <v>4.66</v>
      </c>
      <c r="AP613">
        <v>2.82</v>
      </c>
    </row>
    <row r="614" spans="1:42" x14ac:dyDescent="0.3">
      <c r="A614">
        <v>1</v>
      </c>
      <c r="B614">
        <v>0.71</v>
      </c>
      <c r="C614">
        <f t="shared" si="27"/>
        <v>0.50409999999999999</v>
      </c>
      <c r="D614">
        <v>7.8205583399289402</v>
      </c>
      <c r="E614" t="s">
        <v>55</v>
      </c>
      <c r="F614">
        <v>0</v>
      </c>
      <c r="G614">
        <v>0</v>
      </c>
      <c r="H614">
        <v>0</v>
      </c>
      <c r="I614">
        <v>0</v>
      </c>
      <c r="J614">
        <v>1</v>
      </c>
      <c r="K614" t="s">
        <v>51</v>
      </c>
      <c r="L614">
        <v>0</v>
      </c>
      <c r="M614">
        <v>0</v>
      </c>
      <c r="N614">
        <v>1</v>
      </c>
      <c r="O614">
        <v>0</v>
      </c>
      <c r="P614">
        <v>0</v>
      </c>
      <c r="Q614">
        <v>0</v>
      </c>
      <c r="R614">
        <v>0</v>
      </c>
      <c r="S614" t="s">
        <v>48</v>
      </c>
      <c r="T614">
        <v>0</v>
      </c>
      <c r="U614">
        <v>0</v>
      </c>
      <c r="V614">
        <v>0</v>
      </c>
      <c r="W614">
        <v>1</v>
      </c>
      <c r="X614">
        <v>0</v>
      </c>
      <c r="Y614">
        <v>0</v>
      </c>
      <c r="Z614">
        <v>0</v>
      </c>
      <c r="AA614">
        <v>0</v>
      </c>
      <c r="AB614">
        <v>61.6</v>
      </c>
      <c r="AC614">
        <v>59</v>
      </c>
      <c r="AD614">
        <v>2326</v>
      </c>
      <c r="AE614">
        <v>7.7519053330786098</v>
      </c>
      <c r="AF614">
        <f t="shared" si="28"/>
        <v>2326.0000000000005</v>
      </c>
      <c r="AG614">
        <v>7.5742454740348961</v>
      </c>
      <c r="AH614">
        <f t="shared" si="29"/>
        <v>1947.3903516115954</v>
      </c>
      <c r="AI614">
        <v>0.17765985904371373</v>
      </c>
      <c r="AJ614">
        <v>2326</v>
      </c>
      <c r="AL614">
        <v>1</v>
      </c>
      <c r="AM614">
        <v>0</v>
      </c>
      <c r="AN614">
        <v>5.7</v>
      </c>
      <c r="AO614">
        <v>5.76</v>
      </c>
      <c r="AP614">
        <v>3.53</v>
      </c>
    </row>
    <row r="615" spans="1:42" x14ac:dyDescent="0.3">
      <c r="A615">
        <v>1</v>
      </c>
      <c r="B615">
        <v>0.9</v>
      </c>
      <c r="C615">
        <f t="shared" si="27"/>
        <v>0.81</v>
      </c>
      <c r="D615">
        <v>8.2391797372871505</v>
      </c>
      <c r="E615" t="s">
        <v>37</v>
      </c>
      <c r="F615">
        <v>0</v>
      </c>
      <c r="G615">
        <v>1</v>
      </c>
      <c r="H615">
        <v>0</v>
      </c>
      <c r="I615">
        <v>0</v>
      </c>
      <c r="J615">
        <v>0</v>
      </c>
      <c r="K615" t="s">
        <v>50</v>
      </c>
      <c r="L615">
        <v>0</v>
      </c>
      <c r="M615">
        <v>0</v>
      </c>
      <c r="N615">
        <v>0</v>
      </c>
      <c r="O615">
        <v>1</v>
      </c>
      <c r="P615">
        <v>0</v>
      </c>
      <c r="Q615">
        <v>0</v>
      </c>
      <c r="R615">
        <v>0</v>
      </c>
      <c r="S615" t="s">
        <v>48</v>
      </c>
      <c r="T615">
        <v>0</v>
      </c>
      <c r="U615">
        <v>0</v>
      </c>
      <c r="V615">
        <v>0</v>
      </c>
      <c r="W615">
        <v>1</v>
      </c>
      <c r="X615">
        <v>0</v>
      </c>
      <c r="Y615">
        <v>0</v>
      </c>
      <c r="Z615">
        <v>0</v>
      </c>
      <c r="AA615">
        <v>0</v>
      </c>
      <c r="AB615">
        <v>63.7</v>
      </c>
      <c r="AC615">
        <v>62</v>
      </c>
      <c r="AD615">
        <v>3067</v>
      </c>
      <c r="AE615">
        <v>8.0284551641142521</v>
      </c>
      <c r="AF615">
        <f t="shared" si="28"/>
        <v>3067.0000000000018</v>
      </c>
      <c r="AG615">
        <v>7.989093798663875</v>
      </c>
      <c r="AH615">
        <f t="shared" si="29"/>
        <v>2948.6237016737718</v>
      </c>
      <c r="AI615">
        <v>3.936136545037705E-2</v>
      </c>
      <c r="AJ615">
        <v>3067</v>
      </c>
      <c r="AL615">
        <v>1</v>
      </c>
      <c r="AM615">
        <v>0</v>
      </c>
      <c r="AN615">
        <v>6.01</v>
      </c>
      <c r="AO615">
        <v>6.07</v>
      </c>
      <c r="AP615">
        <v>3.85</v>
      </c>
    </row>
    <row r="616" spans="1:42" x14ac:dyDescent="0.3">
      <c r="A616">
        <v>1</v>
      </c>
      <c r="B616">
        <v>0.32</v>
      </c>
      <c r="C616">
        <f t="shared" si="27"/>
        <v>0.1024</v>
      </c>
      <c r="D616">
        <v>6.56339481274318</v>
      </c>
      <c r="E616" t="s">
        <v>40</v>
      </c>
      <c r="F616">
        <v>0</v>
      </c>
      <c r="G616">
        <v>0</v>
      </c>
      <c r="H616">
        <v>1</v>
      </c>
      <c r="I616">
        <v>0</v>
      </c>
      <c r="J616">
        <v>0</v>
      </c>
      <c r="K616" t="s">
        <v>54</v>
      </c>
      <c r="L616">
        <v>1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 t="s">
        <v>48</v>
      </c>
      <c r="T616">
        <v>0</v>
      </c>
      <c r="U616">
        <v>0</v>
      </c>
      <c r="V616">
        <v>0</v>
      </c>
      <c r="W616">
        <v>1</v>
      </c>
      <c r="X616">
        <v>0</v>
      </c>
      <c r="Y616">
        <v>0</v>
      </c>
      <c r="Z616">
        <v>0</v>
      </c>
      <c r="AA616">
        <v>0</v>
      </c>
      <c r="AB616">
        <v>62.6</v>
      </c>
      <c r="AC616">
        <v>56</v>
      </c>
      <c r="AD616">
        <v>477</v>
      </c>
      <c r="AE616">
        <v>6.1675164908883415</v>
      </c>
      <c r="AF616">
        <f t="shared" si="28"/>
        <v>477.00000000000017</v>
      </c>
      <c r="AG616">
        <v>6.3393748484572985</v>
      </c>
      <c r="AH616">
        <f t="shared" si="29"/>
        <v>566.44208852615668</v>
      </c>
      <c r="AI616">
        <v>-0.17185835756895695</v>
      </c>
      <c r="AJ616">
        <v>477</v>
      </c>
      <c r="AL616">
        <v>1</v>
      </c>
      <c r="AM616">
        <v>0</v>
      </c>
      <c r="AN616">
        <v>4.38</v>
      </c>
      <c r="AO616">
        <v>4.4000000000000004</v>
      </c>
      <c r="AP616">
        <v>2.75</v>
      </c>
    </row>
    <row r="617" spans="1:42" x14ac:dyDescent="0.3">
      <c r="A617">
        <v>1</v>
      </c>
      <c r="B617">
        <v>0.34</v>
      </c>
      <c r="C617">
        <f t="shared" si="27"/>
        <v>0.11560000000000002</v>
      </c>
      <c r="D617">
        <v>6.6514795948004855</v>
      </c>
      <c r="E617" t="s">
        <v>55</v>
      </c>
      <c r="F617">
        <v>0</v>
      </c>
      <c r="G617">
        <v>0</v>
      </c>
      <c r="H617">
        <v>0</v>
      </c>
      <c r="I617">
        <v>0</v>
      </c>
      <c r="J617">
        <v>1</v>
      </c>
      <c r="K617" t="s">
        <v>51</v>
      </c>
      <c r="L617">
        <v>0</v>
      </c>
      <c r="M617">
        <v>0</v>
      </c>
      <c r="N617">
        <v>1</v>
      </c>
      <c r="O617">
        <v>0</v>
      </c>
      <c r="P617">
        <v>0</v>
      </c>
      <c r="Q617">
        <v>0</v>
      </c>
      <c r="R617">
        <v>0</v>
      </c>
      <c r="S617" t="s">
        <v>39</v>
      </c>
      <c r="T617">
        <v>0</v>
      </c>
      <c r="U617">
        <v>0</v>
      </c>
      <c r="V617">
        <v>1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63</v>
      </c>
      <c r="AC617">
        <v>54</v>
      </c>
      <c r="AD617">
        <v>566</v>
      </c>
      <c r="AE617">
        <v>6.3385940782031831</v>
      </c>
      <c r="AF617">
        <f t="shared" si="28"/>
        <v>566.00000000000011</v>
      </c>
      <c r="AG617">
        <v>6.458413511571381</v>
      </c>
      <c r="AH617">
        <f t="shared" si="29"/>
        <v>638.04799741392264</v>
      </c>
      <c r="AI617">
        <v>-0.11981943336819789</v>
      </c>
      <c r="AJ617">
        <v>566</v>
      </c>
      <c r="AL617">
        <v>1</v>
      </c>
      <c r="AM617">
        <v>0</v>
      </c>
      <c r="AN617">
        <v>4.4800000000000004</v>
      </c>
      <c r="AO617">
        <v>4.5</v>
      </c>
      <c r="AP617">
        <v>2.83</v>
      </c>
    </row>
    <row r="618" spans="1:42" x14ac:dyDescent="0.3">
      <c r="A618">
        <v>1</v>
      </c>
      <c r="B618">
        <v>0.62</v>
      </c>
      <c r="C618">
        <f t="shared" si="27"/>
        <v>0.38440000000000002</v>
      </c>
      <c r="D618">
        <v>7.5908949583796472</v>
      </c>
      <c r="E618" t="s">
        <v>55</v>
      </c>
      <c r="F618">
        <v>0</v>
      </c>
      <c r="G618">
        <v>0</v>
      </c>
      <c r="H618">
        <v>0</v>
      </c>
      <c r="I618">
        <v>0</v>
      </c>
      <c r="J618">
        <v>1</v>
      </c>
      <c r="K618" t="s">
        <v>54</v>
      </c>
      <c r="L618">
        <v>1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 t="s">
        <v>42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1</v>
      </c>
      <c r="AB618">
        <v>58.1</v>
      </c>
      <c r="AC618">
        <v>63</v>
      </c>
      <c r="AD618">
        <v>3050</v>
      </c>
      <c r="AE618">
        <v>8.0228968696014569</v>
      </c>
      <c r="AF618">
        <f t="shared" si="28"/>
        <v>3049.9999999999986</v>
      </c>
      <c r="AG618">
        <v>7.9145264538172313</v>
      </c>
      <c r="AH618">
        <f t="shared" si="29"/>
        <v>2736.7502458492822</v>
      </c>
      <c r="AI618">
        <v>0.10837041578422557</v>
      </c>
      <c r="AJ618">
        <v>3050</v>
      </c>
      <c r="AL618">
        <v>1</v>
      </c>
      <c r="AM618">
        <v>0</v>
      </c>
      <c r="AN618">
        <v>5.59</v>
      </c>
      <c r="AO618">
        <v>5.66</v>
      </c>
      <c r="AP618">
        <v>3.27</v>
      </c>
    </row>
    <row r="619" spans="1:42" x14ac:dyDescent="0.3">
      <c r="A619">
        <v>1</v>
      </c>
      <c r="B619">
        <v>0.82</v>
      </c>
      <c r="C619">
        <f t="shared" si="27"/>
        <v>0.67239999999999989</v>
      </c>
      <c r="D619">
        <v>8.072233489504713</v>
      </c>
      <c r="E619" t="s">
        <v>49</v>
      </c>
      <c r="F619">
        <v>0</v>
      </c>
      <c r="G619">
        <v>0</v>
      </c>
      <c r="H619">
        <v>0</v>
      </c>
      <c r="I619">
        <v>1</v>
      </c>
      <c r="J619">
        <v>0</v>
      </c>
      <c r="K619" t="s">
        <v>51</v>
      </c>
      <c r="L619">
        <v>0</v>
      </c>
      <c r="M619">
        <v>0</v>
      </c>
      <c r="N619">
        <v>1</v>
      </c>
      <c r="O619">
        <v>0</v>
      </c>
      <c r="P619">
        <v>0</v>
      </c>
      <c r="Q619">
        <v>0</v>
      </c>
      <c r="R619">
        <v>0</v>
      </c>
      <c r="S619" t="s">
        <v>48</v>
      </c>
      <c r="T619">
        <v>0</v>
      </c>
      <c r="U619">
        <v>0</v>
      </c>
      <c r="V619">
        <v>0</v>
      </c>
      <c r="W619">
        <v>1</v>
      </c>
      <c r="X619">
        <v>0</v>
      </c>
      <c r="Y619">
        <v>0</v>
      </c>
      <c r="Z619">
        <v>0</v>
      </c>
      <c r="AA619">
        <v>0</v>
      </c>
      <c r="AB619">
        <v>59.7</v>
      </c>
      <c r="AC619">
        <v>57</v>
      </c>
      <c r="AD619">
        <v>2867</v>
      </c>
      <c r="AE619">
        <v>7.9610214658833698</v>
      </c>
      <c r="AF619">
        <f t="shared" si="28"/>
        <v>2867</v>
      </c>
      <c r="AG619">
        <v>8.0011828848077187</v>
      </c>
      <c r="AH619">
        <f t="shared" si="29"/>
        <v>2984.4862032823476</v>
      </c>
      <c r="AI619">
        <v>-4.016141892434888E-2</v>
      </c>
      <c r="AJ619">
        <v>2867</v>
      </c>
      <c r="AL619">
        <v>1</v>
      </c>
      <c r="AM619">
        <v>0</v>
      </c>
      <c r="AN619">
        <v>6.14</v>
      </c>
      <c r="AO619">
        <v>6.12</v>
      </c>
      <c r="AP619">
        <v>3.66</v>
      </c>
    </row>
    <row r="620" spans="1:42" x14ac:dyDescent="0.3">
      <c r="A620">
        <v>1</v>
      </c>
      <c r="B620">
        <v>0.3</v>
      </c>
      <c r="C620">
        <f t="shared" si="27"/>
        <v>0.09</v>
      </c>
      <c r="D620">
        <v>6.4709048392564616</v>
      </c>
      <c r="E620" t="s">
        <v>40</v>
      </c>
      <c r="F620">
        <v>0</v>
      </c>
      <c r="G620">
        <v>0</v>
      </c>
      <c r="H620">
        <v>1</v>
      </c>
      <c r="I620">
        <v>0</v>
      </c>
      <c r="J620">
        <v>0</v>
      </c>
      <c r="K620" t="s">
        <v>50</v>
      </c>
      <c r="L620">
        <v>0</v>
      </c>
      <c r="M620">
        <v>0</v>
      </c>
      <c r="N620">
        <v>0</v>
      </c>
      <c r="O620">
        <v>1</v>
      </c>
      <c r="P620">
        <v>0</v>
      </c>
      <c r="Q620">
        <v>0</v>
      </c>
      <c r="R620">
        <v>0</v>
      </c>
      <c r="S620" t="s">
        <v>53</v>
      </c>
      <c r="T620">
        <v>0</v>
      </c>
      <c r="U620">
        <v>1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62</v>
      </c>
      <c r="AC620">
        <v>54</v>
      </c>
      <c r="AD620">
        <v>863</v>
      </c>
      <c r="AE620">
        <v>6.7604146910834277</v>
      </c>
      <c r="AF620">
        <f t="shared" si="28"/>
        <v>862.99999999999977</v>
      </c>
      <c r="AG620">
        <v>6.7357668399819524</v>
      </c>
      <c r="AH620">
        <f t="shared" si="29"/>
        <v>841.9889073458337</v>
      </c>
      <c r="AI620">
        <v>2.4647851101475382E-2</v>
      </c>
      <c r="AJ620">
        <v>863</v>
      </c>
      <c r="AL620">
        <v>1</v>
      </c>
      <c r="AM620">
        <v>0</v>
      </c>
      <c r="AN620">
        <v>4.33</v>
      </c>
      <c r="AO620">
        <v>4.3499999999999996</v>
      </c>
      <c r="AP620">
        <v>2.69</v>
      </c>
    </row>
    <row r="621" spans="1:42" x14ac:dyDescent="0.3">
      <c r="A621">
        <v>1</v>
      </c>
      <c r="B621">
        <v>0.31</v>
      </c>
      <c r="C621">
        <f t="shared" si="27"/>
        <v>9.6100000000000005E-2</v>
      </c>
      <c r="D621">
        <v>6.5177318019796271</v>
      </c>
      <c r="E621" t="s">
        <v>55</v>
      </c>
      <c r="F621">
        <v>0</v>
      </c>
      <c r="G621">
        <v>0</v>
      </c>
      <c r="H621">
        <v>0</v>
      </c>
      <c r="I621">
        <v>0</v>
      </c>
      <c r="J621">
        <v>1</v>
      </c>
      <c r="K621" t="s">
        <v>41</v>
      </c>
      <c r="L621">
        <v>0</v>
      </c>
      <c r="M621">
        <v>0</v>
      </c>
      <c r="N621">
        <v>0</v>
      </c>
      <c r="O621">
        <v>0</v>
      </c>
      <c r="P621">
        <v>1</v>
      </c>
      <c r="Q621">
        <v>0</v>
      </c>
      <c r="R621">
        <v>0</v>
      </c>
      <c r="S621" t="s">
        <v>44</v>
      </c>
      <c r="T621">
        <v>0</v>
      </c>
      <c r="U621">
        <v>0</v>
      </c>
      <c r="V621">
        <v>0</v>
      </c>
      <c r="W621">
        <v>0</v>
      </c>
      <c r="X621">
        <v>1</v>
      </c>
      <c r="Y621">
        <v>0</v>
      </c>
      <c r="Z621">
        <v>0</v>
      </c>
      <c r="AA621">
        <v>0</v>
      </c>
      <c r="AB621">
        <v>61.8</v>
      </c>
      <c r="AC621">
        <v>61</v>
      </c>
      <c r="AD621">
        <v>544</v>
      </c>
      <c r="AE621">
        <v>6.2989492468559423</v>
      </c>
      <c r="AF621">
        <f t="shared" si="28"/>
        <v>543.99999999999977</v>
      </c>
      <c r="AG621">
        <v>6.3396302269783149</v>
      </c>
      <c r="AH621">
        <f t="shared" si="29"/>
        <v>566.58676414170202</v>
      </c>
      <c r="AI621">
        <v>-4.0680980122372645E-2</v>
      </c>
      <c r="AJ621">
        <v>544</v>
      </c>
      <c r="AL621">
        <v>1</v>
      </c>
      <c r="AM621">
        <v>0</v>
      </c>
      <c r="AN621">
        <v>4.32</v>
      </c>
      <c r="AO621">
        <v>4.3600000000000003</v>
      </c>
      <c r="AP621">
        <v>2.68</v>
      </c>
    </row>
    <row r="622" spans="1:42" x14ac:dyDescent="0.3">
      <c r="A622">
        <v>1</v>
      </c>
      <c r="B622">
        <v>0.9</v>
      </c>
      <c r="C622">
        <f t="shared" si="27"/>
        <v>0.81</v>
      </c>
      <c r="D622">
        <v>8.2391797372871505</v>
      </c>
      <c r="E622" t="s">
        <v>55</v>
      </c>
      <c r="F622">
        <v>0</v>
      </c>
      <c r="G622">
        <v>0</v>
      </c>
      <c r="H622">
        <v>0</v>
      </c>
      <c r="I622">
        <v>0</v>
      </c>
      <c r="J622">
        <v>1</v>
      </c>
      <c r="K622" t="s">
        <v>54</v>
      </c>
      <c r="L622">
        <v>1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 t="s">
        <v>39</v>
      </c>
      <c r="T622">
        <v>0</v>
      </c>
      <c r="U622">
        <v>0</v>
      </c>
      <c r="V622">
        <v>1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63</v>
      </c>
      <c r="AC622">
        <v>58</v>
      </c>
      <c r="AD622">
        <v>4523</v>
      </c>
      <c r="AE622">
        <v>8.4169307694778439</v>
      </c>
      <c r="AF622">
        <f t="shared" si="28"/>
        <v>4523.0000000000036</v>
      </c>
      <c r="AG622">
        <v>8.368304903052648</v>
      </c>
      <c r="AH622">
        <f t="shared" si="29"/>
        <v>4308.3268378541807</v>
      </c>
      <c r="AI622">
        <v>4.8625866425195952E-2</v>
      </c>
      <c r="AJ622">
        <v>4523</v>
      </c>
      <c r="AL622">
        <v>1</v>
      </c>
      <c r="AM622">
        <v>0</v>
      </c>
      <c r="AN622">
        <v>6.11</v>
      </c>
      <c r="AO622">
        <v>6.14</v>
      </c>
      <c r="AP622">
        <v>3.86</v>
      </c>
    </row>
    <row r="623" spans="1:42" x14ac:dyDescent="0.3">
      <c r="A623">
        <v>1</v>
      </c>
      <c r="B623">
        <v>0.81</v>
      </c>
      <c r="C623">
        <f t="shared" si="27"/>
        <v>0.65610000000000013</v>
      </c>
      <c r="D623">
        <v>8.0504824002138395</v>
      </c>
      <c r="E623" t="s">
        <v>49</v>
      </c>
      <c r="F623">
        <v>0</v>
      </c>
      <c r="G623">
        <v>0</v>
      </c>
      <c r="H623">
        <v>0</v>
      </c>
      <c r="I623">
        <v>1</v>
      </c>
      <c r="J623">
        <v>0</v>
      </c>
      <c r="K623" t="s">
        <v>50</v>
      </c>
      <c r="L623">
        <v>0</v>
      </c>
      <c r="M623">
        <v>0</v>
      </c>
      <c r="N623">
        <v>0</v>
      </c>
      <c r="O623">
        <v>1</v>
      </c>
      <c r="P623">
        <v>0</v>
      </c>
      <c r="Q623">
        <v>0</v>
      </c>
      <c r="R623">
        <v>0</v>
      </c>
      <c r="S623" t="s">
        <v>52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0</v>
      </c>
      <c r="AA623">
        <v>0</v>
      </c>
      <c r="AB623">
        <v>62.9</v>
      </c>
      <c r="AC623">
        <v>58</v>
      </c>
      <c r="AD623">
        <v>3193</v>
      </c>
      <c r="AE623">
        <v>8.0687161927147812</v>
      </c>
      <c r="AF623">
        <f t="shared" si="28"/>
        <v>3192.9999999999977</v>
      </c>
      <c r="AG623">
        <v>8.1930484026130443</v>
      </c>
      <c r="AH623">
        <f t="shared" si="29"/>
        <v>3615.7276571175453</v>
      </c>
      <c r="AI623">
        <v>-0.1243322098982631</v>
      </c>
      <c r="AJ623">
        <v>3193</v>
      </c>
      <c r="AL623">
        <v>1</v>
      </c>
      <c r="AM623">
        <v>0</v>
      </c>
      <c r="AN623">
        <v>5.94</v>
      </c>
      <c r="AO623">
        <v>5.88</v>
      </c>
      <c r="AP623">
        <v>3.72</v>
      </c>
    </row>
    <row r="624" spans="1:42" x14ac:dyDescent="0.3">
      <c r="A624">
        <v>1</v>
      </c>
      <c r="B624">
        <v>0.36</v>
      </c>
      <c r="C624">
        <f t="shared" si="27"/>
        <v>0.12959999999999999</v>
      </c>
      <c r="D624">
        <v>6.7356105602666911</v>
      </c>
      <c r="E624" t="s">
        <v>40</v>
      </c>
      <c r="F624">
        <v>0</v>
      </c>
      <c r="G624">
        <v>0</v>
      </c>
      <c r="H624">
        <v>1</v>
      </c>
      <c r="I624">
        <v>0</v>
      </c>
      <c r="J624">
        <v>0</v>
      </c>
      <c r="K624" t="s">
        <v>50</v>
      </c>
      <c r="L624">
        <v>0</v>
      </c>
      <c r="M624">
        <v>0</v>
      </c>
      <c r="N624">
        <v>0</v>
      </c>
      <c r="O624">
        <v>1</v>
      </c>
      <c r="P624">
        <v>0</v>
      </c>
      <c r="Q624">
        <v>0</v>
      </c>
      <c r="R624">
        <v>0</v>
      </c>
      <c r="S624" t="s">
        <v>48</v>
      </c>
      <c r="T624">
        <v>0</v>
      </c>
      <c r="U624">
        <v>0</v>
      </c>
      <c r="V624">
        <v>0</v>
      </c>
      <c r="W624">
        <v>1</v>
      </c>
      <c r="X624">
        <v>0</v>
      </c>
      <c r="Y624">
        <v>0</v>
      </c>
      <c r="Z624">
        <v>0</v>
      </c>
      <c r="AA624">
        <v>0</v>
      </c>
      <c r="AB624">
        <v>61.4</v>
      </c>
      <c r="AC624">
        <v>54</v>
      </c>
      <c r="AD624">
        <v>505</v>
      </c>
      <c r="AE624">
        <v>6.2245584292753602</v>
      </c>
      <c r="AF624">
        <f t="shared" si="28"/>
        <v>505.00000000000017</v>
      </c>
      <c r="AG624">
        <v>6.3713894982507426</v>
      </c>
      <c r="AH624">
        <f t="shared" si="29"/>
        <v>584.86994030590449</v>
      </c>
      <c r="AI624">
        <v>-0.14683106897538245</v>
      </c>
      <c r="AJ624">
        <v>505</v>
      </c>
      <c r="AL624">
        <v>1</v>
      </c>
      <c r="AM624">
        <v>0</v>
      </c>
      <c r="AN624">
        <v>4.59</v>
      </c>
      <c r="AO624">
        <v>4.66</v>
      </c>
      <c r="AP624">
        <v>2.84</v>
      </c>
    </row>
    <row r="625" spans="1:42" x14ac:dyDescent="0.3">
      <c r="A625">
        <v>1</v>
      </c>
      <c r="B625">
        <v>0.91</v>
      </c>
      <c r="C625">
        <f t="shared" si="27"/>
        <v>0.82810000000000006</v>
      </c>
      <c r="D625">
        <v>8.259224124793727</v>
      </c>
      <c r="E625" t="s">
        <v>45</v>
      </c>
      <c r="F625">
        <v>1</v>
      </c>
      <c r="G625">
        <v>0</v>
      </c>
      <c r="H625">
        <v>0</v>
      </c>
      <c r="I625">
        <v>0</v>
      </c>
      <c r="J625">
        <v>0</v>
      </c>
      <c r="K625" t="s">
        <v>43</v>
      </c>
      <c r="L625">
        <v>0</v>
      </c>
      <c r="M625">
        <v>1</v>
      </c>
      <c r="N625">
        <v>0</v>
      </c>
      <c r="O625">
        <v>0</v>
      </c>
      <c r="P625">
        <v>0</v>
      </c>
      <c r="Q625">
        <v>0</v>
      </c>
      <c r="R625">
        <v>0</v>
      </c>
      <c r="S625" t="s">
        <v>42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1</v>
      </c>
      <c r="AB625">
        <v>63.1</v>
      </c>
      <c r="AC625">
        <v>55</v>
      </c>
      <c r="AD625">
        <v>5430</v>
      </c>
      <c r="AE625">
        <v>8.5996944129279811</v>
      </c>
      <c r="AF625">
        <f t="shared" si="28"/>
        <v>5430</v>
      </c>
      <c r="AG625">
        <v>8.5600668137170022</v>
      </c>
      <c r="AH625">
        <f t="shared" si="29"/>
        <v>5219.0298635875015</v>
      </c>
      <c r="AI625">
        <v>3.9627599210978914E-2</v>
      </c>
      <c r="AJ625">
        <v>5430</v>
      </c>
      <c r="AL625">
        <v>1</v>
      </c>
      <c r="AM625">
        <v>0</v>
      </c>
      <c r="AN625">
        <v>6.13</v>
      </c>
      <c r="AO625">
        <v>6</v>
      </c>
      <c r="AP625">
        <v>3.83</v>
      </c>
    </row>
    <row r="626" spans="1:42" x14ac:dyDescent="0.3">
      <c r="A626">
        <v>1</v>
      </c>
      <c r="B626">
        <v>0.3</v>
      </c>
      <c r="C626">
        <f t="shared" si="27"/>
        <v>0.09</v>
      </c>
      <c r="D626">
        <v>6.4709048392564616</v>
      </c>
      <c r="E626" t="s">
        <v>49</v>
      </c>
      <c r="F626">
        <v>0</v>
      </c>
      <c r="G626">
        <v>0</v>
      </c>
      <c r="H626">
        <v>0</v>
      </c>
      <c r="I626">
        <v>1</v>
      </c>
      <c r="J626">
        <v>0</v>
      </c>
      <c r="K626" t="s">
        <v>41</v>
      </c>
      <c r="L626">
        <v>0</v>
      </c>
      <c r="M626">
        <v>0</v>
      </c>
      <c r="N626">
        <v>0</v>
      </c>
      <c r="O626">
        <v>0</v>
      </c>
      <c r="P626">
        <v>1</v>
      </c>
      <c r="Q626">
        <v>0</v>
      </c>
      <c r="R626">
        <v>0</v>
      </c>
      <c r="S626" t="s">
        <v>39</v>
      </c>
      <c r="T626">
        <v>0</v>
      </c>
      <c r="U626">
        <v>0</v>
      </c>
      <c r="V626">
        <v>1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60.8</v>
      </c>
      <c r="AC626">
        <v>61</v>
      </c>
      <c r="AD626">
        <v>540</v>
      </c>
      <c r="AE626">
        <v>6.2915691395583204</v>
      </c>
      <c r="AF626">
        <f t="shared" si="28"/>
        <v>540.00000000000023</v>
      </c>
      <c r="AG626">
        <v>6.1176992892151709</v>
      </c>
      <c r="AH626">
        <f t="shared" si="29"/>
        <v>453.81938532938449</v>
      </c>
      <c r="AI626">
        <v>0.1738698503431495</v>
      </c>
      <c r="AJ626">
        <v>540</v>
      </c>
      <c r="AL626">
        <v>1</v>
      </c>
      <c r="AM626">
        <v>0</v>
      </c>
      <c r="AN626">
        <v>4.3</v>
      </c>
      <c r="AO626">
        <v>4.25</v>
      </c>
      <c r="AP626">
        <v>2.6</v>
      </c>
    </row>
    <row r="627" spans="1:42" x14ac:dyDescent="0.3">
      <c r="A627">
        <v>1</v>
      </c>
      <c r="B627">
        <v>0.67</v>
      </c>
      <c r="C627">
        <f t="shared" si="27"/>
        <v>0.44890000000000008</v>
      </c>
      <c r="D627">
        <v>7.7214683985758024</v>
      </c>
      <c r="E627" t="s">
        <v>45</v>
      </c>
      <c r="F627">
        <v>1</v>
      </c>
      <c r="G627">
        <v>0</v>
      </c>
      <c r="H627">
        <v>0</v>
      </c>
      <c r="I627">
        <v>0</v>
      </c>
      <c r="J627">
        <v>0</v>
      </c>
      <c r="K627" t="s">
        <v>51</v>
      </c>
      <c r="L627">
        <v>0</v>
      </c>
      <c r="M627">
        <v>0</v>
      </c>
      <c r="N627">
        <v>1</v>
      </c>
      <c r="O627">
        <v>0</v>
      </c>
      <c r="P627">
        <v>0</v>
      </c>
      <c r="Q627">
        <v>0</v>
      </c>
      <c r="R627">
        <v>0</v>
      </c>
      <c r="S627" t="s">
        <v>39</v>
      </c>
      <c r="T627">
        <v>0</v>
      </c>
      <c r="U627">
        <v>0</v>
      </c>
      <c r="V627">
        <v>1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56</v>
      </c>
      <c r="AC627">
        <v>67</v>
      </c>
      <c r="AD627">
        <v>1642</v>
      </c>
      <c r="AE627">
        <v>7.4036702900123732</v>
      </c>
      <c r="AF627">
        <f t="shared" si="28"/>
        <v>1641.9999999999995</v>
      </c>
      <c r="AG627">
        <v>7.484630181007196</v>
      </c>
      <c r="AH627">
        <f t="shared" si="29"/>
        <v>1780.4655980265654</v>
      </c>
      <c r="AI627">
        <v>-8.0959890994822814E-2</v>
      </c>
      <c r="AJ627">
        <v>1642</v>
      </c>
      <c r="AL627">
        <v>1</v>
      </c>
      <c r="AM627">
        <v>0</v>
      </c>
      <c r="AN627">
        <v>5.81</v>
      </c>
      <c r="AO627">
        <v>5.78</v>
      </c>
      <c r="AP627">
        <v>3.25</v>
      </c>
    </row>
    <row r="628" spans="1:42" x14ac:dyDescent="0.3">
      <c r="A628">
        <v>1</v>
      </c>
      <c r="B628">
        <v>0.39</v>
      </c>
      <c r="C628">
        <f t="shared" si="27"/>
        <v>0.15210000000000001</v>
      </c>
      <c r="D628">
        <v>6.8552162031486654</v>
      </c>
      <c r="E628" t="s">
        <v>55</v>
      </c>
      <c r="F628">
        <v>0</v>
      </c>
      <c r="G628">
        <v>0</v>
      </c>
      <c r="H628">
        <v>0</v>
      </c>
      <c r="I628">
        <v>0</v>
      </c>
      <c r="J628">
        <v>1</v>
      </c>
      <c r="K628" t="s">
        <v>51</v>
      </c>
      <c r="L628">
        <v>0</v>
      </c>
      <c r="M628">
        <v>0</v>
      </c>
      <c r="N628">
        <v>1</v>
      </c>
      <c r="O628">
        <v>0</v>
      </c>
      <c r="P628">
        <v>0</v>
      </c>
      <c r="Q628">
        <v>0</v>
      </c>
      <c r="R628">
        <v>0</v>
      </c>
      <c r="S628" t="s">
        <v>52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0</v>
      </c>
      <c r="AA628">
        <v>0</v>
      </c>
      <c r="AB628">
        <v>60.1</v>
      </c>
      <c r="AC628">
        <v>56</v>
      </c>
      <c r="AD628">
        <v>832</v>
      </c>
      <c r="AE628">
        <v>6.7238324408212087</v>
      </c>
      <c r="AF628">
        <f t="shared" si="28"/>
        <v>832.00000000000011</v>
      </c>
      <c r="AG628">
        <v>6.8088443892873514</v>
      </c>
      <c r="AH628">
        <f t="shared" si="29"/>
        <v>905.82342262890427</v>
      </c>
      <c r="AI628">
        <v>-8.5011948466142684E-2</v>
      </c>
      <c r="AJ628">
        <v>832</v>
      </c>
      <c r="AL628">
        <v>1</v>
      </c>
      <c r="AM628">
        <v>0</v>
      </c>
      <c r="AN628">
        <v>4.7699999999999996</v>
      </c>
      <c r="AO628">
        <v>4.82</v>
      </c>
      <c r="AP628">
        <v>2.88</v>
      </c>
    </row>
    <row r="629" spans="1:42" x14ac:dyDescent="0.3">
      <c r="A629">
        <v>1</v>
      </c>
      <c r="B629">
        <v>0.53</v>
      </c>
      <c r="C629">
        <f t="shared" si="27"/>
        <v>0.28090000000000004</v>
      </c>
      <c r="D629">
        <v>7.3335509394040761</v>
      </c>
      <c r="E629" t="s">
        <v>49</v>
      </c>
      <c r="F629">
        <v>0</v>
      </c>
      <c r="G629">
        <v>0</v>
      </c>
      <c r="H629">
        <v>0</v>
      </c>
      <c r="I629">
        <v>1</v>
      </c>
      <c r="J629">
        <v>0</v>
      </c>
      <c r="K629" t="s">
        <v>51</v>
      </c>
      <c r="L629">
        <v>0</v>
      </c>
      <c r="M629">
        <v>0</v>
      </c>
      <c r="N629">
        <v>1</v>
      </c>
      <c r="O629">
        <v>0</v>
      </c>
      <c r="P629">
        <v>0</v>
      </c>
      <c r="Q629">
        <v>0</v>
      </c>
      <c r="R629">
        <v>0</v>
      </c>
      <c r="S629" t="s">
        <v>52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0</v>
      </c>
      <c r="AA629">
        <v>0</v>
      </c>
      <c r="AB629">
        <v>60.6</v>
      </c>
      <c r="AC629">
        <v>55</v>
      </c>
      <c r="AD629">
        <v>1753</v>
      </c>
      <c r="AE629">
        <v>7.4690838849212344</v>
      </c>
      <c r="AF629">
        <f t="shared" si="28"/>
        <v>1752.9999999999998</v>
      </c>
      <c r="AG629">
        <v>7.3833393955011655</v>
      </c>
      <c r="AH629">
        <f t="shared" si="29"/>
        <v>1608.9537395156628</v>
      </c>
      <c r="AI629">
        <v>8.5744489420068959E-2</v>
      </c>
      <c r="AJ629">
        <v>1753</v>
      </c>
      <c r="AL629">
        <v>1</v>
      </c>
      <c r="AM629">
        <v>0</v>
      </c>
      <c r="AN629">
        <v>5.26</v>
      </c>
      <c r="AO629">
        <v>5.23</v>
      </c>
      <c r="AP629">
        <v>3.18</v>
      </c>
    </row>
    <row r="630" spans="1:42" x14ac:dyDescent="0.3">
      <c r="A630">
        <v>1</v>
      </c>
      <c r="B630">
        <v>0.7</v>
      </c>
      <c r="C630">
        <f t="shared" si="27"/>
        <v>0.48999999999999994</v>
      </c>
      <c r="D630">
        <v>7.7962024499072404</v>
      </c>
      <c r="E630" t="s">
        <v>55</v>
      </c>
      <c r="F630">
        <v>0</v>
      </c>
      <c r="G630">
        <v>0</v>
      </c>
      <c r="H630">
        <v>0</v>
      </c>
      <c r="I630">
        <v>0</v>
      </c>
      <c r="J630">
        <v>1</v>
      </c>
      <c r="K630" t="s">
        <v>54</v>
      </c>
      <c r="L630">
        <v>1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 t="s">
        <v>39</v>
      </c>
      <c r="T630">
        <v>0</v>
      </c>
      <c r="U630">
        <v>0</v>
      </c>
      <c r="V630">
        <v>1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62.3</v>
      </c>
      <c r="AC630">
        <v>58</v>
      </c>
      <c r="AD630">
        <v>2804</v>
      </c>
      <c r="AE630">
        <v>7.9388022481544809</v>
      </c>
      <c r="AF630">
        <f t="shared" si="28"/>
        <v>2804.0000000000005</v>
      </c>
      <c r="AG630">
        <v>7.8599787073269187</v>
      </c>
      <c r="AH630">
        <f t="shared" si="29"/>
        <v>2591.4651956039011</v>
      </c>
      <c r="AI630">
        <v>7.8823540827562155E-2</v>
      </c>
      <c r="AJ630">
        <v>2804</v>
      </c>
      <c r="AL630">
        <v>1</v>
      </c>
      <c r="AM630">
        <v>0</v>
      </c>
      <c r="AN630">
        <v>5.69</v>
      </c>
      <c r="AO630">
        <v>5.73</v>
      </c>
      <c r="AP630">
        <v>3.56</v>
      </c>
    </row>
    <row r="631" spans="1:42" x14ac:dyDescent="0.3">
      <c r="A631">
        <v>1</v>
      </c>
      <c r="B631">
        <v>0.34</v>
      </c>
      <c r="C631">
        <f t="shared" si="27"/>
        <v>0.11560000000000002</v>
      </c>
      <c r="D631">
        <v>6.6514795948004855</v>
      </c>
      <c r="E631" t="s">
        <v>49</v>
      </c>
      <c r="F631">
        <v>0</v>
      </c>
      <c r="G631">
        <v>0</v>
      </c>
      <c r="H631">
        <v>0</v>
      </c>
      <c r="I631">
        <v>1</v>
      </c>
      <c r="J631">
        <v>0</v>
      </c>
      <c r="K631" t="s">
        <v>51</v>
      </c>
      <c r="L631">
        <v>0</v>
      </c>
      <c r="M631">
        <v>0</v>
      </c>
      <c r="N631">
        <v>1</v>
      </c>
      <c r="O631">
        <v>0</v>
      </c>
      <c r="P631">
        <v>0</v>
      </c>
      <c r="Q631">
        <v>0</v>
      </c>
      <c r="R631">
        <v>0</v>
      </c>
      <c r="S631" t="s">
        <v>44</v>
      </c>
      <c r="T631">
        <v>0</v>
      </c>
      <c r="U631">
        <v>0</v>
      </c>
      <c r="V631">
        <v>0</v>
      </c>
      <c r="W631">
        <v>0</v>
      </c>
      <c r="X631">
        <v>1</v>
      </c>
      <c r="Y631">
        <v>0</v>
      </c>
      <c r="Z631">
        <v>0</v>
      </c>
      <c r="AA631">
        <v>0</v>
      </c>
      <c r="AB631">
        <v>60</v>
      </c>
      <c r="AC631">
        <v>59</v>
      </c>
      <c r="AD631">
        <v>725</v>
      </c>
      <c r="AE631">
        <v>6.5861716548546747</v>
      </c>
      <c r="AF631">
        <f t="shared" si="28"/>
        <v>725</v>
      </c>
      <c r="AG631">
        <v>6.7174739110551833</v>
      </c>
      <c r="AH631">
        <f t="shared" si="29"/>
        <v>826.72648689741254</v>
      </c>
      <c r="AI631">
        <v>-0.13130225620050862</v>
      </c>
      <c r="AJ631">
        <v>725</v>
      </c>
      <c r="AL631">
        <v>1</v>
      </c>
      <c r="AM631">
        <v>0</v>
      </c>
      <c r="AN631">
        <v>4.59</v>
      </c>
      <c r="AO631">
        <v>4.55</v>
      </c>
      <c r="AP631">
        <v>2.74</v>
      </c>
    </row>
    <row r="632" spans="1:42" x14ac:dyDescent="0.3">
      <c r="A632">
        <v>1</v>
      </c>
      <c r="B632">
        <v>0.79</v>
      </c>
      <c r="C632">
        <f t="shared" si="27"/>
        <v>0.6241000000000001</v>
      </c>
      <c r="D632">
        <v>8.0063440108164095</v>
      </c>
      <c r="E632" t="s">
        <v>40</v>
      </c>
      <c r="F632">
        <v>0</v>
      </c>
      <c r="G632">
        <v>0</v>
      </c>
      <c r="H632">
        <v>1</v>
      </c>
      <c r="I632">
        <v>0</v>
      </c>
      <c r="J632">
        <v>0</v>
      </c>
      <c r="K632" t="s">
        <v>51</v>
      </c>
      <c r="L632">
        <v>0</v>
      </c>
      <c r="M632">
        <v>0</v>
      </c>
      <c r="N632">
        <v>1</v>
      </c>
      <c r="O632">
        <v>0</v>
      </c>
      <c r="P632">
        <v>0</v>
      </c>
      <c r="Q632">
        <v>0</v>
      </c>
      <c r="R632">
        <v>0</v>
      </c>
      <c r="S632" t="s">
        <v>39</v>
      </c>
      <c r="T632">
        <v>0</v>
      </c>
      <c r="U632">
        <v>0</v>
      </c>
      <c r="V632">
        <v>1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62</v>
      </c>
      <c r="AC632">
        <v>55</v>
      </c>
      <c r="AD632">
        <v>3081</v>
      </c>
      <c r="AE632">
        <v>8.0330094985966678</v>
      </c>
      <c r="AF632">
        <f t="shared" si="28"/>
        <v>3080.9999999999995</v>
      </c>
      <c r="AG632">
        <v>8.0444589243403755</v>
      </c>
      <c r="AH632">
        <f t="shared" si="29"/>
        <v>3116.4783967819426</v>
      </c>
      <c r="AI632">
        <v>-1.1449425743707664E-2</v>
      </c>
      <c r="AJ632">
        <v>3081</v>
      </c>
      <c r="AL632">
        <v>1</v>
      </c>
      <c r="AM632">
        <v>0</v>
      </c>
      <c r="AN632">
        <v>5.93</v>
      </c>
      <c r="AO632">
        <v>5.95</v>
      </c>
      <c r="AP632">
        <v>3.68</v>
      </c>
    </row>
    <row r="633" spans="1:42" x14ac:dyDescent="0.3">
      <c r="A633">
        <v>1</v>
      </c>
      <c r="B633">
        <v>0.33</v>
      </c>
      <c r="C633">
        <f t="shared" si="27"/>
        <v>0.10890000000000001</v>
      </c>
      <c r="D633">
        <v>6.6079578580290095</v>
      </c>
      <c r="E633" t="s">
        <v>49</v>
      </c>
      <c r="F633">
        <v>0</v>
      </c>
      <c r="G633">
        <v>0</v>
      </c>
      <c r="H633">
        <v>0</v>
      </c>
      <c r="I633">
        <v>1</v>
      </c>
      <c r="J633">
        <v>0</v>
      </c>
      <c r="K633" t="s">
        <v>41</v>
      </c>
      <c r="L633">
        <v>0</v>
      </c>
      <c r="M633">
        <v>0</v>
      </c>
      <c r="N633">
        <v>0</v>
      </c>
      <c r="O633">
        <v>0</v>
      </c>
      <c r="P633">
        <v>1</v>
      </c>
      <c r="Q633">
        <v>0</v>
      </c>
      <c r="R633">
        <v>0</v>
      </c>
      <c r="S633" t="s">
        <v>52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0</v>
      </c>
      <c r="AA633">
        <v>0</v>
      </c>
      <c r="AB633">
        <v>62.4</v>
      </c>
      <c r="AC633">
        <v>58</v>
      </c>
      <c r="AD633">
        <v>521</v>
      </c>
      <c r="AE633">
        <v>6.2557500417533669</v>
      </c>
      <c r="AF633">
        <f t="shared" si="28"/>
        <v>521</v>
      </c>
      <c r="AG633">
        <v>6.3945983219059244</v>
      </c>
      <c r="AH633">
        <f t="shared" si="29"/>
        <v>598.60282928199956</v>
      </c>
      <c r="AI633">
        <v>-0.13884828015255746</v>
      </c>
      <c r="AJ633">
        <v>521</v>
      </c>
      <c r="AL633">
        <v>1</v>
      </c>
      <c r="AM633">
        <v>0</v>
      </c>
      <c r="AN633">
        <v>4.3899999999999997</v>
      </c>
      <c r="AO633">
        <v>4.42</v>
      </c>
      <c r="AP633">
        <v>2.75</v>
      </c>
    </row>
    <row r="634" spans="1:42" x14ac:dyDescent="0.3">
      <c r="A634">
        <v>1</v>
      </c>
      <c r="B634">
        <v>0.72</v>
      </c>
      <c r="C634">
        <f t="shared" si="27"/>
        <v>0.51839999999999997</v>
      </c>
      <c r="D634">
        <v>7.8446480764991975</v>
      </c>
      <c r="E634" t="s">
        <v>40</v>
      </c>
      <c r="F634">
        <v>0</v>
      </c>
      <c r="G634">
        <v>0</v>
      </c>
      <c r="H634">
        <v>1</v>
      </c>
      <c r="I634">
        <v>0</v>
      </c>
      <c r="J634">
        <v>0</v>
      </c>
      <c r="K634" t="s">
        <v>43</v>
      </c>
      <c r="L634">
        <v>0</v>
      </c>
      <c r="M634">
        <v>1</v>
      </c>
      <c r="N634">
        <v>0</v>
      </c>
      <c r="O634">
        <v>0</v>
      </c>
      <c r="P634">
        <v>0</v>
      </c>
      <c r="Q634">
        <v>0</v>
      </c>
      <c r="R634">
        <v>0</v>
      </c>
      <c r="S634" t="s">
        <v>39</v>
      </c>
      <c r="T634">
        <v>0</v>
      </c>
      <c r="U634">
        <v>0</v>
      </c>
      <c r="V634">
        <v>1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60.5</v>
      </c>
      <c r="AC634">
        <v>55</v>
      </c>
      <c r="AD634">
        <v>3409</v>
      </c>
      <c r="AE634">
        <v>8.1341742721379031</v>
      </c>
      <c r="AF634">
        <f t="shared" si="28"/>
        <v>3409</v>
      </c>
      <c r="AG634">
        <v>7.9142389408894953</v>
      </c>
      <c r="AH634">
        <f t="shared" si="29"/>
        <v>2735.9635078777042</v>
      </c>
      <c r="AI634">
        <v>0.21993533124840781</v>
      </c>
      <c r="AJ634">
        <v>3409</v>
      </c>
      <c r="AL634">
        <v>1</v>
      </c>
      <c r="AM634">
        <v>0</v>
      </c>
      <c r="AN634">
        <v>5.8</v>
      </c>
      <c r="AO634">
        <v>5.86</v>
      </c>
      <c r="AP634">
        <v>3.53</v>
      </c>
    </row>
    <row r="635" spans="1:42" x14ac:dyDescent="0.3">
      <c r="A635">
        <v>1</v>
      </c>
      <c r="B635">
        <v>0.41</v>
      </c>
      <c r="C635">
        <f t="shared" si="27"/>
        <v>0.16809999999999997</v>
      </c>
      <c r="D635">
        <v>6.9310210740658889</v>
      </c>
      <c r="E635" t="s">
        <v>40</v>
      </c>
      <c r="F635">
        <v>0</v>
      </c>
      <c r="G635">
        <v>0</v>
      </c>
      <c r="H635">
        <v>1</v>
      </c>
      <c r="I635">
        <v>0</v>
      </c>
      <c r="J635">
        <v>0</v>
      </c>
      <c r="K635" t="s">
        <v>47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1</v>
      </c>
      <c r="R635">
        <v>0</v>
      </c>
      <c r="S635" t="s">
        <v>42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1</v>
      </c>
      <c r="AB635">
        <v>61.6</v>
      </c>
      <c r="AC635">
        <v>56</v>
      </c>
      <c r="AD635">
        <v>753</v>
      </c>
      <c r="AE635">
        <v>6.6240652277998935</v>
      </c>
      <c r="AF635">
        <f t="shared" si="28"/>
        <v>752.99999999999989</v>
      </c>
      <c r="AG635">
        <v>6.8609615881062069</v>
      </c>
      <c r="AH635">
        <f t="shared" si="29"/>
        <v>954.28425483167837</v>
      </c>
      <c r="AI635">
        <v>-0.23689636030631345</v>
      </c>
      <c r="AJ635">
        <v>753</v>
      </c>
      <c r="AL635">
        <v>1</v>
      </c>
      <c r="AM635">
        <v>0</v>
      </c>
      <c r="AN635">
        <v>4.79</v>
      </c>
      <c r="AO635">
        <v>4.82</v>
      </c>
      <c r="AP635">
        <v>2.96</v>
      </c>
    </row>
    <row r="636" spans="1:42" x14ac:dyDescent="0.3">
      <c r="A636">
        <v>1</v>
      </c>
      <c r="B636">
        <v>0.34</v>
      </c>
      <c r="C636">
        <f t="shared" si="27"/>
        <v>0.11560000000000002</v>
      </c>
      <c r="D636">
        <v>6.6514795948004855</v>
      </c>
      <c r="E636" t="s">
        <v>40</v>
      </c>
      <c r="F636">
        <v>0</v>
      </c>
      <c r="G636">
        <v>0</v>
      </c>
      <c r="H636">
        <v>1</v>
      </c>
      <c r="I636">
        <v>0</v>
      </c>
      <c r="J636">
        <v>0</v>
      </c>
      <c r="K636" t="s">
        <v>50</v>
      </c>
      <c r="L636">
        <v>0</v>
      </c>
      <c r="M636">
        <v>0</v>
      </c>
      <c r="N636">
        <v>0</v>
      </c>
      <c r="O636">
        <v>1</v>
      </c>
      <c r="P636">
        <v>0</v>
      </c>
      <c r="Q636">
        <v>0</v>
      </c>
      <c r="R636">
        <v>0</v>
      </c>
      <c r="S636" t="s">
        <v>53</v>
      </c>
      <c r="T636">
        <v>0</v>
      </c>
      <c r="U636">
        <v>1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60.7</v>
      </c>
      <c r="AC636">
        <v>57</v>
      </c>
      <c r="AD636">
        <v>974</v>
      </c>
      <c r="AE636">
        <v>6.8814113036425351</v>
      </c>
      <c r="AF636">
        <f t="shared" si="28"/>
        <v>974</v>
      </c>
      <c r="AG636">
        <v>6.8873759592760386</v>
      </c>
      <c r="AH636">
        <f t="shared" si="29"/>
        <v>979.82693514234143</v>
      </c>
      <c r="AI636">
        <v>-5.9646556335035683E-3</v>
      </c>
      <c r="AJ636">
        <v>974</v>
      </c>
      <c r="AL636">
        <v>1</v>
      </c>
      <c r="AM636">
        <v>0</v>
      </c>
      <c r="AN636">
        <v>4.51</v>
      </c>
      <c r="AO636">
        <v>4.55</v>
      </c>
      <c r="AP636">
        <v>2.75</v>
      </c>
    </row>
    <row r="637" spans="1:42" x14ac:dyDescent="0.3">
      <c r="A637">
        <v>1</v>
      </c>
      <c r="B637">
        <v>0.34</v>
      </c>
      <c r="C637">
        <f t="shared" si="27"/>
        <v>0.11560000000000002</v>
      </c>
      <c r="D637">
        <v>6.6514795948004855</v>
      </c>
      <c r="E637" t="s">
        <v>40</v>
      </c>
      <c r="F637">
        <v>0</v>
      </c>
      <c r="G637">
        <v>0</v>
      </c>
      <c r="H637">
        <v>1</v>
      </c>
      <c r="I637">
        <v>0</v>
      </c>
      <c r="J637">
        <v>0</v>
      </c>
      <c r="K637" t="s">
        <v>47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1</v>
      </c>
      <c r="R637">
        <v>0</v>
      </c>
      <c r="S637" t="s">
        <v>39</v>
      </c>
      <c r="T637">
        <v>0</v>
      </c>
      <c r="U637">
        <v>0</v>
      </c>
      <c r="V637">
        <v>1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62.4</v>
      </c>
      <c r="AC637">
        <v>56</v>
      </c>
      <c r="AD637">
        <v>459</v>
      </c>
      <c r="AE637">
        <v>6.1290502100605453</v>
      </c>
      <c r="AF637">
        <f t="shared" si="28"/>
        <v>459.00000000000006</v>
      </c>
      <c r="AG637">
        <v>6.1946263945466065</v>
      </c>
      <c r="AH637">
        <f t="shared" si="29"/>
        <v>490.10830365384709</v>
      </c>
      <c r="AI637">
        <v>-6.5576184486061173E-2</v>
      </c>
      <c r="AJ637">
        <v>459</v>
      </c>
      <c r="AL637">
        <v>1</v>
      </c>
      <c r="AM637">
        <v>0</v>
      </c>
      <c r="AN637">
        <v>4.45</v>
      </c>
      <c r="AO637">
        <v>4.49</v>
      </c>
      <c r="AP637">
        <v>2.79</v>
      </c>
    </row>
    <row r="638" spans="1:42" x14ac:dyDescent="0.3">
      <c r="A638">
        <v>1</v>
      </c>
      <c r="B638">
        <v>0.56000000000000005</v>
      </c>
      <c r="C638">
        <f t="shared" si="27"/>
        <v>0.31360000000000005</v>
      </c>
      <c r="D638">
        <v>7.4228826779788557</v>
      </c>
      <c r="E638" t="s">
        <v>49</v>
      </c>
      <c r="F638">
        <v>0</v>
      </c>
      <c r="G638">
        <v>0</v>
      </c>
      <c r="H638">
        <v>0</v>
      </c>
      <c r="I638">
        <v>1</v>
      </c>
      <c r="J638">
        <v>0</v>
      </c>
      <c r="K638" t="s">
        <v>50</v>
      </c>
      <c r="L638">
        <v>0</v>
      </c>
      <c r="M638">
        <v>0</v>
      </c>
      <c r="N638">
        <v>0</v>
      </c>
      <c r="O638">
        <v>1</v>
      </c>
      <c r="P638">
        <v>0</v>
      </c>
      <c r="Q638">
        <v>0</v>
      </c>
      <c r="R638">
        <v>0</v>
      </c>
      <c r="S638" t="s">
        <v>52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0</v>
      </c>
      <c r="AA638">
        <v>0</v>
      </c>
      <c r="AB638">
        <v>62.5</v>
      </c>
      <c r="AC638">
        <v>57</v>
      </c>
      <c r="AD638">
        <v>1698</v>
      </c>
      <c r="AE638">
        <v>7.4372063668712922</v>
      </c>
      <c r="AF638">
        <f t="shared" si="28"/>
        <v>1697.9999999999993</v>
      </c>
      <c r="AG638">
        <v>7.4394788596021257</v>
      </c>
      <c r="AH638">
        <f t="shared" si="29"/>
        <v>1701.8630804055408</v>
      </c>
      <c r="AI638">
        <v>-2.2724927308335197E-3</v>
      </c>
      <c r="AJ638">
        <v>1698</v>
      </c>
      <c r="AL638">
        <v>1</v>
      </c>
      <c r="AM638">
        <v>0</v>
      </c>
      <c r="AN638">
        <v>5.28</v>
      </c>
      <c r="AO638">
        <v>5.25</v>
      </c>
      <c r="AP638">
        <v>3.29</v>
      </c>
    </row>
    <row r="639" spans="1:42" x14ac:dyDescent="0.3">
      <c r="A639">
        <v>1</v>
      </c>
      <c r="B639">
        <v>0.51</v>
      </c>
      <c r="C639">
        <f t="shared" si="27"/>
        <v>0.2601</v>
      </c>
      <c r="D639">
        <v>7.2717799946100161</v>
      </c>
      <c r="E639" t="s">
        <v>49</v>
      </c>
      <c r="F639">
        <v>0</v>
      </c>
      <c r="G639">
        <v>0</v>
      </c>
      <c r="H639">
        <v>0</v>
      </c>
      <c r="I639">
        <v>1</v>
      </c>
      <c r="J639">
        <v>0</v>
      </c>
      <c r="K639" t="s">
        <v>43</v>
      </c>
      <c r="L639">
        <v>0</v>
      </c>
      <c r="M639">
        <v>1</v>
      </c>
      <c r="N639">
        <v>0</v>
      </c>
      <c r="O639">
        <v>0</v>
      </c>
      <c r="P639">
        <v>0</v>
      </c>
      <c r="Q639">
        <v>0</v>
      </c>
      <c r="R639">
        <v>0</v>
      </c>
      <c r="S639" t="s">
        <v>39</v>
      </c>
      <c r="T639">
        <v>0</v>
      </c>
      <c r="U639">
        <v>0</v>
      </c>
      <c r="V639">
        <v>1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62.9</v>
      </c>
      <c r="AC639">
        <v>57</v>
      </c>
      <c r="AD639">
        <v>1402</v>
      </c>
      <c r="AE639">
        <v>7.2456550675945355</v>
      </c>
      <c r="AF639">
        <f t="shared" si="28"/>
        <v>1402.0000000000002</v>
      </c>
      <c r="AG639">
        <v>7.2428990136905256</v>
      </c>
      <c r="AH639">
        <f t="shared" si="29"/>
        <v>1398.1413322172643</v>
      </c>
      <c r="AI639">
        <v>2.756053904009903E-3</v>
      </c>
      <c r="AJ639">
        <v>1402</v>
      </c>
      <c r="AL639">
        <v>1</v>
      </c>
      <c r="AM639">
        <v>0</v>
      </c>
      <c r="AN639">
        <v>5.1100000000000003</v>
      </c>
      <c r="AO639">
        <v>5.0599999999999996</v>
      </c>
      <c r="AP639">
        <v>3.2</v>
      </c>
    </row>
    <row r="640" spans="1:42" x14ac:dyDescent="0.3">
      <c r="A640">
        <v>1</v>
      </c>
      <c r="B640">
        <v>0.32</v>
      </c>
      <c r="C640">
        <f t="shared" si="27"/>
        <v>0.1024</v>
      </c>
      <c r="D640">
        <v>6.56339481274318</v>
      </c>
      <c r="E640" t="s">
        <v>55</v>
      </c>
      <c r="F640">
        <v>0</v>
      </c>
      <c r="G640">
        <v>0</v>
      </c>
      <c r="H640">
        <v>0</v>
      </c>
      <c r="I640">
        <v>0</v>
      </c>
      <c r="J640">
        <v>1</v>
      </c>
      <c r="K640" t="s">
        <v>50</v>
      </c>
      <c r="L640">
        <v>0</v>
      </c>
      <c r="M640">
        <v>0</v>
      </c>
      <c r="N640">
        <v>0</v>
      </c>
      <c r="O640">
        <v>1</v>
      </c>
      <c r="P640">
        <v>0</v>
      </c>
      <c r="Q640">
        <v>0</v>
      </c>
      <c r="R640">
        <v>0</v>
      </c>
      <c r="S640" t="s">
        <v>48</v>
      </c>
      <c r="T640">
        <v>0</v>
      </c>
      <c r="U640">
        <v>0</v>
      </c>
      <c r="V640">
        <v>0</v>
      </c>
      <c r="W640">
        <v>1</v>
      </c>
      <c r="X640">
        <v>0</v>
      </c>
      <c r="Y640">
        <v>0</v>
      </c>
      <c r="Z640">
        <v>0</v>
      </c>
      <c r="AA640">
        <v>0</v>
      </c>
      <c r="AB640">
        <v>62.4</v>
      </c>
      <c r="AC640">
        <v>59</v>
      </c>
      <c r="AD640">
        <v>421</v>
      </c>
      <c r="AE640">
        <v>6.0426328336823811</v>
      </c>
      <c r="AF640">
        <f t="shared" si="28"/>
        <v>420.99999999999989</v>
      </c>
      <c r="AG640">
        <v>6.1096641729024217</v>
      </c>
      <c r="AH640">
        <f t="shared" si="29"/>
        <v>450.18750461570045</v>
      </c>
      <c r="AI640">
        <v>-6.7031339220040564E-2</v>
      </c>
      <c r="AJ640">
        <v>421</v>
      </c>
      <c r="AL640">
        <v>1</v>
      </c>
      <c r="AM640">
        <v>0</v>
      </c>
      <c r="AN640">
        <v>4.3499999999999996</v>
      </c>
      <c r="AO640">
        <v>4.4000000000000004</v>
      </c>
      <c r="AP640">
        <v>2.73</v>
      </c>
    </row>
    <row r="641" spans="1:42" x14ac:dyDescent="0.3">
      <c r="A641">
        <v>1</v>
      </c>
      <c r="B641">
        <v>0.3</v>
      </c>
      <c r="C641">
        <f t="shared" si="27"/>
        <v>0.09</v>
      </c>
      <c r="D641">
        <v>6.4709048392564616</v>
      </c>
      <c r="E641" t="s">
        <v>49</v>
      </c>
      <c r="F641">
        <v>0</v>
      </c>
      <c r="G641">
        <v>0</v>
      </c>
      <c r="H641">
        <v>0</v>
      </c>
      <c r="I641">
        <v>1</v>
      </c>
      <c r="J641">
        <v>0</v>
      </c>
      <c r="K641" t="s">
        <v>54</v>
      </c>
      <c r="L641">
        <v>1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 t="s">
        <v>44</v>
      </c>
      <c r="T641">
        <v>0</v>
      </c>
      <c r="U641">
        <v>0</v>
      </c>
      <c r="V641">
        <v>0</v>
      </c>
      <c r="W641">
        <v>0</v>
      </c>
      <c r="X641">
        <v>1</v>
      </c>
      <c r="Y641">
        <v>0</v>
      </c>
      <c r="Z641">
        <v>0</v>
      </c>
      <c r="AA641">
        <v>0</v>
      </c>
      <c r="AB641">
        <v>61.9</v>
      </c>
      <c r="AC641">
        <v>58</v>
      </c>
      <c r="AD641">
        <v>712</v>
      </c>
      <c r="AE641">
        <v>6.5680779114119758</v>
      </c>
      <c r="AF641">
        <f t="shared" si="28"/>
        <v>712</v>
      </c>
      <c r="AG641">
        <v>6.5626858508877035</v>
      </c>
      <c r="AH641">
        <f t="shared" si="29"/>
        <v>708.17118478508337</v>
      </c>
      <c r="AI641">
        <v>5.3920605242723241E-3</v>
      </c>
      <c r="AJ641">
        <v>712</v>
      </c>
      <c r="AL641">
        <v>1</v>
      </c>
      <c r="AM641">
        <v>0</v>
      </c>
      <c r="AN641">
        <v>4.28</v>
      </c>
      <c r="AO641">
        <v>4.32</v>
      </c>
      <c r="AP641">
        <v>2.66</v>
      </c>
    </row>
    <row r="642" spans="1:42" x14ac:dyDescent="0.3">
      <c r="A642">
        <v>1</v>
      </c>
      <c r="B642">
        <v>0.43</v>
      </c>
      <c r="C642">
        <f t="shared" si="27"/>
        <v>0.18489999999999998</v>
      </c>
      <c r="D642">
        <v>7.0039939557772124</v>
      </c>
      <c r="E642" t="s">
        <v>40</v>
      </c>
      <c r="F642">
        <v>0</v>
      </c>
      <c r="G642">
        <v>0</v>
      </c>
      <c r="H642">
        <v>1</v>
      </c>
      <c r="I642">
        <v>0</v>
      </c>
      <c r="J642">
        <v>0</v>
      </c>
      <c r="K642" t="s">
        <v>51</v>
      </c>
      <c r="L642">
        <v>0</v>
      </c>
      <c r="M642">
        <v>0</v>
      </c>
      <c r="N642">
        <v>1</v>
      </c>
      <c r="O642">
        <v>0</v>
      </c>
      <c r="P642">
        <v>0</v>
      </c>
      <c r="Q642">
        <v>0</v>
      </c>
      <c r="R642">
        <v>0</v>
      </c>
      <c r="S642" t="s">
        <v>53</v>
      </c>
      <c r="T642">
        <v>0</v>
      </c>
      <c r="U642">
        <v>1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62</v>
      </c>
      <c r="AC642">
        <v>56</v>
      </c>
      <c r="AD642">
        <v>1580</v>
      </c>
      <c r="AE642">
        <v>7.3651801260210128</v>
      </c>
      <c r="AF642">
        <f t="shared" si="28"/>
        <v>1580.0000000000005</v>
      </c>
      <c r="AG642">
        <v>7.3484647033533026</v>
      </c>
      <c r="AH642">
        <f t="shared" si="29"/>
        <v>1553.8091376713714</v>
      </c>
      <c r="AI642">
        <v>1.67154226677102E-2</v>
      </c>
      <c r="AJ642">
        <v>1580</v>
      </c>
      <c r="AL642">
        <v>1</v>
      </c>
      <c r="AM642">
        <v>0</v>
      </c>
      <c r="AN642">
        <v>4.87</v>
      </c>
      <c r="AO642">
        <v>4.84</v>
      </c>
      <c r="AP642">
        <v>3.01</v>
      </c>
    </row>
    <row r="643" spans="1:42" x14ac:dyDescent="0.3">
      <c r="A643">
        <v>1</v>
      </c>
      <c r="B643">
        <v>0.9</v>
      </c>
      <c r="C643">
        <f t="shared" ref="C643:C706" si="30">B643^2</f>
        <v>0.81</v>
      </c>
      <c r="D643">
        <v>8.2391797372871505</v>
      </c>
      <c r="E643" t="s">
        <v>37</v>
      </c>
      <c r="F643">
        <v>0</v>
      </c>
      <c r="G643">
        <v>1</v>
      </c>
      <c r="H643">
        <v>0</v>
      </c>
      <c r="I643">
        <v>0</v>
      </c>
      <c r="J643">
        <v>0</v>
      </c>
      <c r="K643" t="s">
        <v>51</v>
      </c>
      <c r="L643">
        <v>0</v>
      </c>
      <c r="M643">
        <v>0</v>
      </c>
      <c r="N643">
        <v>1</v>
      </c>
      <c r="O643">
        <v>0</v>
      </c>
      <c r="P643">
        <v>0</v>
      </c>
      <c r="Q643">
        <v>0</v>
      </c>
      <c r="R643">
        <v>0</v>
      </c>
      <c r="S643" t="s">
        <v>39</v>
      </c>
      <c r="T643">
        <v>0</v>
      </c>
      <c r="U643">
        <v>0</v>
      </c>
      <c r="V643">
        <v>1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63.1</v>
      </c>
      <c r="AC643">
        <v>58</v>
      </c>
      <c r="AD643">
        <v>3950</v>
      </c>
      <c r="AE643">
        <v>8.281470857895167</v>
      </c>
      <c r="AF643">
        <f t="shared" ref="AF643:AF706" si="31">EXP(AE643)</f>
        <v>3949.9999999999977</v>
      </c>
      <c r="AG643">
        <v>8.266634192098147</v>
      </c>
      <c r="AH643">
        <f t="shared" ref="AH643:AH706" si="32">EXP(AG643)</f>
        <v>3891.8277781099837</v>
      </c>
      <c r="AI643">
        <v>1.4836665797020032E-2</v>
      </c>
      <c r="AJ643">
        <v>3950</v>
      </c>
      <c r="AL643">
        <v>1</v>
      </c>
      <c r="AM643">
        <v>0</v>
      </c>
      <c r="AN643">
        <v>6.12</v>
      </c>
      <c r="AO643">
        <v>6.18</v>
      </c>
      <c r="AP643">
        <v>3.88</v>
      </c>
    </row>
    <row r="644" spans="1:42" x14ac:dyDescent="0.3">
      <c r="A644">
        <v>1</v>
      </c>
      <c r="B644">
        <v>0.3</v>
      </c>
      <c r="C644">
        <f t="shared" si="30"/>
        <v>0.09</v>
      </c>
      <c r="D644">
        <v>6.4709048392564616</v>
      </c>
      <c r="E644" t="s">
        <v>40</v>
      </c>
      <c r="F644">
        <v>0</v>
      </c>
      <c r="G644">
        <v>0</v>
      </c>
      <c r="H644">
        <v>1</v>
      </c>
      <c r="I644">
        <v>0</v>
      </c>
      <c r="J644">
        <v>0</v>
      </c>
      <c r="K644" t="s">
        <v>41</v>
      </c>
      <c r="L644">
        <v>0</v>
      </c>
      <c r="M644">
        <v>0</v>
      </c>
      <c r="N644">
        <v>0</v>
      </c>
      <c r="O644">
        <v>0</v>
      </c>
      <c r="P644">
        <v>1</v>
      </c>
      <c r="Q644">
        <v>0</v>
      </c>
      <c r="R644">
        <v>0</v>
      </c>
      <c r="S644" t="s">
        <v>39</v>
      </c>
      <c r="T644">
        <v>0</v>
      </c>
      <c r="U644">
        <v>0</v>
      </c>
      <c r="V644">
        <v>1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61.9</v>
      </c>
      <c r="AC644">
        <v>54</v>
      </c>
      <c r="AD644">
        <v>514</v>
      </c>
      <c r="AE644">
        <v>6.2422232654551655</v>
      </c>
      <c r="AF644">
        <f t="shared" si="31"/>
        <v>514.00000000000023</v>
      </c>
      <c r="AG644">
        <v>6.16833837335518</v>
      </c>
      <c r="AH644">
        <f t="shared" si="32"/>
        <v>477.39219908538075</v>
      </c>
      <c r="AI644">
        <v>7.38848920999855E-2</v>
      </c>
      <c r="AJ644">
        <v>514</v>
      </c>
      <c r="AL644">
        <v>1</v>
      </c>
      <c r="AM644">
        <v>0</v>
      </c>
      <c r="AN644">
        <v>4.3099999999999996</v>
      </c>
      <c r="AO644">
        <v>4.34</v>
      </c>
      <c r="AP644">
        <v>2.68</v>
      </c>
    </row>
    <row r="645" spans="1:42" x14ac:dyDescent="0.3">
      <c r="A645">
        <v>1</v>
      </c>
      <c r="B645">
        <v>0.33</v>
      </c>
      <c r="C645">
        <f t="shared" si="30"/>
        <v>0.10890000000000001</v>
      </c>
      <c r="D645">
        <v>6.6079578580290095</v>
      </c>
      <c r="E645" t="s">
        <v>40</v>
      </c>
      <c r="F645">
        <v>0</v>
      </c>
      <c r="G645">
        <v>0</v>
      </c>
      <c r="H645">
        <v>1</v>
      </c>
      <c r="I645">
        <v>0</v>
      </c>
      <c r="J645">
        <v>0</v>
      </c>
      <c r="K645" t="s">
        <v>50</v>
      </c>
      <c r="L645">
        <v>0</v>
      </c>
      <c r="M645">
        <v>0</v>
      </c>
      <c r="N645">
        <v>0</v>
      </c>
      <c r="O645">
        <v>1</v>
      </c>
      <c r="P645">
        <v>0</v>
      </c>
      <c r="Q645">
        <v>0</v>
      </c>
      <c r="R645">
        <v>0</v>
      </c>
      <c r="S645" t="s">
        <v>46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1</v>
      </c>
      <c r="AA645">
        <v>0</v>
      </c>
      <c r="AB645">
        <v>62</v>
      </c>
      <c r="AC645">
        <v>55</v>
      </c>
      <c r="AD645">
        <v>838</v>
      </c>
      <c r="AE645">
        <v>6.7310181004820828</v>
      </c>
      <c r="AF645">
        <f t="shared" si="31"/>
        <v>837.99999999999977</v>
      </c>
      <c r="AG645">
        <v>6.8025618140144495</v>
      </c>
      <c r="AH645">
        <f t="shared" si="32"/>
        <v>900.15035817949399</v>
      </c>
      <c r="AI645">
        <v>-7.154371353236666E-2</v>
      </c>
      <c r="AJ645">
        <v>838</v>
      </c>
      <c r="AL645">
        <v>1</v>
      </c>
      <c r="AM645">
        <v>0</v>
      </c>
      <c r="AN645">
        <v>4.45</v>
      </c>
      <c r="AO645">
        <v>4.49</v>
      </c>
      <c r="AP645">
        <v>2.77</v>
      </c>
    </row>
    <row r="646" spans="1:42" x14ac:dyDescent="0.3">
      <c r="A646">
        <v>1</v>
      </c>
      <c r="B646">
        <v>0.48</v>
      </c>
      <c r="C646">
        <f t="shared" si="30"/>
        <v>0.23039999999999999</v>
      </c>
      <c r="D646">
        <v>7.1754806454404578</v>
      </c>
      <c r="E646" t="s">
        <v>40</v>
      </c>
      <c r="F646">
        <v>0</v>
      </c>
      <c r="G646">
        <v>0</v>
      </c>
      <c r="H646">
        <v>1</v>
      </c>
      <c r="I646">
        <v>0</v>
      </c>
      <c r="J646">
        <v>0</v>
      </c>
      <c r="K646" t="s">
        <v>50</v>
      </c>
      <c r="L646">
        <v>0</v>
      </c>
      <c r="M646">
        <v>0</v>
      </c>
      <c r="N646">
        <v>0</v>
      </c>
      <c r="O646">
        <v>1</v>
      </c>
      <c r="P646">
        <v>0</v>
      </c>
      <c r="Q646">
        <v>0</v>
      </c>
      <c r="R646">
        <v>0</v>
      </c>
      <c r="S646" t="s">
        <v>39</v>
      </c>
      <c r="T646">
        <v>0</v>
      </c>
      <c r="U646">
        <v>0</v>
      </c>
      <c r="V646">
        <v>1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61.6</v>
      </c>
      <c r="AC646">
        <v>55</v>
      </c>
      <c r="AD646">
        <v>1145</v>
      </c>
      <c r="AE646">
        <v>7.0431599159883405</v>
      </c>
      <c r="AF646">
        <f t="shared" si="31"/>
        <v>1145.0000000000005</v>
      </c>
      <c r="AG646">
        <v>7.038075079178137</v>
      </c>
      <c r="AH646">
        <f t="shared" si="32"/>
        <v>1139.19263910625</v>
      </c>
      <c r="AI646">
        <v>5.0848368102034414E-3</v>
      </c>
      <c r="AJ646">
        <v>1145</v>
      </c>
      <c r="AL646">
        <v>1</v>
      </c>
      <c r="AM646">
        <v>0</v>
      </c>
      <c r="AN646">
        <v>5.0599999999999996</v>
      </c>
      <c r="AO646">
        <v>5.0999999999999996</v>
      </c>
      <c r="AP646">
        <v>3.13</v>
      </c>
    </row>
    <row r="647" spans="1:42" x14ac:dyDescent="0.3">
      <c r="A647">
        <v>1</v>
      </c>
      <c r="B647">
        <v>0.41</v>
      </c>
      <c r="C647">
        <f t="shared" si="30"/>
        <v>0.16809999999999997</v>
      </c>
      <c r="D647">
        <v>6.9310210740658889</v>
      </c>
      <c r="E647" t="s">
        <v>40</v>
      </c>
      <c r="F647">
        <v>0</v>
      </c>
      <c r="G647">
        <v>0</v>
      </c>
      <c r="H647">
        <v>1</v>
      </c>
      <c r="I647">
        <v>0</v>
      </c>
      <c r="J647">
        <v>0</v>
      </c>
      <c r="K647" t="s">
        <v>54</v>
      </c>
      <c r="L647">
        <v>1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 t="s">
        <v>44</v>
      </c>
      <c r="T647">
        <v>0</v>
      </c>
      <c r="U647">
        <v>0</v>
      </c>
      <c r="V647">
        <v>0</v>
      </c>
      <c r="W647">
        <v>0</v>
      </c>
      <c r="X647">
        <v>1</v>
      </c>
      <c r="Y647">
        <v>0</v>
      </c>
      <c r="Z647">
        <v>0</v>
      </c>
      <c r="AA647">
        <v>0</v>
      </c>
      <c r="AB647">
        <v>61</v>
      </c>
      <c r="AC647">
        <v>57</v>
      </c>
      <c r="AD647">
        <v>1230</v>
      </c>
      <c r="AE647">
        <v>7.114769448366463</v>
      </c>
      <c r="AF647">
        <f t="shared" si="31"/>
        <v>1229.9999999999998</v>
      </c>
      <c r="AG647">
        <v>7.1243810395788234</v>
      </c>
      <c r="AH647">
        <f t="shared" si="32"/>
        <v>1241.879255009751</v>
      </c>
      <c r="AI647">
        <v>-9.6115912123604375E-3</v>
      </c>
      <c r="AJ647">
        <v>1230</v>
      </c>
      <c r="AL647">
        <v>1</v>
      </c>
      <c r="AM647">
        <v>0</v>
      </c>
      <c r="AN647">
        <v>4.82</v>
      </c>
      <c r="AO647">
        <v>4.78</v>
      </c>
      <c r="AP647">
        <v>2.93</v>
      </c>
    </row>
    <row r="648" spans="1:42" x14ac:dyDescent="0.3">
      <c r="A648">
        <v>1</v>
      </c>
      <c r="B648">
        <v>1</v>
      </c>
      <c r="C648">
        <f t="shared" si="30"/>
        <v>1</v>
      </c>
      <c r="D648">
        <v>8.4322999999999997</v>
      </c>
      <c r="E648" t="s">
        <v>49</v>
      </c>
      <c r="F648">
        <v>0</v>
      </c>
      <c r="G648">
        <v>0</v>
      </c>
      <c r="H648">
        <v>0</v>
      </c>
      <c r="I648">
        <v>1</v>
      </c>
      <c r="J648">
        <v>0</v>
      </c>
      <c r="K648" t="s">
        <v>41</v>
      </c>
      <c r="L648">
        <v>0</v>
      </c>
      <c r="M648">
        <v>0</v>
      </c>
      <c r="N648">
        <v>0</v>
      </c>
      <c r="O648">
        <v>0</v>
      </c>
      <c r="P648">
        <v>1</v>
      </c>
      <c r="Q648">
        <v>0</v>
      </c>
      <c r="R648">
        <v>0</v>
      </c>
      <c r="S648" t="s">
        <v>56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62.7</v>
      </c>
      <c r="AC648">
        <v>59</v>
      </c>
      <c r="AD648">
        <v>2058</v>
      </c>
      <c r="AE648">
        <v>7.6294899163939949</v>
      </c>
      <c r="AF648">
        <f t="shared" si="31"/>
        <v>2058</v>
      </c>
      <c r="AG648">
        <v>7.9042808077633087</v>
      </c>
      <c r="AH648">
        <f t="shared" si="32"/>
        <v>2708.8536249769536</v>
      </c>
      <c r="AI648">
        <v>-0.27479089136931378</v>
      </c>
      <c r="AJ648">
        <v>2058</v>
      </c>
      <c r="AL648">
        <v>1</v>
      </c>
      <c r="AM648">
        <v>0</v>
      </c>
      <c r="AN648">
        <v>6.39</v>
      </c>
      <c r="AO648">
        <v>6.33</v>
      </c>
      <c r="AP648">
        <v>3.98</v>
      </c>
    </row>
    <row r="649" spans="1:42" x14ac:dyDescent="0.3">
      <c r="A649">
        <v>1</v>
      </c>
      <c r="B649">
        <v>0.3</v>
      </c>
      <c r="C649">
        <f t="shared" si="30"/>
        <v>0.09</v>
      </c>
      <c r="D649">
        <v>6.4709048392564616</v>
      </c>
      <c r="E649" t="s">
        <v>55</v>
      </c>
      <c r="F649">
        <v>0</v>
      </c>
      <c r="G649">
        <v>0</v>
      </c>
      <c r="H649">
        <v>0</v>
      </c>
      <c r="I649">
        <v>0</v>
      </c>
      <c r="J649">
        <v>1</v>
      </c>
      <c r="K649" t="s">
        <v>43</v>
      </c>
      <c r="L649">
        <v>0</v>
      </c>
      <c r="M649">
        <v>1</v>
      </c>
      <c r="N649">
        <v>0</v>
      </c>
      <c r="O649">
        <v>0</v>
      </c>
      <c r="P649">
        <v>0</v>
      </c>
      <c r="Q649">
        <v>0</v>
      </c>
      <c r="R649">
        <v>0</v>
      </c>
      <c r="S649" t="s">
        <v>39</v>
      </c>
      <c r="T649">
        <v>0</v>
      </c>
      <c r="U649">
        <v>0</v>
      </c>
      <c r="V649">
        <v>1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62.9</v>
      </c>
      <c r="AC649">
        <v>57</v>
      </c>
      <c r="AD649">
        <v>526</v>
      </c>
      <c r="AE649">
        <v>6.2653012127377101</v>
      </c>
      <c r="AF649">
        <f t="shared" si="31"/>
        <v>526.00000000000011</v>
      </c>
      <c r="AG649">
        <v>6.3076543155101632</v>
      </c>
      <c r="AH649">
        <f t="shared" si="32"/>
        <v>548.75622896288201</v>
      </c>
      <c r="AI649">
        <v>-4.2353102772453077E-2</v>
      </c>
      <c r="AJ649">
        <v>526</v>
      </c>
      <c r="AL649">
        <v>1</v>
      </c>
      <c r="AM649">
        <v>0</v>
      </c>
      <c r="AN649">
        <v>4.2699999999999996</v>
      </c>
      <c r="AO649">
        <v>4.32</v>
      </c>
      <c r="AP649">
        <v>2.7</v>
      </c>
    </row>
    <row r="650" spans="1:42" x14ac:dyDescent="0.3">
      <c r="A650">
        <v>1</v>
      </c>
      <c r="B650">
        <v>0.51</v>
      </c>
      <c r="C650">
        <f t="shared" si="30"/>
        <v>0.2601</v>
      </c>
      <c r="D650">
        <v>7.2717799946100161</v>
      </c>
      <c r="E650" t="s">
        <v>40</v>
      </c>
      <c r="F650">
        <v>0</v>
      </c>
      <c r="G650">
        <v>0</v>
      </c>
      <c r="H650">
        <v>1</v>
      </c>
      <c r="I650">
        <v>0</v>
      </c>
      <c r="J650">
        <v>0</v>
      </c>
      <c r="K650" t="s">
        <v>51</v>
      </c>
      <c r="L650">
        <v>0</v>
      </c>
      <c r="M650">
        <v>0</v>
      </c>
      <c r="N650">
        <v>1</v>
      </c>
      <c r="O650">
        <v>0</v>
      </c>
      <c r="P650">
        <v>0</v>
      </c>
      <c r="Q650">
        <v>0</v>
      </c>
      <c r="R650">
        <v>0</v>
      </c>
      <c r="S650" t="s">
        <v>42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1</v>
      </c>
      <c r="AB650">
        <v>60.4</v>
      </c>
      <c r="AC650">
        <v>56</v>
      </c>
      <c r="AD650">
        <v>2054</v>
      </c>
      <c r="AE650">
        <v>7.6275443904885032</v>
      </c>
      <c r="AF650">
        <f t="shared" si="31"/>
        <v>2053.9999999999991</v>
      </c>
      <c r="AG650">
        <v>7.4939251722371516</v>
      </c>
      <c r="AH650">
        <f t="shared" si="32"/>
        <v>1797.0921623233789</v>
      </c>
      <c r="AI650">
        <v>0.13361921825135159</v>
      </c>
      <c r="AJ650">
        <v>2054</v>
      </c>
      <c r="AL650">
        <v>1</v>
      </c>
      <c r="AM650">
        <v>0</v>
      </c>
      <c r="AN650">
        <v>5.18</v>
      </c>
      <c r="AO650">
        <v>5.22</v>
      </c>
      <c r="AP650">
        <v>3.14</v>
      </c>
    </row>
    <row r="651" spans="1:42" x14ac:dyDescent="0.3">
      <c r="A651">
        <v>1</v>
      </c>
      <c r="B651">
        <v>0.27</v>
      </c>
      <c r="C651">
        <f t="shared" si="30"/>
        <v>7.2900000000000006E-2</v>
      </c>
      <c r="D651">
        <v>6.3227053156926587</v>
      </c>
      <c r="E651" t="s">
        <v>49</v>
      </c>
      <c r="F651">
        <v>0</v>
      </c>
      <c r="G651">
        <v>0</v>
      </c>
      <c r="H651">
        <v>0</v>
      </c>
      <c r="I651">
        <v>1</v>
      </c>
      <c r="J651">
        <v>0</v>
      </c>
      <c r="K651" t="s">
        <v>41</v>
      </c>
      <c r="L651">
        <v>0</v>
      </c>
      <c r="M651">
        <v>0</v>
      </c>
      <c r="N651">
        <v>0</v>
      </c>
      <c r="O651">
        <v>0</v>
      </c>
      <c r="P651">
        <v>1</v>
      </c>
      <c r="Q651">
        <v>0</v>
      </c>
      <c r="R651">
        <v>0</v>
      </c>
      <c r="S651" t="s">
        <v>42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1</v>
      </c>
      <c r="AB651">
        <v>60.7</v>
      </c>
      <c r="AC651">
        <v>59</v>
      </c>
      <c r="AD651">
        <v>623</v>
      </c>
      <c r="AE651">
        <v>6.4345465187874531</v>
      </c>
      <c r="AF651">
        <f t="shared" si="31"/>
        <v>623</v>
      </c>
      <c r="AG651">
        <v>6.3480153730542614</v>
      </c>
      <c r="AH651">
        <f t="shared" si="32"/>
        <v>571.35765126278079</v>
      </c>
      <c r="AI651">
        <v>8.653114573319165E-2</v>
      </c>
      <c r="AJ651">
        <v>623</v>
      </c>
      <c r="AL651">
        <v>1</v>
      </c>
      <c r="AM651">
        <v>0</v>
      </c>
      <c r="AN651">
        <v>4.21</v>
      </c>
      <c r="AO651">
        <v>4.1900000000000004</v>
      </c>
      <c r="AP651">
        <v>2.5499999999999998</v>
      </c>
    </row>
    <row r="652" spans="1:42" x14ac:dyDescent="0.3">
      <c r="A652">
        <v>1</v>
      </c>
      <c r="B652">
        <v>0.71</v>
      </c>
      <c r="C652">
        <f t="shared" si="30"/>
        <v>0.50409999999999999</v>
      </c>
      <c r="D652">
        <v>7.8205583399289402</v>
      </c>
      <c r="E652" t="s">
        <v>40</v>
      </c>
      <c r="F652">
        <v>0</v>
      </c>
      <c r="G652">
        <v>0</v>
      </c>
      <c r="H652">
        <v>1</v>
      </c>
      <c r="I652">
        <v>0</v>
      </c>
      <c r="J652">
        <v>0</v>
      </c>
      <c r="K652" t="s">
        <v>51</v>
      </c>
      <c r="L652">
        <v>0</v>
      </c>
      <c r="M652">
        <v>0</v>
      </c>
      <c r="N652">
        <v>1</v>
      </c>
      <c r="O652">
        <v>0</v>
      </c>
      <c r="P652">
        <v>0</v>
      </c>
      <c r="Q652">
        <v>0</v>
      </c>
      <c r="R652">
        <v>0</v>
      </c>
      <c r="S652" t="s">
        <v>48</v>
      </c>
      <c r="T652">
        <v>0</v>
      </c>
      <c r="U652">
        <v>0</v>
      </c>
      <c r="V652">
        <v>0</v>
      </c>
      <c r="W652">
        <v>1</v>
      </c>
      <c r="X652">
        <v>0</v>
      </c>
      <c r="Y652">
        <v>0</v>
      </c>
      <c r="Z652">
        <v>0</v>
      </c>
      <c r="AA652">
        <v>0</v>
      </c>
      <c r="AB652">
        <v>61.2</v>
      </c>
      <c r="AC652">
        <v>55</v>
      </c>
      <c r="AD652">
        <v>2365</v>
      </c>
      <c r="AE652">
        <v>7.7685333009260331</v>
      </c>
      <c r="AF652">
        <f t="shared" si="31"/>
        <v>2364.9999999999995</v>
      </c>
      <c r="AG652">
        <v>7.6755856193053109</v>
      </c>
      <c r="AH652">
        <f t="shared" si="32"/>
        <v>2155.0853758250282</v>
      </c>
      <c r="AI652">
        <v>9.29476816207222E-2</v>
      </c>
      <c r="AJ652">
        <v>2365</v>
      </c>
      <c r="AL652">
        <v>1</v>
      </c>
      <c r="AM652">
        <v>0</v>
      </c>
      <c r="AN652">
        <v>5.77</v>
      </c>
      <c r="AO652">
        <v>5.79</v>
      </c>
      <c r="AP652">
        <v>3.54</v>
      </c>
    </row>
    <row r="653" spans="1:42" x14ac:dyDescent="0.3">
      <c r="A653">
        <v>1</v>
      </c>
      <c r="B653">
        <v>0.28000000000000003</v>
      </c>
      <c r="C653">
        <f t="shared" si="30"/>
        <v>7.8400000000000011E-2</v>
      </c>
      <c r="D653">
        <v>6.3734722661679095</v>
      </c>
      <c r="E653" t="s">
        <v>55</v>
      </c>
      <c r="F653">
        <v>0</v>
      </c>
      <c r="G653">
        <v>0</v>
      </c>
      <c r="H653">
        <v>0</v>
      </c>
      <c r="I653">
        <v>0</v>
      </c>
      <c r="J653">
        <v>1</v>
      </c>
      <c r="K653" t="s">
        <v>43</v>
      </c>
      <c r="L653">
        <v>0</v>
      </c>
      <c r="M653">
        <v>1</v>
      </c>
      <c r="N653">
        <v>0</v>
      </c>
      <c r="O653">
        <v>0</v>
      </c>
      <c r="P653">
        <v>0</v>
      </c>
      <c r="Q653">
        <v>0</v>
      </c>
      <c r="R653">
        <v>0</v>
      </c>
      <c r="S653" t="s">
        <v>46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1</v>
      </c>
      <c r="AA653">
        <v>0</v>
      </c>
      <c r="AB653">
        <v>59.6</v>
      </c>
      <c r="AC653">
        <v>59</v>
      </c>
      <c r="AD653">
        <v>642</v>
      </c>
      <c r="AE653">
        <v>6.4645883036899612</v>
      </c>
      <c r="AF653">
        <f t="shared" si="31"/>
        <v>642</v>
      </c>
      <c r="AG653">
        <v>6.6419702212867442</v>
      </c>
      <c r="AH653">
        <f t="shared" si="32"/>
        <v>766.60388539951214</v>
      </c>
      <c r="AI653">
        <v>-0.17738191759678301</v>
      </c>
      <c r="AJ653">
        <v>642</v>
      </c>
      <c r="AL653">
        <v>1</v>
      </c>
      <c r="AM653">
        <v>0</v>
      </c>
      <c r="AN653">
        <v>4.3</v>
      </c>
      <c r="AO653">
        <v>4.33</v>
      </c>
      <c r="AP653">
        <v>2.57</v>
      </c>
    </row>
    <row r="654" spans="1:42" x14ac:dyDescent="0.3">
      <c r="A654">
        <v>1</v>
      </c>
      <c r="B654">
        <v>0.35</v>
      </c>
      <c r="C654">
        <f t="shared" si="30"/>
        <v>0.12249999999999998</v>
      </c>
      <c r="D654">
        <v>6.694013936569946</v>
      </c>
      <c r="E654" t="s">
        <v>40</v>
      </c>
      <c r="F654">
        <v>0</v>
      </c>
      <c r="G654">
        <v>0</v>
      </c>
      <c r="H654">
        <v>1</v>
      </c>
      <c r="I654">
        <v>0</v>
      </c>
      <c r="J654">
        <v>0</v>
      </c>
      <c r="K654" t="s">
        <v>54</v>
      </c>
      <c r="L654">
        <v>1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 t="s">
        <v>42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1</v>
      </c>
      <c r="AB654">
        <v>61.6</v>
      </c>
      <c r="AC654">
        <v>54</v>
      </c>
      <c r="AD654">
        <v>945</v>
      </c>
      <c r="AE654">
        <v>6.8511849274937431</v>
      </c>
      <c r="AF654">
        <f t="shared" si="31"/>
        <v>945.00000000000034</v>
      </c>
      <c r="AG654">
        <v>6.97872074934258</v>
      </c>
      <c r="AH654">
        <f t="shared" si="32"/>
        <v>1073.544156135599</v>
      </c>
      <c r="AI654">
        <v>-0.12753582184883694</v>
      </c>
      <c r="AJ654">
        <v>945</v>
      </c>
      <c r="AL654">
        <v>1</v>
      </c>
      <c r="AM654">
        <v>0</v>
      </c>
      <c r="AN654">
        <v>4.55</v>
      </c>
      <c r="AO654">
        <v>4.57</v>
      </c>
      <c r="AP654">
        <v>2.81</v>
      </c>
    </row>
    <row r="655" spans="1:42" x14ac:dyDescent="0.3">
      <c r="A655">
        <v>1</v>
      </c>
      <c r="B655">
        <v>0.36</v>
      </c>
      <c r="C655">
        <f t="shared" si="30"/>
        <v>0.12959999999999999</v>
      </c>
      <c r="D655">
        <v>6.7356105602666911</v>
      </c>
      <c r="E655" t="s">
        <v>55</v>
      </c>
      <c r="F655">
        <v>0</v>
      </c>
      <c r="G655">
        <v>0</v>
      </c>
      <c r="H655">
        <v>0</v>
      </c>
      <c r="I655">
        <v>0</v>
      </c>
      <c r="J655">
        <v>1</v>
      </c>
      <c r="K655" t="s">
        <v>41</v>
      </c>
      <c r="L655">
        <v>0</v>
      </c>
      <c r="M655">
        <v>0</v>
      </c>
      <c r="N655">
        <v>0</v>
      </c>
      <c r="O655">
        <v>0</v>
      </c>
      <c r="P655">
        <v>1</v>
      </c>
      <c r="Q655">
        <v>0</v>
      </c>
      <c r="R655">
        <v>0</v>
      </c>
      <c r="S655" t="s">
        <v>52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0</v>
      </c>
      <c r="AA655">
        <v>0</v>
      </c>
      <c r="AB655">
        <v>63.5</v>
      </c>
      <c r="AC655">
        <v>54</v>
      </c>
      <c r="AD655">
        <v>729</v>
      </c>
      <c r="AE655">
        <v>6.5916737320086582</v>
      </c>
      <c r="AF655">
        <f t="shared" si="31"/>
        <v>729.00000000000011</v>
      </c>
      <c r="AG655">
        <v>6.6077614303114434</v>
      </c>
      <c r="AH655">
        <f t="shared" si="32"/>
        <v>740.82277771256531</v>
      </c>
      <c r="AI655">
        <v>-1.6087698302785114E-2</v>
      </c>
      <c r="AJ655">
        <v>729</v>
      </c>
      <c r="AL655">
        <v>1</v>
      </c>
      <c r="AM655">
        <v>0</v>
      </c>
      <c r="AN655">
        <v>4.59</v>
      </c>
      <c r="AO655">
        <v>4.55</v>
      </c>
      <c r="AP655">
        <v>2.9</v>
      </c>
    </row>
    <row r="656" spans="1:42" x14ac:dyDescent="0.3">
      <c r="A656">
        <v>1</v>
      </c>
      <c r="B656">
        <v>0.52</v>
      </c>
      <c r="C656">
        <f t="shared" si="30"/>
        <v>0.27040000000000003</v>
      </c>
      <c r="D656">
        <v>7.302897153254575</v>
      </c>
      <c r="E656" t="s">
        <v>49</v>
      </c>
      <c r="F656">
        <v>0</v>
      </c>
      <c r="G656">
        <v>0</v>
      </c>
      <c r="H656">
        <v>0</v>
      </c>
      <c r="I656">
        <v>1</v>
      </c>
      <c r="J656">
        <v>0</v>
      </c>
      <c r="K656" t="s">
        <v>51</v>
      </c>
      <c r="L656">
        <v>0</v>
      </c>
      <c r="M656">
        <v>0</v>
      </c>
      <c r="N656">
        <v>1</v>
      </c>
      <c r="O656">
        <v>0</v>
      </c>
      <c r="P656">
        <v>0</v>
      </c>
      <c r="Q656">
        <v>0</v>
      </c>
      <c r="R656">
        <v>0</v>
      </c>
      <c r="S656" t="s">
        <v>39</v>
      </c>
      <c r="T656">
        <v>0</v>
      </c>
      <c r="U656">
        <v>0</v>
      </c>
      <c r="V656">
        <v>1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59.5</v>
      </c>
      <c r="AC656">
        <v>59</v>
      </c>
      <c r="AD656">
        <v>1338</v>
      </c>
      <c r="AE656">
        <v>7.1989312406881734</v>
      </c>
      <c r="AF656">
        <f t="shared" si="31"/>
        <v>1337.9999999999995</v>
      </c>
      <c r="AG656">
        <v>7.2540015956818742</v>
      </c>
      <c r="AH656">
        <f t="shared" si="32"/>
        <v>1413.7508033658485</v>
      </c>
      <c r="AI656">
        <v>-5.5070354993700832E-2</v>
      </c>
      <c r="AJ656">
        <v>1338</v>
      </c>
      <c r="AL656">
        <v>1</v>
      </c>
      <c r="AM656">
        <v>0</v>
      </c>
      <c r="AN656">
        <v>5.31</v>
      </c>
      <c r="AO656">
        <v>5.24</v>
      </c>
      <c r="AP656">
        <v>3.14</v>
      </c>
    </row>
    <row r="657" spans="1:42" x14ac:dyDescent="0.3">
      <c r="A657">
        <v>1</v>
      </c>
      <c r="B657">
        <v>0.3</v>
      </c>
      <c r="C657">
        <f t="shared" si="30"/>
        <v>0.09</v>
      </c>
      <c r="D657">
        <v>6.4709048392564616</v>
      </c>
      <c r="E657" t="s">
        <v>37</v>
      </c>
      <c r="F657">
        <v>0</v>
      </c>
      <c r="G657">
        <v>1</v>
      </c>
      <c r="H657">
        <v>0</v>
      </c>
      <c r="I657">
        <v>0</v>
      </c>
      <c r="J657">
        <v>0</v>
      </c>
      <c r="K657" t="s">
        <v>38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1</v>
      </c>
      <c r="S657" t="s">
        <v>39</v>
      </c>
      <c r="T657">
        <v>0</v>
      </c>
      <c r="U657">
        <v>0</v>
      </c>
      <c r="V657">
        <v>1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63.4</v>
      </c>
      <c r="AC657">
        <v>54</v>
      </c>
      <c r="AD657">
        <v>351</v>
      </c>
      <c r="AE657">
        <v>5.8607862234658654</v>
      </c>
      <c r="AF657">
        <f t="shared" si="31"/>
        <v>350.99999999999989</v>
      </c>
      <c r="AG657">
        <v>5.8455979269862919</v>
      </c>
      <c r="AH657">
        <f t="shared" si="32"/>
        <v>345.7091888484166</v>
      </c>
      <c r="AI657">
        <v>1.5188296479573538E-2</v>
      </c>
      <c r="AJ657">
        <v>351</v>
      </c>
      <c r="AL657">
        <v>1</v>
      </c>
      <c r="AM657">
        <v>0</v>
      </c>
      <c r="AN657">
        <v>4.2300000000000004</v>
      </c>
      <c r="AO657">
        <v>4.29</v>
      </c>
      <c r="AP657">
        <v>2.7</v>
      </c>
    </row>
    <row r="658" spans="1:42" x14ac:dyDescent="0.3">
      <c r="A658">
        <v>1</v>
      </c>
      <c r="B658">
        <v>0.28000000000000003</v>
      </c>
      <c r="C658">
        <f t="shared" si="30"/>
        <v>7.8400000000000011E-2</v>
      </c>
      <c r="D658">
        <v>6.3734722661679095</v>
      </c>
      <c r="E658" t="s">
        <v>55</v>
      </c>
      <c r="F658">
        <v>0</v>
      </c>
      <c r="G658">
        <v>0</v>
      </c>
      <c r="H658">
        <v>0</v>
      </c>
      <c r="I658">
        <v>0</v>
      </c>
      <c r="J658">
        <v>1</v>
      </c>
      <c r="K658" t="s">
        <v>41</v>
      </c>
      <c r="L658">
        <v>0</v>
      </c>
      <c r="M658">
        <v>0</v>
      </c>
      <c r="N658">
        <v>0</v>
      </c>
      <c r="O658">
        <v>0</v>
      </c>
      <c r="P658">
        <v>1</v>
      </c>
      <c r="Q658">
        <v>0</v>
      </c>
      <c r="R658">
        <v>0</v>
      </c>
      <c r="S658" t="s">
        <v>46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1</v>
      </c>
      <c r="AA658">
        <v>0</v>
      </c>
      <c r="AB658">
        <v>62.9</v>
      </c>
      <c r="AC658">
        <v>54</v>
      </c>
      <c r="AD658">
        <v>525</v>
      </c>
      <c r="AE658">
        <v>6.2633982625916236</v>
      </c>
      <c r="AF658">
        <f t="shared" si="31"/>
        <v>524.99999999999989</v>
      </c>
      <c r="AG658">
        <v>6.4357277165066993</v>
      </c>
      <c r="AH658">
        <f t="shared" si="32"/>
        <v>623.73632096380061</v>
      </c>
      <c r="AI658">
        <v>-0.1723294539150757</v>
      </c>
      <c r="AJ658">
        <v>525</v>
      </c>
      <c r="AL658">
        <v>1</v>
      </c>
      <c r="AM658">
        <v>0</v>
      </c>
      <c r="AN658">
        <v>4.2</v>
      </c>
      <c r="AO658">
        <v>4.2300000000000004</v>
      </c>
      <c r="AP658">
        <v>2.65</v>
      </c>
    </row>
    <row r="659" spans="1:42" x14ac:dyDescent="0.3">
      <c r="A659">
        <v>1</v>
      </c>
      <c r="B659">
        <v>0.33</v>
      </c>
      <c r="C659">
        <f t="shared" si="30"/>
        <v>0.10890000000000001</v>
      </c>
      <c r="D659">
        <v>6.6079578580290095</v>
      </c>
      <c r="E659" t="s">
        <v>55</v>
      </c>
      <c r="F659">
        <v>0</v>
      </c>
      <c r="G659">
        <v>0</v>
      </c>
      <c r="H659">
        <v>0</v>
      </c>
      <c r="I659">
        <v>0</v>
      </c>
      <c r="J659">
        <v>1</v>
      </c>
      <c r="K659" t="s">
        <v>50</v>
      </c>
      <c r="L659">
        <v>0</v>
      </c>
      <c r="M659">
        <v>0</v>
      </c>
      <c r="N659">
        <v>0</v>
      </c>
      <c r="O659">
        <v>1</v>
      </c>
      <c r="P659">
        <v>0</v>
      </c>
      <c r="Q659">
        <v>0</v>
      </c>
      <c r="R659">
        <v>0</v>
      </c>
      <c r="S659" t="s">
        <v>39</v>
      </c>
      <c r="T659">
        <v>0</v>
      </c>
      <c r="U659">
        <v>0</v>
      </c>
      <c r="V659">
        <v>1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63.2</v>
      </c>
      <c r="AC659">
        <v>57</v>
      </c>
      <c r="AD659">
        <v>631</v>
      </c>
      <c r="AE659">
        <v>6.4473058625412127</v>
      </c>
      <c r="AF659">
        <f t="shared" si="31"/>
        <v>630.99999999999977</v>
      </c>
      <c r="AG659">
        <v>6.3891665784608591</v>
      </c>
      <c r="AH659">
        <f t="shared" si="32"/>
        <v>595.36018686123521</v>
      </c>
      <c r="AI659">
        <v>5.8139284080353626E-2</v>
      </c>
      <c r="AJ659">
        <v>631</v>
      </c>
      <c r="AL659">
        <v>1</v>
      </c>
      <c r="AM659">
        <v>0</v>
      </c>
      <c r="AN659">
        <v>4.4400000000000004</v>
      </c>
      <c r="AO659">
        <v>4.3899999999999997</v>
      </c>
      <c r="AP659">
        <v>2.79</v>
      </c>
    </row>
    <row r="660" spans="1:42" x14ac:dyDescent="0.3">
      <c r="A660">
        <v>1</v>
      </c>
      <c r="B660">
        <v>0.73</v>
      </c>
      <c r="C660">
        <f t="shared" si="30"/>
        <v>0.53289999999999993</v>
      </c>
      <c r="D660">
        <v>7.8684782047942292</v>
      </c>
      <c r="E660" t="s">
        <v>55</v>
      </c>
      <c r="F660">
        <v>0</v>
      </c>
      <c r="G660">
        <v>0</v>
      </c>
      <c r="H660">
        <v>0</v>
      </c>
      <c r="I660">
        <v>0</v>
      </c>
      <c r="J660">
        <v>1</v>
      </c>
      <c r="K660" t="s">
        <v>54</v>
      </c>
      <c r="L660">
        <v>1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 t="s">
        <v>39</v>
      </c>
      <c r="T660">
        <v>0</v>
      </c>
      <c r="U660">
        <v>0</v>
      </c>
      <c r="V660">
        <v>1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63.1</v>
      </c>
      <c r="AC660">
        <v>57</v>
      </c>
      <c r="AD660">
        <v>2808</v>
      </c>
      <c r="AE660">
        <v>7.9402277651457016</v>
      </c>
      <c r="AF660">
        <f t="shared" si="31"/>
        <v>2807.9999999999995</v>
      </c>
      <c r="AG660">
        <v>7.9529757169051152</v>
      </c>
      <c r="AH660">
        <f t="shared" si="32"/>
        <v>2844.0253856060572</v>
      </c>
      <c r="AI660">
        <v>-1.2747951759413567E-2</v>
      </c>
      <c r="AJ660">
        <v>2808</v>
      </c>
      <c r="AL660">
        <v>1</v>
      </c>
      <c r="AM660">
        <v>0</v>
      </c>
      <c r="AN660">
        <v>5.74</v>
      </c>
      <c r="AO660">
        <v>5.7</v>
      </c>
      <c r="AP660">
        <v>3.61</v>
      </c>
    </row>
    <row r="661" spans="1:42" x14ac:dyDescent="0.3">
      <c r="A661">
        <v>1</v>
      </c>
      <c r="B661">
        <v>0.41</v>
      </c>
      <c r="C661">
        <f t="shared" si="30"/>
        <v>0.16809999999999997</v>
      </c>
      <c r="D661">
        <v>6.9310210740658889</v>
      </c>
      <c r="E661" t="s">
        <v>49</v>
      </c>
      <c r="F661">
        <v>0</v>
      </c>
      <c r="G661">
        <v>0</v>
      </c>
      <c r="H661">
        <v>0</v>
      </c>
      <c r="I661">
        <v>1</v>
      </c>
      <c r="J661">
        <v>0</v>
      </c>
      <c r="K661" t="s">
        <v>54</v>
      </c>
      <c r="L661">
        <v>1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 t="s">
        <v>39</v>
      </c>
      <c r="T661">
        <v>0</v>
      </c>
      <c r="U661">
        <v>0</v>
      </c>
      <c r="V661">
        <v>1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60.5</v>
      </c>
      <c r="AC661">
        <v>60</v>
      </c>
      <c r="AD661">
        <v>1015</v>
      </c>
      <c r="AE661">
        <v>6.9226438914758877</v>
      </c>
      <c r="AF661">
        <f t="shared" si="31"/>
        <v>1015</v>
      </c>
      <c r="AG661">
        <v>6.8758014489390984</v>
      </c>
      <c r="AH661">
        <f t="shared" si="32"/>
        <v>968.55129901869054</v>
      </c>
      <c r="AI661">
        <v>4.6842442536789264E-2</v>
      </c>
      <c r="AJ661">
        <v>1015</v>
      </c>
      <c r="AL661">
        <v>1</v>
      </c>
      <c r="AM661">
        <v>0</v>
      </c>
      <c r="AN661">
        <v>4.8099999999999996</v>
      </c>
      <c r="AO661">
        <v>4.7699999999999996</v>
      </c>
      <c r="AP661">
        <v>2.9</v>
      </c>
    </row>
    <row r="662" spans="1:42" x14ac:dyDescent="0.3">
      <c r="A662">
        <v>1</v>
      </c>
      <c r="B662">
        <v>0.56999999999999995</v>
      </c>
      <c r="C662">
        <f t="shared" si="30"/>
        <v>0.32489999999999997</v>
      </c>
      <c r="D662">
        <v>7.451829850966182</v>
      </c>
      <c r="E662" t="s">
        <v>49</v>
      </c>
      <c r="F662">
        <v>0</v>
      </c>
      <c r="G662">
        <v>0</v>
      </c>
      <c r="H662">
        <v>0</v>
      </c>
      <c r="I662">
        <v>1</v>
      </c>
      <c r="J662">
        <v>0</v>
      </c>
      <c r="K662" t="s">
        <v>43</v>
      </c>
      <c r="L662">
        <v>0</v>
      </c>
      <c r="M662">
        <v>1</v>
      </c>
      <c r="N662">
        <v>0</v>
      </c>
      <c r="O662">
        <v>0</v>
      </c>
      <c r="P662">
        <v>0</v>
      </c>
      <c r="Q662">
        <v>0</v>
      </c>
      <c r="R662">
        <v>0</v>
      </c>
      <c r="S662" t="s">
        <v>53</v>
      </c>
      <c r="T662">
        <v>0</v>
      </c>
      <c r="U662">
        <v>1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59.8</v>
      </c>
      <c r="AC662">
        <v>60</v>
      </c>
      <c r="AD662">
        <v>2753</v>
      </c>
      <c r="AE662">
        <v>7.920446505142607</v>
      </c>
      <c r="AF662">
        <f t="shared" si="31"/>
        <v>2752.9999999999991</v>
      </c>
      <c r="AG662">
        <v>7.9294844662237534</v>
      </c>
      <c r="AH662">
        <f t="shared" si="32"/>
        <v>2777.9942854083697</v>
      </c>
      <c r="AI662">
        <v>-9.0379610811464062E-3</v>
      </c>
      <c r="AJ662">
        <v>2753</v>
      </c>
      <c r="AL662">
        <v>1</v>
      </c>
      <c r="AM662">
        <v>0</v>
      </c>
      <c r="AN662">
        <v>5.43</v>
      </c>
      <c r="AO662">
        <v>5.38</v>
      </c>
      <c r="AP662">
        <v>3.23</v>
      </c>
    </row>
    <row r="663" spans="1:42" x14ac:dyDescent="0.3">
      <c r="A663">
        <v>1</v>
      </c>
      <c r="B663">
        <v>1</v>
      </c>
      <c r="C663">
        <f t="shared" si="30"/>
        <v>1</v>
      </c>
      <c r="D663">
        <v>8.4322999999999997</v>
      </c>
      <c r="E663" t="s">
        <v>49</v>
      </c>
      <c r="F663">
        <v>0</v>
      </c>
      <c r="G663">
        <v>0</v>
      </c>
      <c r="H663">
        <v>0</v>
      </c>
      <c r="I663">
        <v>1</v>
      </c>
      <c r="J663">
        <v>0</v>
      </c>
      <c r="K663" t="s">
        <v>50</v>
      </c>
      <c r="L663">
        <v>0</v>
      </c>
      <c r="M663">
        <v>0</v>
      </c>
      <c r="N663">
        <v>0</v>
      </c>
      <c r="O663">
        <v>1</v>
      </c>
      <c r="P663">
        <v>0</v>
      </c>
      <c r="Q663">
        <v>0</v>
      </c>
      <c r="R663">
        <v>0</v>
      </c>
      <c r="S663" t="s">
        <v>46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1</v>
      </c>
      <c r="AA663">
        <v>0</v>
      </c>
      <c r="AB663">
        <v>62.1</v>
      </c>
      <c r="AC663">
        <v>59</v>
      </c>
      <c r="AD663">
        <v>8008</v>
      </c>
      <c r="AE663">
        <v>8.9881963209950566</v>
      </c>
      <c r="AF663">
        <f t="shared" si="31"/>
        <v>8008.0000000000009</v>
      </c>
      <c r="AG663">
        <v>8.8185914983928164</v>
      </c>
      <c r="AH663">
        <f t="shared" si="32"/>
        <v>6758.7382242171661</v>
      </c>
      <c r="AI663">
        <v>0.16960482260224019</v>
      </c>
      <c r="AJ663">
        <v>8008</v>
      </c>
      <c r="AL663">
        <v>1</v>
      </c>
      <c r="AM663">
        <v>0</v>
      </c>
      <c r="AN663">
        <v>6.29</v>
      </c>
      <c r="AO663">
        <v>6.4</v>
      </c>
      <c r="AP663">
        <v>3.94</v>
      </c>
    </row>
    <row r="664" spans="1:42" x14ac:dyDescent="0.3">
      <c r="A664">
        <v>1</v>
      </c>
      <c r="B664">
        <v>0.91</v>
      </c>
      <c r="C664">
        <f t="shared" si="30"/>
        <v>0.82810000000000006</v>
      </c>
      <c r="D664">
        <v>8.259224124793727</v>
      </c>
      <c r="E664" t="s">
        <v>37</v>
      </c>
      <c r="F664">
        <v>0</v>
      </c>
      <c r="G664">
        <v>1</v>
      </c>
      <c r="H664">
        <v>0</v>
      </c>
      <c r="I664">
        <v>0</v>
      </c>
      <c r="J664">
        <v>0</v>
      </c>
      <c r="K664" t="s">
        <v>50</v>
      </c>
      <c r="L664">
        <v>0</v>
      </c>
      <c r="M664">
        <v>0</v>
      </c>
      <c r="N664">
        <v>0</v>
      </c>
      <c r="O664">
        <v>1</v>
      </c>
      <c r="P664">
        <v>0</v>
      </c>
      <c r="Q664">
        <v>0</v>
      </c>
      <c r="R664">
        <v>0</v>
      </c>
      <c r="S664" t="s">
        <v>44</v>
      </c>
      <c r="T664">
        <v>0</v>
      </c>
      <c r="U664">
        <v>0</v>
      </c>
      <c r="V664">
        <v>0</v>
      </c>
      <c r="W664">
        <v>0</v>
      </c>
      <c r="X664">
        <v>1</v>
      </c>
      <c r="Y664">
        <v>0</v>
      </c>
      <c r="Z664">
        <v>0</v>
      </c>
      <c r="AA664">
        <v>0</v>
      </c>
      <c r="AB664">
        <v>63.6</v>
      </c>
      <c r="AC664">
        <v>60</v>
      </c>
      <c r="AD664">
        <v>4209</v>
      </c>
      <c r="AE664">
        <v>8.344980368770571</v>
      </c>
      <c r="AF664">
        <f t="shared" si="31"/>
        <v>4209.0000000000018</v>
      </c>
      <c r="AG664">
        <v>8.4615831346169745</v>
      </c>
      <c r="AH664">
        <f t="shared" si="32"/>
        <v>4729.5395717206002</v>
      </c>
      <c r="AI664">
        <v>-0.1166027658464035</v>
      </c>
      <c r="AJ664">
        <v>4209</v>
      </c>
      <c r="AL664">
        <v>1</v>
      </c>
      <c r="AM664">
        <v>0</v>
      </c>
      <c r="AN664">
        <v>6.11</v>
      </c>
      <c r="AO664">
        <v>6.03</v>
      </c>
      <c r="AP664">
        <v>3.86</v>
      </c>
    </row>
    <row r="665" spans="1:42" x14ac:dyDescent="0.3">
      <c r="A665">
        <v>1</v>
      </c>
      <c r="B665">
        <v>0.31</v>
      </c>
      <c r="C665">
        <f t="shared" si="30"/>
        <v>9.6100000000000005E-2</v>
      </c>
      <c r="D665">
        <v>6.5177318019796271</v>
      </c>
      <c r="E665" t="s">
        <v>49</v>
      </c>
      <c r="F665">
        <v>0</v>
      </c>
      <c r="G665">
        <v>0</v>
      </c>
      <c r="H665">
        <v>0</v>
      </c>
      <c r="I665">
        <v>1</v>
      </c>
      <c r="J665">
        <v>0</v>
      </c>
      <c r="K665" t="s">
        <v>51</v>
      </c>
      <c r="L665">
        <v>0</v>
      </c>
      <c r="M665">
        <v>0</v>
      </c>
      <c r="N665">
        <v>1</v>
      </c>
      <c r="O665">
        <v>0</v>
      </c>
      <c r="P665">
        <v>0</v>
      </c>
      <c r="Q665">
        <v>0</v>
      </c>
      <c r="R665">
        <v>0</v>
      </c>
      <c r="S665" t="s">
        <v>48</v>
      </c>
      <c r="T665">
        <v>0</v>
      </c>
      <c r="U665">
        <v>0</v>
      </c>
      <c r="V665">
        <v>0</v>
      </c>
      <c r="W665">
        <v>1</v>
      </c>
      <c r="X665">
        <v>0</v>
      </c>
      <c r="Y665">
        <v>0</v>
      </c>
      <c r="Z665">
        <v>0</v>
      </c>
      <c r="AA665">
        <v>0</v>
      </c>
      <c r="AB665">
        <v>63</v>
      </c>
      <c r="AC665">
        <v>58</v>
      </c>
      <c r="AD665">
        <v>523</v>
      </c>
      <c r="AE665">
        <v>6.2595814640649232</v>
      </c>
      <c r="AF665">
        <f t="shared" si="31"/>
        <v>523.00000000000011</v>
      </c>
      <c r="AG665">
        <v>6.2008967667714909</v>
      </c>
      <c r="AH665">
        <f t="shared" si="32"/>
        <v>493.19112025131602</v>
      </c>
      <c r="AI665">
        <v>5.8684697293432286E-2</v>
      </c>
      <c r="AJ665">
        <v>523</v>
      </c>
      <c r="AL665">
        <v>1</v>
      </c>
      <c r="AM665">
        <v>0</v>
      </c>
      <c r="AN665">
        <v>4.3600000000000003</v>
      </c>
      <c r="AO665">
        <v>4.34</v>
      </c>
      <c r="AP665">
        <v>2.74</v>
      </c>
    </row>
    <row r="666" spans="1:42" x14ac:dyDescent="0.3">
      <c r="A666">
        <v>1</v>
      </c>
      <c r="B666">
        <v>0.32</v>
      </c>
      <c r="C666">
        <f t="shared" si="30"/>
        <v>0.1024</v>
      </c>
      <c r="D666">
        <v>6.56339481274318</v>
      </c>
      <c r="E666" t="s">
        <v>49</v>
      </c>
      <c r="F666">
        <v>0</v>
      </c>
      <c r="G666">
        <v>0</v>
      </c>
      <c r="H666">
        <v>0</v>
      </c>
      <c r="I666">
        <v>1</v>
      </c>
      <c r="J666">
        <v>0</v>
      </c>
      <c r="K666" t="s">
        <v>54</v>
      </c>
      <c r="L666">
        <v>1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 t="s">
        <v>39</v>
      </c>
      <c r="T666">
        <v>0</v>
      </c>
      <c r="U666">
        <v>0</v>
      </c>
      <c r="V666">
        <v>1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60.4</v>
      </c>
      <c r="AC666">
        <v>58</v>
      </c>
      <c r="AD666">
        <v>756</v>
      </c>
      <c r="AE666">
        <v>6.6280413761795334</v>
      </c>
      <c r="AF666">
        <f t="shared" si="31"/>
        <v>756.00000000000023</v>
      </c>
      <c r="AG666">
        <v>6.5101287911372268</v>
      </c>
      <c r="AH666">
        <f t="shared" si="32"/>
        <v>671.91294845151901</v>
      </c>
      <c r="AI666">
        <v>0.11791258504230662</v>
      </c>
      <c r="AJ666">
        <v>756</v>
      </c>
      <c r="AL666">
        <v>1</v>
      </c>
      <c r="AM666">
        <v>0</v>
      </c>
      <c r="AN666">
        <v>4.47</v>
      </c>
      <c r="AO666">
        <v>4.4400000000000004</v>
      </c>
      <c r="AP666">
        <v>2.69</v>
      </c>
    </row>
    <row r="667" spans="1:42" x14ac:dyDescent="0.3">
      <c r="A667">
        <v>1</v>
      </c>
      <c r="B667">
        <v>0.5</v>
      </c>
      <c r="C667">
        <f t="shared" si="30"/>
        <v>0.25</v>
      </c>
      <c r="D667">
        <v>7.2401831635362885</v>
      </c>
      <c r="E667" t="s">
        <v>55</v>
      </c>
      <c r="F667">
        <v>0</v>
      </c>
      <c r="G667">
        <v>0</v>
      </c>
      <c r="H667">
        <v>0</v>
      </c>
      <c r="I667">
        <v>0</v>
      </c>
      <c r="J667">
        <v>1</v>
      </c>
      <c r="K667" t="s">
        <v>43</v>
      </c>
      <c r="L667">
        <v>0</v>
      </c>
      <c r="M667">
        <v>1</v>
      </c>
      <c r="N667">
        <v>0</v>
      </c>
      <c r="O667">
        <v>0</v>
      </c>
      <c r="P667">
        <v>0</v>
      </c>
      <c r="Q667">
        <v>0</v>
      </c>
      <c r="R667">
        <v>0</v>
      </c>
      <c r="S667" t="s">
        <v>39</v>
      </c>
      <c r="T667">
        <v>0</v>
      </c>
      <c r="U667">
        <v>0</v>
      </c>
      <c r="V667">
        <v>1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60.7</v>
      </c>
      <c r="AC667">
        <v>58</v>
      </c>
      <c r="AD667">
        <v>1351</v>
      </c>
      <c r="AE667">
        <v>7.2086003379601991</v>
      </c>
      <c r="AF667">
        <f t="shared" si="31"/>
        <v>1351.0000000000002</v>
      </c>
      <c r="AG667">
        <v>7.1121914117787863</v>
      </c>
      <c r="AH667">
        <f t="shared" si="32"/>
        <v>1226.8330989445599</v>
      </c>
      <c r="AI667">
        <v>9.6408926181412724E-2</v>
      </c>
      <c r="AJ667">
        <v>1351</v>
      </c>
      <c r="AL667">
        <v>1</v>
      </c>
      <c r="AM667">
        <v>0</v>
      </c>
      <c r="AN667">
        <v>5.09</v>
      </c>
      <c r="AO667">
        <v>5.13</v>
      </c>
      <c r="AP667">
        <v>3.1</v>
      </c>
    </row>
    <row r="668" spans="1:42" x14ac:dyDescent="0.3">
      <c r="A668">
        <v>1</v>
      </c>
      <c r="B668">
        <v>0.96</v>
      </c>
      <c r="C668">
        <f t="shared" si="30"/>
        <v>0.92159999999999997</v>
      </c>
      <c r="D668">
        <v>8.3569440275037188</v>
      </c>
      <c r="E668" t="s">
        <v>45</v>
      </c>
      <c r="F668">
        <v>1</v>
      </c>
      <c r="G668">
        <v>0</v>
      </c>
      <c r="H668">
        <v>0</v>
      </c>
      <c r="I668">
        <v>0</v>
      </c>
      <c r="J668">
        <v>0</v>
      </c>
      <c r="K668" t="s">
        <v>51</v>
      </c>
      <c r="L668">
        <v>0</v>
      </c>
      <c r="M668">
        <v>0</v>
      </c>
      <c r="N668">
        <v>1</v>
      </c>
      <c r="O668">
        <v>0</v>
      </c>
      <c r="P668">
        <v>0</v>
      </c>
      <c r="Q668">
        <v>0</v>
      </c>
      <c r="R668">
        <v>0</v>
      </c>
      <c r="S668" t="s">
        <v>48</v>
      </c>
      <c r="T668">
        <v>0</v>
      </c>
      <c r="U668">
        <v>0</v>
      </c>
      <c r="V668">
        <v>0</v>
      </c>
      <c r="W668">
        <v>1</v>
      </c>
      <c r="X668">
        <v>0</v>
      </c>
      <c r="Y668">
        <v>0</v>
      </c>
      <c r="Z668">
        <v>0</v>
      </c>
      <c r="AA668">
        <v>0</v>
      </c>
      <c r="AB668">
        <v>65.2</v>
      </c>
      <c r="AC668">
        <v>58</v>
      </c>
      <c r="AD668">
        <v>3688</v>
      </c>
      <c r="AE668">
        <v>8.2128395846764839</v>
      </c>
      <c r="AF668">
        <f t="shared" si="31"/>
        <v>3687.9999999999982</v>
      </c>
      <c r="AG668">
        <v>8.0875823233781574</v>
      </c>
      <c r="AH668">
        <f t="shared" si="32"/>
        <v>3253.8113893061191</v>
      </c>
      <c r="AI668">
        <v>0.12525726129832648</v>
      </c>
      <c r="AJ668">
        <v>3688</v>
      </c>
      <c r="AL668">
        <v>1</v>
      </c>
      <c r="AM668">
        <v>0</v>
      </c>
      <c r="AN668">
        <v>6.14</v>
      </c>
      <c r="AO668">
        <v>6.12</v>
      </c>
      <c r="AP668">
        <v>3.99</v>
      </c>
    </row>
    <row r="669" spans="1:42" x14ac:dyDescent="0.3">
      <c r="A669">
        <v>1</v>
      </c>
      <c r="B669">
        <v>0.9</v>
      </c>
      <c r="C669">
        <f t="shared" si="30"/>
        <v>0.81</v>
      </c>
      <c r="D669">
        <v>8.2391797372871505</v>
      </c>
      <c r="E669" t="s">
        <v>55</v>
      </c>
      <c r="F669">
        <v>0</v>
      </c>
      <c r="G669">
        <v>0</v>
      </c>
      <c r="H669">
        <v>0</v>
      </c>
      <c r="I669">
        <v>0</v>
      </c>
      <c r="J669">
        <v>1</v>
      </c>
      <c r="K669" t="s">
        <v>41</v>
      </c>
      <c r="L669">
        <v>0</v>
      </c>
      <c r="M669">
        <v>0</v>
      </c>
      <c r="N669">
        <v>0</v>
      </c>
      <c r="O669">
        <v>0</v>
      </c>
      <c r="P669">
        <v>1</v>
      </c>
      <c r="Q669">
        <v>0</v>
      </c>
      <c r="R669">
        <v>0</v>
      </c>
      <c r="S669" t="s">
        <v>48</v>
      </c>
      <c r="T669">
        <v>0</v>
      </c>
      <c r="U669">
        <v>0</v>
      </c>
      <c r="V669">
        <v>0</v>
      </c>
      <c r="W669">
        <v>1</v>
      </c>
      <c r="X669">
        <v>0</v>
      </c>
      <c r="Y669">
        <v>0</v>
      </c>
      <c r="Z669">
        <v>0</v>
      </c>
      <c r="AA669">
        <v>0</v>
      </c>
      <c r="AB669">
        <v>62.8</v>
      </c>
      <c r="AC669">
        <v>57</v>
      </c>
      <c r="AD669">
        <v>3160</v>
      </c>
      <c r="AE669">
        <v>8.0583273065809582</v>
      </c>
      <c r="AF669">
        <f t="shared" si="31"/>
        <v>3160.0000000000014</v>
      </c>
      <c r="AG669">
        <v>8.0055831867373666</v>
      </c>
      <c r="AH669">
        <f t="shared" si="32"/>
        <v>2997.647779900235</v>
      </c>
      <c r="AI669">
        <v>5.2744119843591619E-2</v>
      </c>
      <c r="AJ669">
        <v>3160</v>
      </c>
      <c r="AL669">
        <v>1</v>
      </c>
      <c r="AM669">
        <v>0</v>
      </c>
      <c r="AN669">
        <v>6.15</v>
      </c>
      <c r="AO669">
        <v>6.2</v>
      </c>
      <c r="AP669">
        <v>3.88</v>
      </c>
    </row>
    <row r="670" spans="1:42" x14ac:dyDescent="0.3">
      <c r="A670">
        <v>1</v>
      </c>
      <c r="B670">
        <v>0.32</v>
      </c>
      <c r="C670">
        <f t="shared" si="30"/>
        <v>0.1024</v>
      </c>
      <c r="D670">
        <v>6.56339481274318</v>
      </c>
      <c r="E670" t="s">
        <v>40</v>
      </c>
      <c r="F670">
        <v>0</v>
      </c>
      <c r="G670">
        <v>0</v>
      </c>
      <c r="H670">
        <v>1</v>
      </c>
      <c r="I670">
        <v>0</v>
      </c>
      <c r="J670">
        <v>0</v>
      </c>
      <c r="K670" t="s">
        <v>43</v>
      </c>
      <c r="L670">
        <v>0</v>
      </c>
      <c r="M670">
        <v>1</v>
      </c>
      <c r="N670">
        <v>0</v>
      </c>
      <c r="O670">
        <v>0</v>
      </c>
      <c r="P670">
        <v>0</v>
      </c>
      <c r="Q670">
        <v>0</v>
      </c>
      <c r="R670">
        <v>0</v>
      </c>
      <c r="S670" t="s">
        <v>44</v>
      </c>
      <c r="T670">
        <v>0</v>
      </c>
      <c r="U670">
        <v>0</v>
      </c>
      <c r="V670">
        <v>0</v>
      </c>
      <c r="W670">
        <v>0</v>
      </c>
      <c r="X670">
        <v>1</v>
      </c>
      <c r="Y670">
        <v>0</v>
      </c>
      <c r="Z670">
        <v>0</v>
      </c>
      <c r="AA670">
        <v>0</v>
      </c>
      <c r="AB670">
        <v>61</v>
      </c>
      <c r="AC670">
        <v>54</v>
      </c>
      <c r="AD670">
        <v>825</v>
      </c>
      <c r="AE670">
        <v>6.7153833863346808</v>
      </c>
      <c r="AF670">
        <f t="shared" si="31"/>
        <v>824.99999999999989</v>
      </c>
      <c r="AG670">
        <v>6.6860394558096701</v>
      </c>
      <c r="AH670">
        <f t="shared" si="32"/>
        <v>801.14299826463036</v>
      </c>
      <c r="AI670">
        <v>2.934393052501072E-2</v>
      </c>
      <c r="AJ670">
        <v>825</v>
      </c>
      <c r="AL670">
        <v>1</v>
      </c>
      <c r="AM670">
        <v>0</v>
      </c>
      <c r="AN670">
        <v>4.4400000000000004</v>
      </c>
      <c r="AO670">
        <v>4.46</v>
      </c>
      <c r="AP670">
        <v>2.72</v>
      </c>
    </row>
    <row r="671" spans="1:42" x14ac:dyDescent="0.3">
      <c r="A671">
        <v>1</v>
      </c>
      <c r="B671">
        <v>0.5</v>
      </c>
      <c r="C671">
        <f t="shared" si="30"/>
        <v>0.25</v>
      </c>
      <c r="D671">
        <v>7.2401831635362885</v>
      </c>
      <c r="E671" t="s">
        <v>49</v>
      </c>
      <c r="F671">
        <v>0</v>
      </c>
      <c r="G671">
        <v>0</v>
      </c>
      <c r="H671">
        <v>0</v>
      </c>
      <c r="I671">
        <v>1</v>
      </c>
      <c r="J671">
        <v>0</v>
      </c>
      <c r="K671" t="s">
        <v>50</v>
      </c>
      <c r="L671">
        <v>0</v>
      </c>
      <c r="M671">
        <v>0</v>
      </c>
      <c r="N671">
        <v>0</v>
      </c>
      <c r="O671">
        <v>1</v>
      </c>
      <c r="P671">
        <v>0</v>
      </c>
      <c r="Q671">
        <v>0</v>
      </c>
      <c r="R671">
        <v>0</v>
      </c>
      <c r="S671" t="s">
        <v>44</v>
      </c>
      <c r="T671">
        <v>0</v>
      </c>
      <c r="U671">
        <v>0</v>
      </c>
      <c r="V671">
        <v>0</v>
      </c>
      <c r="W671">
        <v>0</v>
      </c>
      <c r="X671">
        <v>1</v>
      </c>
      <c r="Y671">
        <v>0</v>
      </c>
      <c r="Z671">
        <v>0</v>
      </c>
      <c r="AA671">
        <v>0</v>
      </c>
      <c r="AB671">
        <v>60.7</v>
      </c>
      <c r="AC671">
        <v>60</v>
      </c>
      <c r="AD671">
        <v>1624</v>
      </c>
      <c r="AE671">
        <v>7.3926475207216233</v>
      </c>
      <c r="AF671">
        <f t="shared" si="31"/>
        <v>1624.0000000000002</v>
      </c>
      <c r="AG671">
        <v>7.2387718751148693</v>
      </c>
      <c r="AH671">
        <f t="shared" si="32"/>
        <v>1392.3829002878695</v>
      </c>
      <c r="AI671">
        <v>0.15387564560675404</v>
      </c>
      <c r="AJ671">
        <v>1624</v>
      </c>
      <c r="AL671">
        <v>1</v>
      </c>
      <c r="AM671">
        <v>0</v>
      </c>
      <c r="AN671">
        <v>5.09</v>
      </c>
      <c r="AO671">
        <v>5.12</v>
      </c>
      <c r="AP671">
        <v>3.1</v>
      </c>
    </row>
    <row r="672" spans="1:42" x14ac:dyDescent="0.3">
      <c r="A672">
        <v>1</v>
      </c>
      <c r="B672">
        <v>0.9</v>
      </c>
      <c r="C672">
        <f t="shared" si="30"/>
        <v>0.81</v>
      </c>
      <c r="D672">
        <v>8.2391797372871505</v>
      </c>
      <c r="E672" t="s">
        <v>55</v>
      </c>
      <c r="F672">
        <v>0</v>
      </c>
      <c r="G672">
        <v>0</v>
      </c>
      <c r="H672">
        <v>0</v>
      </c>
      <c r="I672">
        <v>0</v>
      </c>
      <c r="J672">
        <v>1</v>
      </c>
      <c r="K672" t="s">
        <v>43</v>
      </c>
      <c r="L672">
        <v>0</v>
      </c>
      <c r="M672">
        <v>1</v>
      </c>
      <c r="N672">
        <v>0</v>
      </c>
      <c r="O672">
        <v>0</v>
      </c>
      <c r="P672">
        <v>0</v>
      </c>
      <c r="Q672">
        <v>0</v>
      </c>
      <c r="R672">
        <v>0</v>
      </c>
      <c r="S672" t="s">
        <v>52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0</v>
      </c>
      <c r="AA672">
        <v>0</v>
      </c>
      <c r="AB672">
        <v>61.1</v>
      </c>
      <c r="AC672">
        <v>63</v>
      </c>
      <c r="AD672">
        <v>4134</v>
      </c>
      <c r="AE672">
        <v>8.3270007402417132</v>
      </c>
      <c r="AF672">
        <f t="shared" si="31"/>
        <v>4133.9999999999982</v>
      </c>
      <c r="AG672">
        <v>8.4568552491655655</v>
      </c>
      <c r="AH672">
        <f t="shared" si="32"/>
        <v>4707.2316266460084</v>
      </c>
      <c r="AI672">
        <v>-0.12985450892385231</v>
      </c>
      <c r="AJ672">
        <v>4134</v>
      </c>
      <c r="AL672">
        <v>1</v>
      </c>
      <c r="AM672">
        <v>0</v>
      </c>
      <c r="AN672">
        <v>6.17</v>
      </c>
      <c r="AO672">
        <v>6.2</v>
      </c>
      <c r="AP672">
        <v>3.78</v>
      </c>
    </row>
    <row r="673" spans="1:42" x14ac:dyDescent="0.3">
      <c r="A673">
        <v>1</v>
      </c>
      <c r="B673">
        <v>0.33</v>
      </c>
      <c r="C673">
        <f t="shared" si="30"/>
        <v>0.10890000000000001</v>
      </c>
      <c r="D673">
        <v>6.6079578580290095</v>
      </c>
      <c r="E673" t="s">
        <v>40</v>
      </c>
      <c r="F673">
        <v>0</v>
      </c>
      <c r="G673">
        <v>0</v>
      </c>
      <c r="H673">
        <v>1</v>
      </c>
      <c r="I673">
        <v>0</v>
      </c>
      <c r="J673">
        <v>0</v>
      </c>
      <c r="K673" t="s">
        <v>41</v>
      </c>
      <c r="L673">
        <v>0</v>
      </c>
      <c r="M673">
        <v>0</v>
      </c>
      <c r="N673">
        <v>0</v>
      </c>
      <c r="O673">
        <v>0</v>
      </c>
      <c r="P673">
        <v>1</v>
      </c>
      <c r="Q673">
        <v>0</v>
      </c>
      <c r="R673">
        <v>0</v>
      </c>
      <c r="S673" t="s">
        <v>42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1</v>
      </c>
      <c r="AB673">
        <v>62.2</v>
      </c>
      <c r="AC673">
        <v>54</v>
      </c>
      <c r="AD673">
        <v>666</v>
      </c>
      <c r="AE673">
        <v>6.5012896705403893</v>
      </c>
      <c r="AF673">
        <f t="shared" si="31"/>
        <v>666.00000000000011</v>
      </c>
      <c r="AG673">
        <v>6.6475341602916576</v>
      </c>
      <c r="AH673">
        <f t="shared" si="32"/>
        <v>770.8811107349278</v>
      </c>
      <c r="AI673">
        <v>-0.14624448975126825</v>
      </c>
      <c r="AJ673">
        <v>666</v>
      </c>
      <c r="AL673">
        <v>1</v>
      </c>
      <c r="AM673">
        <v>0</v>
      </c>
      <c r="AN673">
        <v>4.4400000000000004</v>
      </c>
      <c r="AO673">
        <v>4.46</v>
      </c>
      <c r="AP673">
        <v>2.77</v>
      </c>
    </row>
    <row r="674" spans="1:42" x14ac:dyDescent="0.3">
      <c r="A674">
        <v>1</v>
      </c>
      <c r="B674">
        <v>0.44</v>
      </c>
      <c r="C674">
        <f t="shared" si="30"/>
        <v>0.19359999999999999</v>
      </c>
      <c r="D674">
        <v>7.039491563819861</v>
      </c>
      <c r="E674" t="s">
        <v>40</v>
      </c>
      <c r="F674">
        <v>0</v>
      </c>
      <c r="G674">
        <v>0</v>
      </c>
      <c r="H674">
        <v>1</v>
      </c>
      <c r="I674">
        <v>0</v>
      </c>
      <c r="J674">
        <v>0</v>
      </c>
      <c r="K674" t="s">
        <v>50</v>
      </c>
      <c r="L674">
        <v>0</v>
      </c>
      <c r="M674">
        <v>0</v>
      </c>
      <c r="N674">
        <v>0</v>
      </c>
      <c r="O674">
        <v>1</v>
      </c>
      <c r="P674">
        <v>0</v>
      </c>
      <c r="Q674">
        <v>0</v>
      </c>
      <c r="R674">
        <v>0</v>
      </c>
      <c r="S674" t="s">
        <v>42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1</v>
      </c>
      <c r="AB674">
        <v>61.8</v>
      </c>
      <c r="AC674">
        <v>56</v>
      </c>
      <c r="AD674">
        <v>1081</v>
      </c>
      <c r="AE674">
        <v>6.9856418176392081</v>
      </c>
      <c r="AF674">
        <f t="shared" si="31"/>
        <v>1080.9999999999998</v>
      </c>
      <c r="AG674">
        <v>7.2068172612926613</v>
      </c>
      <c r="AH674">
        <f t="shared" si="32"/>
        <v>1348.593209805548</v>
      </c>
      <c r="AI674">
        <v>-0.22117544365345321</v>
      </c>
      <c r="AJ674">
        <v>1081</v>
      </c>
      <c r="AL674">
        <v>1</v>
      </c>
      <c r="AM674">
        <v>0</v>
      </c>
      <c r="AN674">
        <v>4.9000000000000004</v>
      </c>
      <c r="AO674">
        <v>4.9400000000000004</v>
      </c>
      <c r="AP674">
        <v>3.04</v>
      </c>
    </row>
    <row r="675" spans="1:42" x14ac:dyDescent="0.3">
      <c r="A675">
        <v>1</v>
      </c>
      <c r="B675">
        <v>0.9</v>
      </c>
      <c r="C675">
        <f t="shared" si="30"/>
        <v>0.81</v>
      </c>
      <c r="D675">
        <v>8.2391797372871505</v>
      </c>
      <c r="E675" t="s">
        <v>55</v>
      </c>
      <c r="F675">
        <v>0</v>
      </c>
      <c r="G675">
        <v>0</v>
      </c>
      <c r="H675">
        <v>0</v>
      </c>
      <c r="I675">
        <v>0</v>
      </c>
      <c r="J675">
        <v>1</v>
      </c>
      <c r="K675" t="s">
        <v>50</v>
      </c>
      <c r="L675">
        <v>0</v>
      </c>
      <c r="M675">
        <v>0</v>
      </c>
      <c r="N675">
        <v>0</v>
      </c>
      <c r="O675">
        <v>1</v>
      </c>
      <c r="P675">
        <v>0</v>
      </c>
      <c r="Q675">
        <v>0</v>
      </c>
      <c r="R675">
        <v>0</v>
      </c>
      <c r="S675" t="s">
        <v>39</v>
      </c>
      <c r="T675">
        <v>0</v>
      </c>
      <c r="U675">
        <v>0</v>
      </c>
      <c r="V675">
        <v>1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62</v>
      </c>
      <c r="AC675">
        <v>58</v>
      </c>
      <c r="AD675">
        <v>3841</v>
      </c>
      <c r="AE675">
        <v>8.2534880283459042</v>
      </c>
      <c r="AF675">
        <f t="shared" si="31"/>
        <v>3840.9999999999977</v>
      </c>
      <c r="AG675">
        <v>8.2097012364942881</v>
      </c>
      <c r="AH675">
        <f t="shared" si="32"/>
        <v>3676.4439148982719</v>
      </c>
      <c r="AI675">
        <v>4.3786791851616158E-2</v>
      </c>
      <c r="AJ675">
        <v>3841</v>
      </c>
      <c r="AL675">
        <v>1</v>
      </c>
      <c r="AM675">
        <v>0</v>
      </c>
      <c r="AN675">
        <v>6.14</v>
      </c>
      <c r="AO675">
        <v>6.18</v>
      </c>
      <c r="AP675">
        <v>3.82</v>
      </c>
    </row>
    <row r="676" spans="1:42" x14ac:dyDescent="0.3">
      <c r="A676">
        <v>1</v>
      </c>
      <c r="B676">
        <v>0.3</v>
      </c>
      <c r="C676">
        <f t="shared" si="30"/>
        <v>0.09</v>
      </c>
      <c r="D676">
        <v>6.4709048392564616</v>
      </c>
      <c r="E676" t="s">
        <v>37</v>
      </c>
      <c r="F676">
        <v>0</v>
      </c>
      <c r="G676">
        <v>1</v>
      </c>
      <c r="H676">
        <v>0</v>
      </c>
      <c r="I676">
        <v>0</v>
      </c>
      <c r="J676">
        <v>0</v>
      </c>
      <c r="K676" t="s">
        <v>41</v>
      </c>
      <c r="L676">
        <v>0</v>
      </c>
      <c r="M676">
        <v>0</v>
      </c>
      <c r="N676">
        <v>0</v>
      </c>
      <c r="O676">
        <v>0</v>
      </c>
      <c r="P676">
        <v>1</v>
      </c>
      <c r="Q676">
        <v>0</v>
      </c>
      <c r="R676">
        <v>0</v>
      </c>
      <c r="S676" t="s">
        <v>48</v>
      </c>
      <c r="T676">
        <v>0</v>
      </c>
      <c r="U676">
        <v>0</v>
      </c>
      <c r="V676">
        <v>0</v>
      </c>
      <c r="W676">
        <v>1</v>
      </c>
      <c r="X676">
        <v>0</v>
      </c>
      <c r="Y676">
        <v>0</v>
      </c>
      <c r="Z676">
        <v>0</v>
      </c>
      <c r="AA676">
        <v>0</v>
      </c>
      <c r="AB676">
        <v>63.9</v>
      </c>
      <c r="AC676">
        <v>56</v>
      </c>
      <c r="AD676">
        <v>368</v>
      </c>
      <c r="AE676">
        <v>5.9080829381689313</v>
      </c>
      <c r="AF676">
        <f t="shared" si="31"/>
        <v>368.00000000000011</v>
      </c>
      <c r="AG676">
        <v>5.9508914290557247</v>
      </c>
      <c r="AH676">
        <f t="shared" si="32"/>
        <v>384.0955804570811</v>
      </c>
      <c r="AI676">
        <v>-4.2808490886793393E-2</v>
      </c>
      <c r="AJ676">
        <v>368</v>
      </c>
      <c r="AL676">
        <v>1</v>
      </c>
      <c r="AM676">
        <v>0</v>
      </c>
      <c r="AN676">
        <v>4.24</v>
      </c>
      <c r="AO676">
        <v>4.2699999999999996</v>
      </c>
      <c r="AP676">
        <v>2.72</v>
      </c>
    </row>
    <row r="677" spans="1:42" x14ac:dyDescent="0.3">
      <c r="A677">
        <v>1</v>
      </c>
      <c r="B677">
        <v>0.56999999999999995</v>
      </c>
      <c r="C677">
        <f t="shared" si="30"/>
        <v>0.32489999999999997</v>
      </c>
      <c r="D677">
        <v>7.451829850966182</v>
      </c>
      <c r="E677" t="s">
        <v>49</v>
      </c>
      <c r="F677">
        <v>0</v>
      </c>
      <c r="G677">
        <v>0</v>
      </c>
      <c r="H677">
        <v>0</v>
      </c>
      <c r="I677">
        <v>1</v>
      </c>
      <c r="J677">
        <v>0</v>
      </c>
      <c r="K677" t="s">
        <v>51</v>
      </c>
      <c r="L677">
        <v>0</v>
      </c>
      <c r="M677">
        <v>0</v>
      </c>
      <c r="N677">
        <v>1</v>
      </c>
      <c r="O677">
        <v>0</v>
      </c>
      <c r="P677">
        <v>0</v>
      </c>
      <c r="Q677">
        <v>0</v>
      </c>
      <c r="R677">
        <v>0</v>
      </c>
      <c r="S677" t="s">
        <v>39</v>
      </c>
      <c r="T677">
        <v>0</v>
      </c>
      <c r="U677">
        <v>0</v>
      </c>
      <c r="V677">
        <v>1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61.1</v>
      </c>
      <c r="AC677">
        <v>60</v>
      </c>
      <c r="AD677">
        <v>1257</v>
      </c>
      <c r="AE677">
        <v>7.1364832085902474</v>
      </c>
      <c r="AF677">
        <f t="shared" si="31"/>
        <v>1257</v>
      </c>
      <c r="AG677">
        <v>7.421588021134081</v>
      </c>
      <c r="AH677">
        <f t="shared" si="32"/>
        <v>1671.6860738366081</v>
      </c>
      <c r="AI677">
        <v>-0.28510481254383357</v>
      </c>
      <c r="AJ677">
        <v>1257</v>
      </c>
      <c r="AL677">
        <v>1</v>
      </c>
      <c r="AM677">
        <v>0</v>
      </c>
      <c r="AN677">
        <v>5.44</v>
      </c>
      <c r="AO677">
        <v>5.33</v>
      </c>
      <c r="AP677">
        <v>3.24</v>
      </c>
    </row>
    <row r="678" spans="1:42" x14ac:dyDescent="0.3">
      <c r="A678">
        <v>1</v>
      </c>
      <c r="B678">
        <v>0.76</v>
      </c>
      <c r="C678">
        <f t="shared" si="30"/>
        <v>0.5776</v>
      </c>
      <c r="D678">
        <v>7.938472747243595</v>
      </c>
      <c r="E678" t="s">
        <v>55</v>
      </c>
      <c r="F678">
        <v>0</v>
      </c>
      <c r="G678">
        <v>0</v>
      </c>
      <c r="H678">
        <v>0</v>
      </c>
      <c r="I678">
        <v>0</v>
      </c>
      <c r="J678">
        <v>1</v>
      </c>
      <c r="K678" t="s">
        <v>50</v>
      </c>
      <c r="L678">
        <v>0</v>
      </c>
      <c r="M678">
        <v>0</v>
      </c>
      <c r="N678">
        <v>0</v>
      </c>
      <c r="O678">
        <v>1</v>
      </c>
      <c r="P678">
        <v>0</v>
      </c>
      <c r="Q678">
        <v>0</v>
      </c>
      <c r="R678">
        <v>0</v>
      </c>
      <c r="S678" t="s">
        <v>52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0</v>
      </c>
      <c r="AA678">
        <v>0</v>
      </c>
      <c r="AB678">
        <v>59.8</v>
      </c>
      <c r="AC678">
        <v>58</v>
      </c>
      <c r="AD678">
        <v>2726</v>
      </c>
      <c r="AE678">
        <v>7.9105906122564775</v>
      </c>
      <c r="AF678">
        <f t="shared" si="31"/>
        <v>2725.9999999999991</v>
      </c>
      <c r="AG678">
        <v>8.0010641798700295</v>
      </c>
      <c r="AH678">
        <f t="shared" si="32"/>
        <v>2984.1319510597127</v>
      </c>
      <c r="AI678">
        <v>-9.0473567613551964E-2</v>
      </c>
      <c r="AJ678">
        <v>2726</v>
      </c>
      <c r="AL678">
        <v>1</v>
      </c>
      <c r="AM678">
        <v>0</v>
      </c>
      <c r="AN678">
        <v>5.92</v>
      </c>
      <c r="AO678">
        <v>5.96</v>
      </c>
      <c r="AP678">
        <v>3.55</v>
      </c>
    </row>
    <row r="679" spans="1:42" x14ac:dyDescent="0.3">
      <c r="A679">
        <v>1</v>
      </c>
      <c r="B679">
        <v>0.6</v>
      </c>
      <c r="C679">
        <f t="shared" si="30"/>
        <v>0.36</v>
      </c>
      <c r="D679">
        <v>7.5363578025022679</v>
      </c>
      <c r="E679" t="s">
        <v>40</v>
      </c>
      <c r="F679">
        <v>0</v>
      </c>
      <c r="G679">
        <v>0</v>
      </c>
      <c r="H679">
        <v>1</v>
      </c>
      <c r="I679">
        <v>0</v>
      </c>
      <c r="J679">
        <v>0</v>
      </c>
      <c r="K679" t="s">
        <v>47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1</v>
      </c>
      <c r="R679">
        <v>0</v>
      </c>
      <c r="S679" t="s">
        <v>46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1</v>
      </c>
      <c r="AA679">
        <v>0</v>
      </c>
      <c r="AB679">
        <v>62</v>
      </c>
      <c r="AC679">
        <v>56</v>
      </c>
      <c r="AD679">
        <v>1715</v>
      </c>
      <c r="AE679">
        <v>7.44716835960004</v>
      </c>
      <c r="AF679">
        <f t="shared" si="31"/>
        <v>1714.9999999999995</v>
      </c>
      <c r="AG679">
        <v>7.5900773359427767</v>
      </c>
      <c r="AH679">
        <f t="shared" si="32"/>
        <v>1978.4665144029441</v>
      </c>
      <c r="AI679">
        <v>-0.14290897634273669</v>
      </c>
      <c r="AJ679">
        <v>1715</v>
      </c>
      <c r="AL679">
        <v>1</v>
      </c>
      <c r="AM679">
        <v>0</v>
      </c>
      <c r="AN679">
        <v>5.39</v>
      </c>
      <c r="AO679">
        <v>5.43</v>
      </c>
      <c r="AP679">
        <v>3.35</v>
      </c>
    </row>
    <row r="680" spans="1:42" x14ac:dyDescent="0.3">
      <c r="A680">
        <v>1</v>
      </c>
      <c r="B680">
        <v>0.41</v>
      </c>
      <c r="C680">
        <f t="shared" si="30"/>
        <v>0.16809999999999997</v>
      </c>
      <c r="D680">
        <v>6.9310210740658889</v>
      </c>
      <c r="E680" t="s">
        <v>49</v>
      </c>
      <c r="F680">
        <v>0</v>
      </c>
      <c r="G680">
        <v>0</v>
      </c>
      <c r="H680">
        <v>0</v>
      </c>
      <c r="I680">
        <v>1</v>
      </c>
      <c r="J680">
        <v>0</v>
      </c>
      <c r="K680" t="s">
        <v>51</v>
      </c>
      <c r="L680">
        <v>0</v>
      </c>
      <c r="M680">
        <v>0</v>
      </c>
      <c r="N680">
        <v>1</v>
      </c>
      <c r="O680">
        <v>0</v>
      </c>
      <c r="P680">
        <v>0</v>
      </c>
      <c r="Q680">
        <v>0</v>
      </c>
      <c r="R680">
        <v>0</v>
      </c>
      <c r="S680" t="s">
        <v>42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1</v>
      </c>
      <c r="AB680">
        <v>62.4</v>
      </c>
      <c r="AC680">
        <v>58</v>
      </c>
      <c r="AD680">
        <v>1192</v>
      </c>
      <c r="AE680">
        <v>7.0833878476252954</v>
      </c>
      <c r="AF680">
        <f t="shared" si="31"/>
        <v>1192.0000000000005</v>
      </c>
      <c r="AG680">
        <v>7.1048312056427569</v>
      </c>
      <c r="AH680">
        <f t="shared" si="32"/>
        <v>1217.8365034545584</v>
      </c>
      <c r="AI680">
        <v>-2.1443358017461556E-2</v>
      </c>
      <c r="AJ680">
        <v>1192</v>
      </c>
      <c r="AL680">
        <v>1</v>
      </c>
      <c r="AM680">
        <v>0</v>
      </c>
      <c r="AN680">
        <v>4.76</v>
      </c>
      <c r="AO680">
        <v>4.7</v>
      </c>
      <c r="AP680">
        <v>2.95</v>
      </c>
    </row>
    <row r="681" spans="1:42" x14ac:dyDescent="0.3">
      <c r="A681">
        <v>1</v>
      </c>
      <c r="B681">
        <v>0.71</v>
      </c>
      <c r="C681">
        <f t="shared" si="30"/>
        <v>0.50409999999999999</v>
      </c>
      <c r="D681">
        <v>7.8205583399289402</v>
      </c>
      <c r="E681" t="s">
        <v>49</v>
      </c>
      <c r="F681">
        <v>0</v>
      </c>
      <c r="G681">
        <v>0</v>
      </c>
      <c r="H681">
        <v>0</v>
      </c>
      <c r="I681">
        <v>1</v>
      </c>
      <c r="J681">
        <v>0</v>
      </c>
      <c r="K681" t="s">
        <v>54</v>
      </c>
      <c r="L681">
        <v>1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 t="s">
        <v>52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0</v>
      </c>
      <c r="AA681">
        <v>0</v>
      </c>
      <c r="AB681">
        <v>62.5</v>
      </c>
      <c r="AC681">
        <v>60</v>
      </c>
      <c r="AD681">
        <v>2770</v>
      </c>
      <c r="AE681">
        <v>7.9266025991813844</v>
      </c>
      <c r="AF681">
        <f t="shared" si="31"/>
        <v>2770.0000000000009</v>
      </c>
      <c r="AG681">
        <v>8.0045767713707558</v>
      </c>
      <c r="AH681">
        <f t="shared" si="32"/>
        <v>2994.6324187182863</v>
      </c>
      <c r="AI681">
        <v>-7.7974172189371416E-2</v>
      </c>
      <c r="AJ681">
        <v>2770</v>
      </c>
      <c r="AL681">
        <v>1</v>
      </c>
      <c r="AM681">
        <v>0</v>
      </c>
      <c r="AN681">
        <v>5.65</v>
      </c>
      <c r="AO681">
        <v>5.61</v>
      </c>
      <c r="AP681">
        <v>3.52</v>
      </c>
    </row>
    <row r="682" spans="1:42" x14ac:dyDescent="0.3">
      <c r="A682">
        <v>1</v>
      </c>
      <c r="B682">
        <v>0.23</v>
      </c>
      <c r="C682">
        <f t="shared" si="30"/>
        <v>5.2900000000000003E-2</v>
      </c>
      <c r="D682">
        <v>6.1036553175578563</v>
      </c>
      <c r="E682" t="s">
        <v>55</v>
      </c>
      <c r="F682">
        <v>0</v>
      </c>
      <c r="G682">
        <v>0</v>
      </c>
      <c r="H682">
        <v>0</v>
      </c>
      <c r="I682">
        <v>0</v>
      </c>
      <c r="J682">
        <v>1</v>
      </c>
      <c r="K682" t="s">
        <v>51</v>
      </c>
      <c r="L682">
        <v>0</v>
      </c>
      <c r="M682">
        <v>0</v>
      </c>
      <c r="N682">
        <v>1</v>
      </c>
      <c r="O682">
        <v>0</v>
      </c>
      <c r="P682">
        <v>0</v>
      </c>
      <c r="Q682">
        <v>0</v>
      </c>
      <c r="R682">
        <v>0</v>
      </c>
      <c r="S682" t="s">
        <v>53</v>
      </c>
      <c r="T682">
        <v>0</v>
      </c>
      <c r="U682">
        <v>1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59.5</v>
      </c>
      <c r="AC682">
        <v>58</v>
      </c>
      <c r="AD682">
        <v>530</v>
      </c>
      <c r="AE682">
        <v>6.2728770065461674</v>
      </c>
      <c r="AF682">
        <f t="shared" si="31"/>
        <v>530</v>
      </c>
      <c r="AG682">
        <v>6.3183460391701711</v>
      </c>
      <c r="AH682">
        <f t="shared" si="32"/>
        <v>554.65485597396594</v>
      </c>
      <c r="AI682">
        <v>-4.5469032624003702E-2</v>
      </c>
      <c r="AJ682">
        <v>530</v>
      </c>
      <c r="AL682">
        <v>1</v>
      </c>
      <c r="AM682">
        <v>0</v>
      </c>
      <c r="AN682">
        <v>4</v>
      </c>
      <c r="AO682">
        <v>4.03</v>
      </c>
      <c r="AP682">
        <v>2.39</v>
      </c>
    </row>
    <row r="683" spans="1:42" x14ac:dyDescent="0.3">
      <c r="A683">
        <v>1</v>
      </c>
      <c r="B683">
        <v>1</v>
      </c>
      <c r="C683">
        <f t="shared" si="30"/>
        <v>1</v>
      </c>
      <c r="D683">
        <v>8.4322999999999997</v>
      </c>
      <c r="E683" t="s">
        <v>37</v>
      </c>
      <c r="F683">
        <v>0</v>
      </c>
      <c r="G683">
        <v>1</v>
      </c>
      <c r="H683">
        <v>0</v>
      </c>
      <c r="I683">
        <v>0</v>
      </c>
      <c r="J683">
        <v>0</v>
      </c>
      <c r="K683" t="s">
        <v>47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1</v>
      </c>
      <c r="R683">
        <v>0</v>
      </c>
      <c r="S683" t="s">
        <v>52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0</v>
      </c>
      <c r="AA683">
        <v>0</v>
      </c>
      <c r="AB683">
        <v>62.6</v>
      </c>
      <c r="AC683">
        <v>59</v>
      </c>
      <c r="AD683">
        <v>4081</v>
      </c>
      <c r="AE683">
        <v>8.3140973354058065</v>
      </c>
      <c r="AF683">
        <f t="shared" si="31"/>
        <v>4081.0000000000036</v>
      </c>
      <c r="AG683">
        <v>8.3235420598369227</v>
      </c>
      <c r="AH683">
        <f t="shared" si="32"/>
        <v>4119.7265131500762</v>
      </c>
      <c r="AI683">
        <v>-9.4447244311162137E-3</v>
      </c>
      <c r="AJ683">
        <v>4081</v>
      </c>
      <c r="AL683">
        <v>1</v>
      </c>
      <c r="AM683">
        <v>0</v>
      </c>
      <c r="AN683">
        <v>6.28</v>
      </c>
      <c r="AO683">
        <v>6.33</v>
      </c>
      <c r="AP683">
        <v>3.95</v>
      </c>
    </row>
    <row r="684" spans="1:42" x14ac:dyDescent="0.3">
      <c r="A684">
        <v>1</v>
      </c>
      <c r="B684">
        <v>0.34</v>
      </c>
      <c r="C684">
        <f t="shared" si="30"/>
        <v>0.11560000000000002</v>
      </c>
      <c r="D684">
        <v>6.6514795948004855</v>
      </c>
      <c r="E684" t="s">
        <v>40</v>
      </c>
      <c r="F684">
        <v>0</v>
      </c>
      <c r="G684">
        <v>0</v>
      </c>
      <c r="H684">
        <v>1</v>
      </c>
      <c r="I684">
        <v>0</v>
      </c>
      <c r="J684">
        <v>0</v>
      </c>
      <c r="K684" t="s">
        <v>43</v>
      </c>
      <c r="L684">
        <v>0</v>
      </c>
      <c r="M684">
        <v>1</v>
      </c>
      <c r="N684">
        <v>0</v>
      </c>
      <c r="O684">
        <v>0</v>
      </c>
      <c r="P684">
        <v>0</v>
      </c>
      <c r="Q684">
        <v>0</v>
      </c>
      <c r="R684">
        <v>0</v>
      </c>
      <c r="S684" t="s">
        <v>52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0</v>
      </c>
      <c r="AA684">
        <v>0</v>
      </c>
      <c r="AB684">
        <v>62.6</v>
      </c>
      <c r="AC684">
        <v>57</v>
      </c>
      <c r="AD684">
        <v>956</v>
      </c>
      <c r="AE684">
        <v>6.8627579130514009</v>
      </c>
      <c r="AF684">
        <f t="shared" si="31"/>
        <v>955.99999999999966</v>
      </c>
      <c r="AG684">
        <v>6.6979498758613349</v>
      </c>
      <c r="AH684">
        <f t="shared" si="32"/>
        <v>810.74199848335547</v>
      </c>
      <c r="AI684">
        <v>0.16480803719006598</v>
      </c>
      <c r="AJ684">
        <v>956</v>
      </c>
      <c r="AL684">
        <v>1</v>
      </c>
      <c r="AM684">
        <v>0</v>
      </c>
      <c r="AN684">
        <v>4.47</v>
      </c>
      <c r="AO684">
        <v>4.45</v>
      </c>
      <c r="AP684">
        <v>2.79</v>
      </c>
    </row>
    <row r="685" spans="1:42" x14ac:dyDescent="0.3">
      <c r="A685">
        <v>1</v>
      </c>
      <c r="B685">
        <v>0.7</v>
      </c>
      <c r="C685">
        <f t="shared" si="30"/>
        <v>0.48999999999999994</v>
      </c>
      <c r="D685">
        <v>7.7962024499072404</v>
      </c>
      <c r="E685" t="s">
        <v>49</v>
      </c>
      <c r="F685">
        <v>0</v>
      </c>
      <c r="G685">
        <v>0</v>
      </c>
      <c r="H685">
        <v>0</v>
      </c>
      <c r="I685">
        <v>1</v>
      </c>
      <c r="J685">
        <v>0</v>
      </c>
      <c r="K685" t="s">
        <v>43</v>
      </c>
      <c r="L685">
        <v>0</v>
      </c>
      <c r="M685">
        <v>1</v>
      </c>
      <c r="N685">
        <v>0</v>
      </c>
      <c r="O685">
        <v>0</v>
      </c>
      <c r="P685">
        <v>0</v>
      </c>
      <c r="Q685">
        <v>0</v>
      </c>
      <c r="R685">
        <v>0</v>
      </c>
      <c r="S685" t="s">
        <v>44</v>
      </c>
      <c r="T685">
        <v>0</v>
      </c>
      <c r="U685">
        <v>0</v>
      </c>
      <c r="V685">
        <v>0</v>
      </c>
      <c r="W685">
        <v>0</v>
      </c>
      <c r="X685">
        <v>1</v>
      </c>
      <c r="Y685">
        <v>0</v>
      </c>
      <c r="Z685">
        <v>0</v>
      </c>
      <c r="AA685">
        <v>0</v>
      </c>
      <c r="AB685">
        <v>62.6</v>
      </c>
      <c r="AC685">
        <v>59</v>
      </c>
      <c r="AD685">
        <v>2887</v>
      </c>
      <c r="AE685">
        <v>7.9679731796629349</v>
      </c>
      <c r="AF685">
        <f t="shared" si="31"/>
        <v>2886.9999999999995</v>
      </c>
      <c r="AG685">
        <v>8.0389112135117546</v>
      </c>
      <c r="AH685">
        <f t="shared" si="32"/>
        <v>3099.2369453464944</v>
      </c>
      <c r="AI685">
        <v>-7.0938033848819693E-2</v>
      </c>
      <c r="AJ685">
        <v>2887</v>
      </c>
      <c r="AL685">
        <v>1</v>
      </c>
      <c r="AM685">
        <v>0</v>
      </c>
      <c r="AN685">
        <v>5.66</v>
      </c>
      <c r="AO685">
        <v>5.69</v>
      </c>
      <c r="AP685">
        <v>3.55</v>
      </c>
    </row>
    <row r="686" spans="1:42" x14ac:dyDescent="0.3">
      <c r="A686">
        <v>1</v>
      </c>
      <c r="B686">
        <v>0.41</v>
      </c>
      <c r="C686">
        <f t="shared" si="30"/>
        <v>0.16809999999999997</v>
      </c>
      <c r="D686">
        <v>6.9310210740658889</v>
      </c>
      <c r="E686" t="s">
        <v>40</v>
      </c>
      <c r="F686">
        <v>0</v>
      </c>
      <c r="G686">
        <v>0</v>
      </c>
      <c r="H686">
        <v>1</v>
      </c>
      <c r="I686">
        <v>0</v>
      </c>
      <c r="J686">
        <v>0</v>
      </c>
      <c r="K686" t="s">
        <v>51</v>
      </c>
      <c r="L686">
        <v>0</v>
      </c>
      <c r="M686">
        <v>0</v>
      </c>
      <c r="N686">
        <v>1</v>
      </c>
      <c r="O686">
        <v>0</v>
      </c>
      <c r="P686">
        <v>0</v>
      </c>
      <c r="Q686">
        <v>0</v>
      </c>
      <c r="R686">
        <v>0</v>
      </c>
      <c r="S686" t="s">
        <v>53</v>
      </c>
      <c r="T686">
        <v>0</v>
      </c>
      <c r="U686">
        <v>1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62.3</v>
      </c>
      <c r="AC686">
        <v>55</v>
      </c>
      <c r="AD686">
        <v>1439</v>
      </c>
      <c r="AE686">
        <v>7.2717037068873678</v>
      </c>
      <c r="AF686">
        <f t="shared" si="31"/>
        <v>1439</v>
      </c>
      <c r="AG686">
        <v>7.257455840441013</v>
      </c>
      <c r="AH686">
        <f t="shared" si="32"/>
        <v>1418.6426886896395</v>
      </c>
      <c r="AI686">
        <v>1.4247866446354784E-2</v>
      </c>
      <c r="AJ686">
        <v>1439</v>
      </c>
      <c r="AL686">
        <v>1</v>
      </c>
      <c r="AM686">
        <v>0</v>
      </c>
      <c r="AN686">
        <v>4.78</v>
      </c>
      <c r="AO686">
        <v>4.82</v>
      </c>
      <c r="AP686">
        <v>2.99</v>
      </c>
    </row>
    <row r="687" spans="1:42" x14ac:dyDescent="0.3">
      <c r="A687">
        <v>1</v>
      </c>
      <c r="B687">
        <v>0.7</v>
      </c>
      <c r="C687">
        <f t="shared" si="30"/>
        <v>0.48999999999999994</v>
      </c>
      <c r="D687">
        <v>7.7962024499072404</v>
      </c>
      <c r="E687" t="s">
        <v>55</v>
      </c>
      <c r="F687">
        <v>0</v>
      </c>
      <c r="G687">
        <v>0</v>
      </c>
      <c r="H687">
        <v>0</v>
      </c>
      <c r="I687">
        <v>0</v>
      </c>
      <c r="J687">
        <v>1</v>
      </c>
      <c r="K687" t="s">
        <v>43</v>
      </c>
      <c r="L687">
        <v>0</v>
      </c>
      <c r="M687">
        <v>1</v>
      </c>
      <c r="N687">
        <v>0</v>
      </c>
      <c r="O687">
        <v>0</v>
      </c>
      <c r="P687">
        <v>0</v>
      </c>
      <c r="Q687">
        <v>0</v>
      </c>
      <c r="R687">
        <v>0</v>
      </c>
      <c r="S687" t="s">
        <v>52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0</v>
      </c>
      <c r="AA687">
        <v>0</v>
      </c>
      <c r="AB687">
        <v>60.5</v>
      </c>
      <c r="AC687">
        <v>59</v>
      </c>
      <c r="AD687">
        <v>2757</v>
      </c>
      <c r="AE687">
        <v>7.9218984110237969</v>
      </c>
      <c r="AF687">
        <f t="shared" si="31"/>
        <v>2757.0000000000005</v>
      </c>
      <c r="AG687">
        <v>7.9162146426463913</v>
      </c>
      <c r="AH687">
        <f t="shared" si="32"/>
        <v>2741.3742990818268</v>
      </c>
      <c r="AI687">
        <v>5.6837683774055847E-3</v>
      </c>
      <c r="AJ687">
        <v>2757</v>
      </c>
      <c r="AL687">
        <v>1</v>
      </c>
      <c r="AM687">
        <v>0</v>
      </c>
      <c r="AN687">
        <v>5.71</v>
      </c>
      <c r="AO687">
        <v>5.76</v>
      </c>
      <c r="AP687">
        <v>3.47</v>
      </c>
    </row>
    <row r="688" spans="1:42" x14ac:dyDescent="0.3">
      <c r="A688">
        <v>1</v>
      </c>
      <c r="B688">
        <v>0.31</v>
      </c>
      <c r="C688">
        <f t="shared" si="30"/>
        <v>9.6100000000000005E-2</v>
      </c>
      <c r="D688">
        <v>6.5177318019796271</v>
      </c>
      <c r="E688" t="s">
        <v>55</v>
      </c>
      <c r="F688">
        <v>0</v>
      </c>
      <c r="G688">
        <v>0</v>
      </c>
      <c r="H688">
        <v>0</v>
      </c>
      <c r="I688">
        <v>0</v>
      </c>
      <c r="J688">
        <v>1</v>
      </c>
      <c r="K688" t="s">
        <v>51</v>
      </c>
      <c r="L688">
        <v>0</v>
      </c>
      <c r="M688">
        <v>0</v>
      </c>
      <c r="N688">
        <v>1</v>
      </c>
      <c r="O688">
        <v>0</v>
      </c>
      <c r="P688">
        <v>0</v>
      </c>
      <c r="Q688">
        <v>0</v>
      </c>
      <c r="R688">
        <v>0</v>
      </c>
      <c r="S688" t="s">
        <v>46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1</v>
      </c>
      <c r="AA688">
        <v>0</v>
      </c>
      <c r="AB688">
        <v>61.3</v>
      </c>
      <c r="AC688">
        <v>56</v>
      </c>
      <c r="AD688">
        <v>808</v>
      </c>
      <c r="AE688">
        <v>6.694562058521095</v>
      </c>
      <c r="AF688">
        <f t="shared" si="31"/>
        <v>807.99999999999966</v>
      </c>
      <c r="AG688">
        <v>6.6716538129114706</v>
      </c>
      <c r="AH688">
        <f t="shared" si="32"/>
        <v>789.70054205653253</v>
      </c>
      <c r="AI688">
        <v>2.2908245609624345E-2</v>
      </c>
      <c r="AJ688">
        <v>808</v>
      </c>
      <c r="AL688">
        <v>1</v>
      </c>
      <c r="AM688">
        <v>0</v>
      </c>
      <c r="AN688">
        <v>4.3499999999999996</v>
      </c>
      <c r="AO688">
        <v>4.37</v>
      </c>
      <c r="AP688">
        <v>2.67</v>
      </c>
    </row>
    <row r="689" spans="1:42" x14ac:dyDescent="0.3">
      <c r="A689">
        <v>1</v>
      </c>
      <c r="B689">
        <v>0.71</v>
      </c>
      <c r="C689">
        <f t="shared" si="30"/>
        <v>0.50409999999999999</v>
      </c>
      <c r="D689">
        <v>7.8205583399289402</v>
      </c>
      <c r="E689" t="s">
        <v>55</v>
      </c>
      <c r="F689">
        <v>0</v>
      </c>
      <c r="G689">
        <v>0</v>
      </c>
      <c r="H689">
        <v>0</v>
      </c>
      <c r="I689">
        <v>0</v>
      </c>
      <c r="J689">
        <v>1</v>
      </c>
      <c r="K689" t="s">
        <v>41</v>
      </c>
      <c r="L689">
        <v>0</v>
      </c>
      <c r="M689">
        <v>0</v>
      </c>
      <c r="N689">
        <v>0</v>
      </c>
      <c r="O689">
        <v>0</v>
      </c>
      <c r="P689">
        <v>1</v>
      </c>
      <c r="Q689">
        <v>0</v>
      </c>
      <c r="R689">
        <v>0</v>
      </c>
      <c r="S689" t="s">
        <v>39</v>
      </c>
      <c r="T689">
        <v>0</v>
      </c>
      <c r="U689">
        <v>0</v>
      </c>
      <c r="V689">
        <v>1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60.1</v>
      </c>
      <c r="AC689">
        <v>63</v>
      </c>
      <c r="AD689">
        <v>2258</v>
      </c>
      <c r="AE689">
        <v>7.7222347447096071</v>
      </c>
      <c r="AF689">
        <f t="shared" si="31"/>
        <v>2257.9999999999995</v>
      </c>
      <c r="AG689">
        <v>7.5826814917071239</v>
      </c>
      <c r="AH689">
        <f t="shared" si="32"/>
        <v>1963.8880606750324</v>
      </c>
      <c r="AI689">
        <v>0.13955325300248322</v>
      </c>
      <c r="AJ689">
        <v>2258</v>
      </c>
      <c r="AL689">
        <v>1</v>
      </c>
      <c r="AM689">
        <v>0</v>
      </c>
      <c r="AN689">
        <v>5.72</v>
      </c>
      <c r="AO689">
        <v>5.69</v>
      </c>
      <c r="AP689">
        <v>3.43</v>
      </c>
    </row>
    <row r="690" spans="1:42" x14ac:dyDescent="0.3">
      <c r="A690">
        <v>1</v>
      </c>
      <c r="B690">
        <v>0.38</v>
      </c>
      <c r="C690">
        <f t="shared" si="30"/>
        <v>0.1444</v>
      </c>
      <c r="D690">
        <v>6.8161707634672322</v>
      </c>
      <c r="E690" t="s">
        <v>40</v>
      </c>
      <c r="F690">
        <v>0</v>
      </c>
      <c r="G690">
        <v>0</v>
      </c>
      <c r="H690">
        <v>1</v>
      </c>
      <c r="I690">
        <v>0</v>
      </c>
      <c r="J690">
        <v>0</v>
      </c>
      <c r="K690" t="s">
        <v>43</v>
      </c>
      <c r="L690">
        <v>0</v>
      </c>
      <c r="M690">
        <v>1</v>
      </c>
      <c r="N690">
        <v>0</v>
      </c>
      <c r="O690">
        <v>0</v>
      </c>
      <c r="P690">
        <v>0</v>
      </c>
      <c r="Q690">
        <v>0</v>
      </c>
      <c r="R690">
        <v>0</v>
      </c>
      <c r="S690" t="s">
        <v>39</v>
      </c>
      <c r="T690">
        <v>0</v>
      </c>
      <c r="U690">
        <v>0</v>
      </c>
      <c r="V690">
        <v>1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61.1</v>
      </c>
      <c r="AC690">
        <v>55</v>
      </c>
      <c r="AD690">
        <v>844</v>
      </c>
      <c r="AE690">
        <v>6.7381524945959574</v>
      </c>
      <c r="AF690">
        <f t="shared" si="31"/>
        <v>844.00000000000023</v>
      </c>
      <c r="AG690">
        <v>6.7407976264963576</v>
      </c>
      <c r="AH690">
        <f t="shared" si="32"/>
        <v>846.23544654602347</v>
      </c>
      <c r="AI690">
        <v>-2.6451319004001661E-3</v>
      </c>
      <c r="AJ690">
        <v>844</v>
      </c>
      <c r="AL690">
        <v>1</v>
      </c>
      <c r="AM690">
        <v>0</v>
      </c>
      <c r="AN690">
        <v>4.6900000000000004</v>
      </c>
      <c r="AO690">
        <v>4.7300000000000004</v>
      </c>
      <c r="AP690">
        <v>2.88</v>
      </c>
    </row>
    <row r="691" spans="1:42" x14ac:dyDescent="0.3">
      <c r="A691">
        <v>1</v>
      </c>
      <c r="B691">
        <v>0.74</v>
      </c>
      <c r="C691">
        <f t="shared" si="30"/>
        <v>0.54759999999999998</v>
      </c>
      <c r="D691">
        <v>7.8920550220333645</v>
      </c>
      <c r="E691" t="s">
        <v>55</v>
      </c>
      <c r="F691">
        <v>0</v>
      </c>
      <c r="G691">
        <v>0</v>
      </c>
      <c r="H691">
        <v>0</v>
      </c>
      <c r="I691">
        <v>0</v>
      </c>
      <c r="J691">
        <v>1</v>
      </c>
      <c r="K691" t="s">
        <v>51</v>
      </c>
      <c r="L691">
        <v>0</v>
      </c>
      <c r="M691">
        <v>0</v>
      </c>
      <c r="N691">
        <v>1</v>
      </c>
      <c r="O691">
        <v>0</v>
      </c>
      <c r="P691">
        <v>0</v>
      </c>
      <c r="Q691">
        <v>0</v>
      </c>
      <c r="R691">
        <v>0</v>
      </c>
      <c r="S691" t="s">
        <v>48</v>
      </c>
      <c r="T691">
        <v>0</v>
      </c>
      <c r="U691">
        <v>0</v>
      </c>
      <c r="V691">
        <v>0</v>
      </c>
      <c r="W691">
        <v>1</v>
      </c>
      <c r="X691">
        <v>0</v>
      </c>
      <c r="Y691">
        <v>0</v>
      </c>
      <c r="Z691">
        <v>0</v>
      </c>
      <c r="AA691">
        <v>0</v>
      </c>
      <c r="AB691">
        <v>63.1</v>
      </c>
      <c r="AC691">
        <v>58</v>
      </c>
      <c r="AD691">
        <v>1909</v>
      </c>
      <c r="AE691">
        <v>7.5543348237257479</v>
      </c>
      <c r="AF691">
        <f t="shared" si="31"/>
        <v>1909.0000000000007</v>
      </c>
      <c r="AG691">
        <v>7.7038178825349917</v>
      </c>
      <c r="AH691">
        <f t="shared" si="32"/>
        <v>2216.7953203095985</v>
      </c>
      <c r="AI691">
        <v>-0.14948305880924373</v>
      </c>
      <c r="AJ691">
        <v>1909</v>
      </c>
      <c r="AL691">
        <v>1</v>
      </c>
      <c r="AM691">
        <v>0</v>
      </c>
      <c r="AN691">
        <v>5.76</v>
      </c>
      <c r="AO691">
        <v>5.72</v>
      </c>
      <c r="AP691">
        <v>3.62</v>
      </c>
    </row>
    <row r="692" spans="1:42" x14ac:dyDescent="0.3">
      <c r="A692">
        <v>1</v>
      </c>
      <c r="B692">
        <v>1</v>
      </c>
      <c r="C692">
        <f t="shared" si="30"/>
        <v>1</v>
      </c>
      <c r="D692">
        <v>8.4322999999999997</v>
      </c>
      <c r="E692" t="s">
        <v>49</v>
      </c>
      <c r="F692">
        <v>0</v>
      </c>
      <c r="G692">
        <v>0</v>
      </c>
      <c r="H692">
        <v>0</v>
      </c>
      <c r="I692">
        <v>1</v>
      </c>
      <c r="J692">
        <v>0</v>
      </c>
      <c r="K692" t="s">
        <v>38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1</v>
      </c>
      <c r="S692" t="s">
        <v>48</v>
      </c>
      <c r="T692">
        <v>0</v>
      </c>
      <c r="U692">
        <v>0</v>
      </c>
      <c r="V692">
        <v>0</v>
      </c>
      <c r="W692">
        <v>1</v>
      </c>
      <c r="X692">
        <v>0</v>
      </c>
      <c r="Y692">
        <v>0</v>
      </c>
      <c r="Z692">
        <v>0</v>
      </c>
      <c r="AA692">
        <v>0</v>
      </c>
      <c r="AB692">
        <v>62.7</v>
      </c>
      <c r="AC692">
        <v>58</v>
      </c>
      <c r="AD692">
        <v>3293</v>
      </c>
      <c r="AE692">
        <v>8.0995542823763635</v>
      </c>
      <c r="AF692">
        <f t="shared" si="31"/>
        <v>3292.9999999999977</v>
      </c>
      <c r="AG692">
        <v>7.9991806890498047</v>
      </c>
      <c r="AH692">
        <f t="shared" si="32"/>
        <v>2978.5166557621642</v>
      </c>
      <c r="AI692">
        <v>0.10037359332655882</v>
      </c>
      <c r="AJ692">
        <v>3293</v>
      </c>
      <c r="AL692">
        <v>1</v>
      </c>
      <c r="AM692">
        <v>0</v>
      </c>
      <c r="AN692">
        <v>6.32</v>
      </c>
      <c r="AO692">
        <v>6.28</v>
      </c>
      <c r="AP692">
        <v>3.95</v>
      </c>
    </row>
    <row r="693" spans="1:42" x14ac:dyDescent="0.3">
      <c r="A693">
        <v>1</v>
      </c>
      <c r="B693">
        <v>0.35</v>
      </c>
      <c r="C693">
        <f t="shared" si="30"/>
        <v>0.12249999999999998</v>
      </c>
      <c r="D693">
        <v>6.694013936569946</v>
      </c>
      <c r="E693" t="s">
        <v>49</v>
      </c>
      <c r="F693">
        <v>0</v>
      </c>
      <c r="G693">
        <v>0</v>
      </c>
      <c r="H693">
        <v>0</v>
      </c>
      <c r="I693">
        <v>1</v>
      </c>
      <c r="J693">
        <v>0</v>
      </c>
      <c r="K693" t="s">
        <v>51</v>
      </c>
      <c r="L693">
        <v>0</v>
      </c>
      <c r="M693">
        <v>0</v>
      </c>
      <c r="N693">
        <v>1</v>
      </c>
      <c r="O693">
        <v>0</v>
      </c>
      <c r="P693">
        <v>0</v>
      </c>
      <c r="Q693">
        <v>0</v>
      </c>
      <c r="R693">
        <v>0</v>
      </c>
      <c r="S693" t="s">
        <v>39</v>
      </c>
      <c r="T693">
        <v>0</v>
      </c>
      <c r="U693">
        <v>0</v>
      </c>
      <c r="V693">
        <v>1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60.2</v>
      </c>
      <c r="AC693">
        <v>58</v>
      </c>
      <c r="AD693">
        <v>583</v>
      </c>
      <c r="AE693">
        <v>6.3681871863504922</v>
      </c>
      <c r="AF693">
        <f t="shared" si="31"/>
        <v>582.99999999999989</v>
      </c>
      <c r="AG693">
        <v>6.463226043616304</v>
      </c>
      <c r="AH693">
        <f t="shared" si="32"/>
        <v>641.12602445886148</v>
      </c>
      <c r="AI693">
        <v>-9.5038857265811849E-2</v>
      </c>
      <c r="AJ693">
        <v>583</v>
      </c>
      <c r="AL693">
        <v>1</v>
      </c>
      <c r="AM693">
        <v>0</v>
      </c>
      <c r="AN693">
        <v>4.54</v>
      </c>
      <c r="AO693">
        <v>4.5999999999999996</v>
      </c>
      <c r="AP693">
        <v>2.75</v>
      </c>
    </row>
    <row r="694" spans="1:42" x14ac:dyDescent="0.3">
      <c r="A694">
        <v>1</v>
      </c>
      <c r="B694">
        <v>0.34</v>
      </c>
      <c r="C694">
        <f t="shared" si="30"/>
        <v>0.11560000000000002</v>
      </c>
      <c r="D694">
        <v>6.6514795948004855</v>
      </c>
      <c r="E694" t="s">
        <v>40</v>
      </c>
      <c r="F694">
        <v>0</v>
      </c>
      <c r="G694">
        <v>0</v>
      </c>
      <c r="H694">
        <v>1</v>
      </c>
      <c r="I694">
        <v>0</v>
      </c>
      <c r="J694">
        <v>0</v>
      </c>
      <c r="K694" t="s">
        <v>51</v>
      </c>
      <c r="L694">
        <v>0</v>
      </c>
      <c r="M694">
        <v>0</v>
      </c>
      <c r="N694">
        <v>1</v>
      </c>
      <c r="O694">
        <v>0</v>
      </c>
      <c r="P694">
        <v>0</v>
      </c>
      <c r="Q694">
        <v>0</v>
      </c>
      <c r="R694">
        <v>0</v>
      </c>
      <c r="S694" t="s">
        <v>44</v>
      </c>
      <c r="T694">
        <v>0</v>
      </c>
      <c r="U694">
        <v>0</v>
      </c>
      <c r="V694">
        <v>0</v>
      </c>
      <c r="W694">
        <v>0</v>
      </c>
      <c r="X694">
        <v>1</v>
      </c>
      <c r="Y694">
        <v>0</v>
      </c>
      <c r="Z694">
        <v>0</v>
      </c>
      <c r="AA694">
        <v>0</v>
      </c>
      <c r="AB694">
        <v>62.2</v>
      </c>
      <c r="AC694">
        <v>56</v>
      </c>
      <c r="AD694">
        <v>745</v>
      </c>
      <c r="AE694">
        <v>6.6133842183795597</v>
      </c>
      <c r="AF694">
        <f t="shared" si="31"/>
        <v>745.00000000000011</v>
      </c>
      <c r="AG694">
        <v>6.6459796930691866</v>
      </c>
      <c r="AH694">
        <f t="shared" si="32"/>
        <v>769.68373219982016</v>
      </c>
      <c r="AI694">
        <v>-3.2595474689626869E-2</v>
      </c>
      <c r="AJ694">
        <v>745</v>
      </c>
      <c r="AL694">
        <v>1</v>
      </c>
      <c r="AM694">
        <v>0</v>
      </c>
      <c r="AN694">
        <v>4.4400000000000004</v>
      </c>
      <c r="AO694">
        <v>4.47</v>
      </c>
      <c r="AP694">
        <v>2.77</v>
      </c>
    </row>
    <row r="695" spans="1:42" x14ac:dyDescent="0.3">
      <c r="A695">
        <v>1</v>
      </c>
      <c r="B695">
        <v>0.5</v>
      </c>
      <c r="C695">
        <f t="shared" si="30"/>
        <v>0.25</v>
      </c>
      <c r="D695">
        <v>7.2401831635362885</v>
      </c>
      <c r="E695" t="s">
        <v>49</v>
      </c>
      <c r="F695">
        <v>0</v>
      </c>
      <c r="G695">
        <v>0</v>
      </c>
      <c r="H695">
        <v>0</v>
      </c>
      <c r="I695">
        <v>1</v>
      </c>
      <c r="J695">
        <v>0</v>
      </c>
      <c r="K695" t="s">
        <v>51</v>
      </c>
      <c r="L695">
        <v>0</v>
      </c>
      <c r="M695">
        <v>0</v>
      </c>
      <c r="N695">
        <v>1</v>
      </c>
      <c r="O695">
        <v>0</v>
      </c>
      <c r="P695">
        <v>0</v>
      </c>
      <c r="Q695">
        <v>0</v>
      </c>
      <c r="R695">
        <v>0</v>
      </c>
      <c r="S695" t="s">
        <v>44</v>
      </c>
      <c r="T695">
        <v>0</v>
      </c>
      <c r="U695">
        <v>0</v>
      </c>
      <c r="V695">
        <v>0</v>
      </c>
      <c r="W695">
        <v>0</v>
      </c>
      <c r="X695">
        <v>1</v>
      </c>
      <c r="Y695">
        <v>0</v>
      </c>
      <c r="Z695">
        <v>0</v>
      </c>
      <c r="AA695">
        <v>0</v>
      </c>
      <c r="AB695">
        <v>61.8</v>
      </c>
      <c r="AC695">
        <v>60</v>
      </c>
      <c r="AD695">
        <v>1838</v>
      </c>
      <c r="AE695">
        <v>7.5164333029156323</v>
      </c>
      <c r="AF695">
        <f t="shared" si="31"/>
        <v>1837.9999999999998</v>
      </c>
      <c r="AG695">
        <v>7.3247193126298438</v>
      </c>
      <c r="AH695">
        <f t="shared" si="32"/>
        <v>1517.3479384831617</v>
      </c>
      <c r="AI695">
        <v>0.1917139902857885</v>
      </c>
      <c r="AJ695">
        <v>1838</v>
      </c>
      <c r="AL695">
        <v>1</v>
      </c>
      <c r="AM695">
        <v>0</v>
      </c>
      <c r="AN695">
        <v>5.0999999999999996</v>
      </c>
      <c r="AO695">
        <v>5.0599999999999996</v>
      </c>
      <c r="AP695">
        <v>3.14</v>
      </c>
    </row>
    <row r="696" spans="1:42" x14ac:dyDescent="0.3">
      <c r="A696">
        <v>1</v>
      </c>
      <c r="B696">
        <v>0.3</v>
      </c>
      <c r="C696">
        <f t="shared" si="30"/>
        <v>0.09</v>
      </c>
      <c r="D696">
        <v>6.4709048392564616</v>
      </c>
      <c r="E696" t="s">
        <v>55</v>
      </c>
      <c r="F696">
        <v>0</v>
      </c>
      <c r="G696">
        <v>0</v>
      </c>
      <c r="H696">
        <v>0</v>
      </c>
      <c r="I696">
        <v>0</v>
      </c>
      <c r="J696">
        <v>1</v>
      </c>
      <c r="K696" t="s">
        <v>43</v>
      </c>
      <c r="L696">
        <v>0</v>
      </c>
      <c r="M696">
        <v>1</v>
      </c>
      <c r="N696">
        <v>0</v>
      </c>
      <c r="O696">
        <v>0</v>
      </c>
      <c r="P696">
        <v>0</v>
      </c>
      <c r="Q696">
        <v>0</v>
      </c>
      <c r="R696">
        <v>0</v>
      </c>
      <c r="S696" t="s">
        <v>42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1</v>
      </c>
      <c r="AB696">
        <v>62.4</v>
      </c>
      <c r="AC696">
        <v>57</v>
      </c>
      <c r="AD696">
        <v>759</v>
      </c>
      <c r="AE696">
        <v>6.6320017773956303</v>
      </c>
      <c r="AF696">
        <f t="shared" si="31"/>
        <v>759.00000000000034</v>
      </c>
      <c r="AG696">
        <v>6.6393014556718306</v>
      </c>
      <c r="AH696">
        <f t="shared" si="32"/>
        <v>764.56072687816982</v>
      </c>
      <c r="AI696">
        <v>-7.299678276200261E-3</v>
      </c>
      <c r="AJ696">
        <v>759</v>
      </c>
      <c r="AL696">
        <v>1</v>
      </c>
      <c r="AM696">
        <v>0</v>
      </c>
      <c r="AN696">
        <v>4.28</v>
      </c>
      <c r="AO696">
        <v>4.3099999999999996</v>
      </c>
      <c r="AP696">
        <v>2.68</v>
      </c>
    </row>
    <row r="697" spans="1:42" x14ac:dyDescent="0.3">
      <c r="A697">
        <v>1</v>
      </c>
      <c r="B697">
        <v>0.53</v>
      </c>
      <c r="C697">
        <f t="shared" si="30"/>
        <v>0.28090000000000004</v>
      </c>
      <c r="D697">
        <v>7.3335509394040761</v>
      </c>
      <c r="E697" t="s">
        <v>55</v>
      </c>
      <c r="F697">
        <v>0</v>
      </c>
      <c r="G697">
        <v>0</v>
      </c>
      <c r="H697">
        <v>0</v>
      </c>
      <c r="I697">
        <v>0</v>
      </c>
      <c r="J697">
        <v>1</v>
      </c>
      <c r="K697" t="s">
        <v>54</v>
      </c>
      <c r="L697">
        <v>1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 t="s">
        <v>48</v>
      </c>
      <c r="T697">
        <v>0</v>
      </c>
      <c r="U697">
        <v>0</v>
      </c>
      <c r="V697">
        <v>0</v>
      </c>
      <c r="W697">
        <v>1</v>
      </c>
      <c r="X697">
        <v>0</v>
      </c>
      <c r="Y697">
        <v>0</v>
      </c>
      <c r="Z697">
        <v>0</v>
      </c>
      <c r="AA697">
        <v>0</v>
      </c>
      <c r="AB697">
        <v>62.9</v>
      </c>
      <c r="AC697">
        <v>54</v>
      </c>
      <c r="AD697">
        <v>1314</v>
      </c>
      <c r="AE697">
        <v>7.1808311990445555</v>
      </c>
      <c r="AF697">
        <f t="shared" si="31"/>
        <v>1313.9999999999995</v>
      </c>
      <c r="AG697">
        <v>7.1122346120637232</v>
      </c>
      <c r="AH697">
        <f t="shared" si="32"/>
        <v>1226.8860996288183</v>
      </c>
      <c r="AI697">
        <v>6.8596586980832264E-2</v>
      </c>
      <c r="AJ697">
        <v>1314</v>
      </c>
      <c r="AL697">
        <v>1</v>
      </c>
      <c r="AM697">
        <v>0</v>
      </c>
      <c r="AN697">
        <v>5.13</v>
      </c>
      <c r="AO697">
        <v>5.17</v>
      </c>
      <c r="AP697">
        <v>3.24</v>
      </c>
    </row>
    <row r="698" spans="1:42" x14ac:dyDescent="0.3">
      <c r="A698">
        <v>1</v>
      </c>
      <c r="B698">
        <v>0.91</v>
      </c>
      <c r="C698">
        <f t="shared" si="30"/>
        <v>0.82810000000000006</v>
      </c>
      <c r="D698">
        <v>8.259224124793727</v>
      </c>
      <c r="E698" t="s">
        <v>37</v>
      </c>
      <c r="F698">
        <v>0</v>
      </c>
      <c r="G698">
        <v>1</v>
      </c>
      <c r="H698">
        <v>0</v>
      </c>
      <c r="I698">
        <v>0</v>
      </c>
      <c r="J698">
        <v>0</v>
      </c>
      <c r="K698" t="s">
        <v>41</v>
      </c>
      <c r="L698">
        <v>0</v>
      </c>
      <c r="M698">
        <v>0</v>
      </c>
      <c r="N698">
        <v>0</v>
      </c>
      <c r="O698">
        <v>0</v>
      </c>
      <c r="P698">
        <v>1</v>
      </c>
      <c r="Q698">
        <v>0</v>
      </c>
      <c r="R698">
        <v>0</v>
      </c>
      <c r="S698" t="s">
        <v>39</v>
      </c>
      <c r="T698">
        <v>0</v>
      </c>
      <c r="U698">
        <v>0</v>
      </c>
      <c r="V698">
        <v>1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63.8</v>
      </c>
      <c r="AC698">
        <v>60</v>
      </c>
      <c r="AD698">
        <v>3520</v>
      </c>
      <c r="AE698">
        <v>8.1662162685921427</v>
      </c>
      <c r="AF698">
        <f t="shared" si="31"/>
        <v>3519.9999999999995</v>
      </c>
      <c r="AG698">
        <v>8.0507993164477814</v>
      </c>
      <c r="AH698">
        <f t="shared" si="32"/>
        <v>3136.3008665209672</v>
      </c>
      <c r="AI698">
        <v>0.11541695214436132</v>
      </c>
      <c r="AJ698">
        <v>3520</v>
      </c>
      <c r="AL698">
        <v>1</v>
      </c>
      <c r="AM698">
        <v>0</v>
      </c>
      <c r="AN698">
        <v>6</v>
      </c>
      <c r="AO698">
        <v>6.16</v>
      </c>
      <c r="AP698">
        <v>3.88</v>
      </c>
    </row>
    <row r="699" spans="1:42" x14ac:dyDescent="0.3">
      <c r="A699">
        <v>1</v>
      </c>
      <c r="B699">
        <v>0.79</v>
      </c>
      <c r="C699">
        <f t="shared" si="30"/>
        <v>0.6241000000000001</v>
      </c>
      <c r="D699">
        <v>8.0063440108164095</v>
      </c>
      <c r="E699" t="s">
        <v>49</v>
      </c>
      <c r="F699">
        <v>0</v>
      </c>
      <c r="G699">
        <v>0</v>
      </c>
      <c r="H699">
        <v>0</v>
      </c>
      <c r="I699">
        <v>1</v>
      </c>
      <c r="J699">
        <v>0</v>
      </c>
      <c r="K699" t="s">
        <v>54</v>
      </c>
      <c r="L699">
        <v>1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 t="s">
        <v>48</v>
      </c>
      <c r="T699">
        <v>0</v>
      </c>
      <c r="U699">
        <v>0</v>
      </c>
      <c r="V699">
        <v>0</v>
      </c>
      <c r="W699">
        <v>1</v>
      </c>
      <c r="X699">
        <v>0</v>
      </c>
      <c r="Y699">
        <v>0</v>
      </c>
      <c r="Z699">
        <v>0</v>
      </c>
      <c r="AA699">
        <v>0</v>
      </c>
      <c r="AB699">
        <v>61.8</v>
      </c>
      <c r="AC699">
        <v>58</v>
      </c>
      <c r="AD699">
        <v>2735</v>
      </c>
      <c r="AE699">
        <v>7.9138867148560816</v>
      </c>
      <c r="AF699">
        <f t="shared" si="31"/>
        <v>2735</v>
      </c>
      <c r="AG699">
        <v>8.0028361223020266</v>
      </c>
      <c r="AH699">
        <f t="shared" si="32"/>
        <v>2989.4243486136229</v>
      </c>
      <c r="AI699">
        <v>-8.8949407445944928E-2</v>
      </c>
      <c r="AJ699">
        <v>2735</v>
      </c>
      <c r="AL699">
        <v>1</v>
      </c>
      <c r="AM699">
        <v>0</v>
      </c>
      <c r="AN699">
        <v>5.95</v>
      </c>
      <c r="AO699">
        <v>5.89</v>
      </c>
      <c r="AP699">
        <v>3.66</v>
      </c>
    </row>
    <row r="700" spans="1:42" x14ac:dyDescent="0.3">
      <c r="A700">
        <v>1</v>
      </c>
      <c r="B700">
        <v>0.35</v>
      </c>
      <c r="C700">
        <f t="shared" si="30"/>
        <v>0.12249999999999998</v>
      </c>
      <c r="D700">
        <v>6.694013936569946</v>
      </c>
      <c r="E700" t="s">
        <v>49</v>
      </c>
      <c r="F700">
        <v>0</v>
      </c>
      <c r="G700">
        <v>0</v>
      </c>
      <c r="H700">
        <v>0</v>
      </c>
      <c r="I700">
        <v>1</v>
      </c>
      <c r="J700">
        <v>0</v>
      </c>
      <c r="K700" t="s">
        <v>47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1</v>
      </c>
      <c r="R700">
        <v>0</v>
      </c>
      <c r="S700" t="s">
        <v>48</v>
      </c>
      <c r="T700">
        <v>0</v>
      </c>
      <c r="U700">
        <v>0</v>
      </c>
      <c r="V700">
        <v>0</v>
      </c>
      <c r="W700">
        <v>1</v>
      </c>
      <c r="X700">
        <v>0</v>
      </c>
      <c r="Y700">
        <v>0</v>
      </c>
      <c r="Z700">
        <v>0</v>
      </c>
      <c r="AA700">
        <v>0</v>
      </c>
      <c r="AB700">
        <v>60.9</v>
      </c>
      <c r="AC700">
        <v>58</v>
      </c>
      <c r="AD700">
        <v>512</v>
      </c>
      <c r="AE700">
        <v>6.2383246250395077</v>
      </c>
      <c r="AF700">
        <f t="shared" si="31"/>
        <v>511.99999999999994</v>
      </c>
      <c r="AG700">
        <v>6.0941395179376592</v>
      </c>
      <c r="AH700">
        <f t="shared" si="32"/>
        <v>443.25247023174956</v>
      </c>
      <c r="AI700">
        <v>0.14418510710184851</v>
      </c>
      <c r="AJ700">
        <v>512</v>
      </c>
      <c r="AL700">
        <v>1</v>
      </c>
      <c r="AM700">
        <v>0</v>
      </c>
      <c r="AN700">
        <v>4.5599999999999996</v>
      </c>
      <c r="AO700">
        <v>4.53</v>
      </c>
      <c r="AP700">
        <v>2.77</v>
      </c>
    </row>
    <row r="701" spans="1:42" x14ac:dyDescent="0.3">
      <c r="A701">
        <v>1</v>
      </c>
      <c r="B701">
        <v>0.7</v>
      </c>
      <c r="C701">
        <f t="shared" si="30"/>
        <v>0.48999999999999994</v>
      </c>
      <c r="D701">
        <v>7.7962024499072404</v>
      </c>
      <c r="E701" t="s">
        <v>55</v>
      </c>
      <c r="F701">
        <v>0</v>
      </c>
      <c r="G701">
        <v>0</v>
      </c>
      <c r="H701">
        <v>0</v>
      </c>
      <c r="I701">
        <v>0</v>
      </c>
      <c r="J701">
        <v>1</v>
      </c>
      <c r="K701" t="s">
        <v>43</v>
      </c>
      <c r="L701">
        <v>0</v>
      </c>
      <c r="M701">
        <v>1</v>
      </c>
      <c r="N701">
        <v>0</v>
      </c>
      <c r="O701">
        <v>0</v>
      </c>
      <c r="P701">
        <v>0</v>
      </c>
      <c r="Q701">
        <v>0</v>
      </c>
      <c r="R701">
        <v>0</v>
      </c>
      <c r="S701" t="s">
        <v>48</v>
      </c>
      <c r="T701">
        <v>0</v>
      </c>
      <c r="U701">
        <v>0</v>
      </c>
      <c r="V701">
        <v>0</v>
      </c>
      <c r="W701">
        <v>1</v>
      </c>
      <c r="X701">
        <v>0</v>
      </c>
      <c r="Y701">
        <v>0</v>
      </c>
      <c r="Z701">
        <v>0</v>
      </c>
      <c r="AA701">
        <v>0</v>
      </c>
      <c r="AB701">
        <v>60.2</v>
      </c>
      <c r="AC701">
        <v>64</v>
      </c>
      <c r="AD701">
        <v>1964</v>
      </c>
      <c r="AE701">
        <v>7.5827384889144112</v>
      </c>
      <c r="AF701">
        <f t="shared" si="31"/>
        <v>1964</v>
      </c>
      <c r="AG701">
        <v>7.5677260471999794</v>
      </c>
      <c r="AH701">
        <f t="shared" si="32"/>
        <v>1934.7357778006212</v>
      </c>
      <c r="AI701">
        <v>1.5012441714431723E-2</v>
      </c>
      <c r="AJ701">
        <v>1964</v>
      </c>
      <c r="AL701">
        <v>1</v>
      </c>
      <c r="AM701">
        <v>0</v>
      </c>
      <c r="AN701">
        <v>5.67</v>
      </c>
      <c r="AO701">
        <v>5.7</v>
      </c>
      <c r="AP701">
        <v>3.42</v>
      </c>
    </row>
    <row r="702" spans="1:42" x14ac:dyDescent="0.3">
      <c r="A702">
        <v>1</v>
      </c>
      <c r="B702">
        <v>0.53</v>
      </c>
      <c r="C702">
        <f t="shared" si="30"/>
        <v>0.28090000000000004</v>
      </c>
      <c r="D702">
        <v>7.3335509394040761</v>
      </c>
      <c r="E702" t="s">
        <v>55</v>
      </c>
      <c r="F702">
        <v>0</v>
      </c>
      <c r="G702">
        <v>0</v>
      </c>
      <c r="H702">
        <v>0</v>
      </c>
      <c r="I702">
        <v>0</v>
      </c>
      <c r="J702">
        <v>1</v>
      </c>
      <c r="K702" t="s">
        <v>50</v>
      </c>
      <c r="L702">
        <v>0</v>
      </c>
      <c r="M702">
        <v>0</v>
      </c>
      <c r="N702">
        <v>0</v>
      </c>
      <c r="O702">
        <v>1</v>
      </c>
      <c r="P702">
        <v>0</v>
      </c>
      <c r="Q702">
        <v>0</v>
      </c>
      <c r="R702">
        <v>0</v>
      </c>
      <c r="S702" t="s">
        <v>44</v>
      </c>
      <c r="T702">
        <v>0</v>
      </c>
      <c r="U702">
        <v>0</v>
      </c>
      <c r="V702">
        <v>0</v>
      </c>
      <c r="W702">
        <v>0</v>
      </c>
      <c r="X702">
        <v>1</v>
      </c>
      <c r="Y702">
        <v>0</v>
      </c>
      <c r="Z702">
        <v>0</v>
      </c>
      <c r="AA702">
        <v>0</v>
      </c>
      <c r="AB702">
        <v>60.1</v>
      </c>
      <c r="AC702">
        <v>58</v>
      </c>
      <c r="AD702">
        <v>1721</v>
      </c>
      <c r="AE702">
        <v>7.4506607962115394</v>
      </c>
      <c r="AF702">
        <f t="shared" si="31"/>
        <v>1721</v>
      </c>
      <c r="AG702">
        <v>7.3716598446288124</v>
      </c>
      <c r="AH702">
        <f t="shared" si="32"/>
        <v>1590.2711966946724</v>
      </c>
      <c r="AI702">
        <v>7.9000951582727019E-2</v>
      </c>
      <c r="AJ702">
        <v>1721</v>
      </c>
      <c r="AL702">
        <v>1</v>
      </c>
      <c r="AM702">
        <v>0</v>
      </c>
      <c r="AN702">
        <v>5.27</v>
      </c>
      <c r="AO702">
        <v>5.32</v>
      </c>
      <c r="AP702">
        <v>3.18</v>
      </c>
    </row>
    <row r="703" spans="1:42" x14ac:dyDescent="0.3">
      <c r="A703">
        <v>1</v>
      </c>
      <c r="B703">
        <v>0.4</v>
      </c>
      <c r="C703">
        <f t="shared" si="30"/>
        <v>0.16000000000000003</v>
      </c>
      <c r="D703">
        <v>6.8934882765450896</v>
      </c>
      <c r="E703" t="s">
        <v>40</v>
      </c>
      <c r="F703">
        <v>0</v>
      </c>
      <c r="G703">
        <v>0</v>
      </c>
      <c r="H703">
        <v>1</v>
      </c>
      <c r="I703">
        <v>0</v>
      </c>
      <c r="J703">
        <v>0</v>
      </c>
      <c r="K703" t="s">
        <v>47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1</v>
      </c>
      <c r="R703">
        <v>0</v>
      </c>
      <c r="S703" t="s">
        <v>46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1</v>
      </c>
      <c r="AA703">
        <v>0</v>
      </c>
      <c r="AB703">
        <v>63</v>
      </c>
      <c r="AC703">
        <v>55</v>
      </c>
      <c r="AD703">
        <v>790</v>
      </c>
      <c r="AE703">
        <v>6.6720329454610674</v>
      </c>
      <c r="AF703">
        <f t="shared" si="31"/>
        <v>790.00000000000023</v>
      </c>
      <c r="AG703">
        <v>6.879267595518904</v>
      </c>
      <c r="AH703">
        <f t="shared" si="32"/>
        <v>971.91426469019393</v>
      </c>
      <c r="AI703">
        <v>-0.20723465005783659</v>
      </c>
      <c r="AJ703">
        <v>790</v>
      </c>
      <c r="AL703">
        <v>1</v>
      </c>
      <c r="AM703">
        <v>0</v>
      </c>
      <c r="AN703">
        <v>4.7</v>
      </c>
      <c r="AO703">
        <v>4.7300000000000004</v>
      </c>
      <c r="AP703">
        <v>2.97</v>
      </c>
    </row>
    <row r="704" spans="1:42" x14ac:dyDescent="0.3">
      <c r="A704">
        <v>1</v>
      </c>
      <c r="B704">
        <v>0.76</v>
      </c>
      <c r="C704">
        <f t="shared" si="30"/>
        <v>0.5776</v>
      </c>
      <c r="D704">
        <v>7.938472747243595</v>
      </c>
      <c r="E704" t="s">
        <v>37</v>
      </c>
      <c r="F704">
        <v>0</v>
      </c>
      <c r="G704">
        <v>1</v>
      </c>
      <c r="H704">
        <v>0</v>
      </c>
      <c r="I704">
        <v>0</v>
      </c>
      <c r="J704">
        <v>0</v>
      </c>
      <c r="K704" t="s">
        <v>50</v>
      </c>
      <c r="L704">
        <v>0</v>
      </c>
      <c r="M704">
        <v>0</v>
      </c>
      <c r="N704">
        <v>0</v>
      </c>
      <c r="O704">
        <v>1</v>
      </c>
      <c r="P704">
        <v>0</v>
      </c>
      <c r="Q704">
        <v>0</v>
      </c>
      <c r="R704">
        <v>0</v>
      </c>
      <c r="S704" t="s">
        <v>39</v>
      </c>
      <c r="T704">
        <v>0</v>
      </c>
      <c r="U704">
        <v>0</v>
      </c>
      <c r="V704">
        <v>1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57.7</v>
      </c>
      <c r="AC704">
        <v>63</v>
      </c>
      <c r="AD704">
        <v>2425</v>
      </c>
      <c r="AE704">
        <v>7.7935868033715838</v>
      </c>
      <c r="AF704">
        <f t="shared" si="31"/>
        <v>2425.0000000000005</v>
      </c>
      <c r="AG704">
        <v>7.8283576289344943</v>
      </c>
      <c r="AH704">
        <f t="shared" si="32"/>
        <v>2510.8023161917663</v>
      </c>
      <c r="AI704">
        <v>-3.4770825562910446E-2</v>
      </c>
      <c r="AJ704">
        <v>2425</v>
      </c>
      <c r="AL704">
        <v>1</v>
      </c>
      <c r="AM704">
        <v>0</v>
      </c>
      <c r="AN704">
        <v>5.97</v>
      </c>
      <c r="AO704">
        <v>6.05</v>
      </c>
      <c r="AP704">
        <v>3.47</v>
      </c>
    </row>
    <row r="705" spans="1:42" x14ac:dyDescent="0.3">
      <c r="A705">
        <v>1</v>
      </c>
      <c r="B705">
        <v>0.53</v>
      </c>
      <c r="C705">
        <f t="shared" si="30"/>
        <v>0.28090000000000004</v>
      </c>
      <c r="D705">
        <v>7.3335509394040761</v>
      </c>
      <c r="E705" t="s">
        <v>40</v>
      </c>
      <c r="F705">
        <v>0</v>
      </c>
      <c r="G705">
        <v>0</v>
      </c>
      <c r="H705">
        <v>1</v>
      </c>
      <c r="I705">
        <v>0</v>
      </c>
      <c r="J705">
        <v>0</v>
      </c>
      <c r="K705" t="s">
        <v>43</v>
      </c>
      <c r="L705">
        <v>0</v>
      </c>
      <c r="M705">
        <v>1</v>
      </c>
      <c r="N705">
        <v>0</v>
      </c>
      <c r="O705">
        <v>0</v>
      </c>
      <c r="P705">
        <v>0</v>
      </c>
      <c r="Q705">
        <v>0</v>
      </c>
      <c r="R705">
        <v>0</v>
      </c>
      <c r="S705" t="s">
        <v>48</v>
      </c>
      <c r="T705">
        <v>0</v>
      </c>
      <c r="U705">
        <v>0</v>
      </c>
      <c r="V705">
        <v>0</v>
      </c>
      <c r="W705">
        <v>1</v>
      </c>
      <c r="X705">
        <v>0</v>
      </c>
      <c r="Y705">
        <v>0</v>
      </c>
      <c r="Z705">
        <v>0</v>
      </c>
      <c r="AA705">
        <v>0</v>
      </c>
      <c r="AB705">
        <v>60.8</v>
      </c>
      <c r="AC705">
        <v>57</v>
      </c>
      <c r="AD705">
        <v>1229</v>
      </c>
      <c r="AE705">
        <v>7.1139561095660344</v>
      </c>
      <c r="AF705">
        <f t="shared" si="31"/>
        <v>1228.9999999999995</v>
      </c>
      <c r="AG705">
        <v>7.1489768449181472</v>
      </c>
      <c r="AH705">
        <f t="shared" si="32"/>
        <v>1272.8030138597771</v>
      </c>
      <c r="AI705">
        <v>-3.5020735352112808E-2</v>
      </c>
      <c r="AJ705">
        <v>1229</v>
      </c>
      <c r="AL705">
        <v>1</v>
      </c>
      <c r="AM705">
        <v>0</v>
      </c>
      <c r="AN705">
        <v>5.23</v>
      </c>
      <c r="AO705">
        <v>5.26</v>
      </c>
      <c r="AP705">
        <v>3.19</v>
      </c>
    </row>
    <row r="706" spans="1:42" x14ac:dyDescent="0.3">
      <c r="A706">
        <v>1</v>
      </c>
      <c r="B706">
        <v>0.77</v>
      </c>
      <c r="C706">
        <f t="shared" si="30"/>
        <v>0.59289999999999998</v>
      </c>
      <c r="D706">
        <v>7.961325119342832</v>
      </c>
      <c r="E706" t="s">
        <v>40</v>
      </c>
      <c r="F706">
        <v>0</v>
      </c>
      <c r="G706">
        <v>0</v>
      </c>
      <c r="H706">
        <v>1</v>
      </c>
      <c r="I706">
        <v>0</v>
      </c>
      <c r="J706">
        <v>0</v>
      </c>
      <c r="K706" t="s">
        <v>41</v>
      </c>
      <c r="L706">
        <v>0</v>
      </c>
      <c r="M706">
        <v>0</v>
      </c>
      <c r="N706">
        <v>0</v>
      </c>
      <c r="O706">
        <v>0</v>
      </c>
      <c r="P706">
        <v>1</v>
      </c>
      <c r="Q706">
        <v>0</v>
      </c>
      <c r="R706">
        <v>0</v>
      </c>
      <c r="S706" t="s">
        <v>52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0</v>
      </c>
      <c r="AA706">
        <v>0</v>
      </c>
      <c r="AB706">
        <v>60.9</v>
      </c>
      <c r="AC706">
        <v>56</v>
      </c>
      <c r="AD706">
        <v>3332</v>
      </c>
      <c r="AE706">
        <v>8.111328003286733</v>
      </c>
      <c r="AF706">
        <f t="shared" si="31"/>
        <v>3331.9999999999991</v>
      </c>
      <c r="AG706">
        <v>7.9792922150263159</v>
      </c>
      <c r="AH706">
        <f t="shared" si="32"/>
        <v>2919.8636968922019</v>
      </c>
      <c r="AI706">
        <v>0.13203578826041706</v>
      </c>
      <c r="AJ706">
        <v>3332</v>
      </c>
      <c r="AL706">
        <v>1</v>
      </c>
      <c r="AM706">
        <v>0</v>
      </c>
      <c r="AN706">
        <v>5.89</v>
      </c>
      <c r="AO706">
        <v>5.94</v>
      </c>
      <c r="AP706">
        <v>3.61</v>
      </c>
    </row>
    <row r="707" spans="1:42" x14ac:dyDescent="0.3">
      <c r="A707">
        <v>1</v>
      </c>
      <c r="B707">
        <v>0.57999999999999996</v>
      </c>
      <c r="C707">
        <f t="shared" ref="C707:C770" si="33">B707^2</f>
        <v>0.33639999999999998</v>
      </c>
      <c r="D707">
        <v>7.4803835247488841</v>
      </c>
      <c r="E707" t="s">
        <v>40</v>
      </c>
      <c r="F707">
        <v>0</v>
      </c>
      <c r="G707">
        <v>0</v>
      </c>
      <c r="H707">
        <v>1</v>
      </c>
      <c r="I707">
        <v>0</v>
      </c>
      <c r="J707">
        <v>0</v>
      </c>
      <c r="K707" t="s">
        <v>51</v>
      </c>
      <c r="L707">
        <v>0</v>
      </c>
      <c r="M707">
        <v>0</v>
      </c>
      <c r="N707">
        <v>1</v>
      </c>
      <c r="O707">
        <v>0</v>
      </c>
      <c r="P707">
        <v>0</v>
      </c>
      <c r="Q707">
        <v>0</v>
      </c>
      <c r="R707">
        <v>0</v>
      </c>
      <c r="S707" t="s">
        <v>39</v>
      </c>
      <c r="T707">
        <v>0</v>
      </c>
      <c r="U707">
        <v>0</v>
      </c>
      <c r="V707">
        <v>1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62.3</v>
      </c>
      <c r="AC707">
        <v>54</v>
      </c>
      <c r="AD707">
        <v>1401</v>
      </c>
      <c r="AE707">
        <v>7.2449415463370066</v>
      </c>
      <c r="AF707">
        <f t="shared" ref="AF707:AF770" si="34">EXP(AE707)</f>
        <v>1400.9999999999995</v>
      </c>
      <c r="AG707">
        <v>7.4262634725080421</v>
      </c>
      <c r="AH707">
        <f t="shared" ref="AH707:AH770" si="35">EXP(AG707)</f>
        <v>1679.5202606960459</v>
      </c>
      <c r="AI707">
        <v>-0.18132192617103549</v>
      </c>
      <c r="AJ707">
        <v>1401</v>
      </c>
      <c r="AL707">
        <v>1</v>
      </c>
      <c r="AM707">
        <v>0</v>
      </c>
      <c r="AN707">
        <v>5.36</v>
      </c>
      <c r="AO707">
        <v>5.39</v>
      </c>
      <c r="AP707">
        <v>3.35</v>
      </c>
    </row>
    <row r="708" spans="1:42" x14ac:dyDescent="0.3">
      <c r="A708">
        <v>1</v>
      </c>
      <c r="B708">
        <v>0.9</v>
      </c>
      <c r="C708">
        <f t="shared" si="33"/>
        <v>0.81</v>
      </c>
      <c r="D708">
        <v>8.2391797372871505</v>
      </c>
      <c r="E708" t="s">
        <v>37</v>
      </c>
      <c r="F708">
        <v>0</v>
      </c>
      <c r="G708">
        <v>1</v>
      </c>
      <c r="H708">
        <v>0</v>
      </c>
      <c r="I708">
        <v>0</v>
      </c>
      <c r="J708">
        <v>0</v>
      </c>
      <c r="K708" t="s">
        <v>41</v>
      </c>
      <c r="L708">
        <v>0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S708" t="s">
        <v>48</v>
      </c>
      <c r="T708">
        <v>0</v>
      </c>
      <c r="U708">
        <v>0</v>
      </c>
      <c r="V708">
        <v>0</v>
      </c>
      <c r="W708">
        <v>1</v>
      </c>
      <c r="X708">
        <v>0</v>
      </c>
      <c r="Y708">
        <v>0</v>
      </c>
      <c r="Z708">
        <v>0</v>
      </c>
      <c r="AA708">
        <v>0</v>
      </c>
      <c r="AB708">
        <v>63.1</v>
      </c>
      <c r="AC708">
        <v>60</v>
      </c>
      <c r="AD708">
        <v>3024</v>
      </c>
      <c r="AE708">
        <v>8.0143357372994242</v>
      </c>
      <c r="AF708">
        <f t="shared" si="34"/>
        <v>3024.0000000000018</v>
      </c>
      <c r="AG708">
        <v>7.9579804203319302</v>
      </c>
      <c r="AH708">
        <f t="shared" si="35"/>
        <v>2858.2945659237644</v>
      </c>
      <c r="AI708">
        <v>5.6355316967493962E-2</v>
      </c>
      <c r="AJ708">
        <v>3024</v>
      </c>
      <c r="AL708">
        <v>1</v>
      </c>
      <c r="AM708">
        <v>0</v>
      </c>
      <c r="AN708">
        <v>6.09</v>
      </c>
      <c r="AO708">
        <v>6.14</v>
      </c>
      <c r="AP708">
        <v>3.86</v>
      </c>
    </row>
    <row r="709" spans="1:42" x14ac:dyDescent="0.3">
      <c r="A709">
        <v>1</v>
      </c>
      <c r="B709">
        <v>0.7</v>
      </c>
      <c r="C709">
        <f t="shared" si="33"/>
        <v>0.48999999999999994</v>
      </c>
      <c r="D709">
        <v>7.7962024499072404</v>
      </c>
      <c r="E709" t="s">
        <v>40</v>
      </c>
      <c r="F709">
        <v>0</v>
      </c>
      <c r="G709">
        <v>0</v>
      </c>
      <c r="H709">
        <v>1</v>
      </c>
      <c r="I709">
        <v>0</v>
      </c>
      <c r="J709">
        <v>0</v>
      </c>
      <c r="K709" t="s">
        <v>50</v>
      </c>
      <c r="L709">
        <v>0</v>
      </c>
      <c r="M709">
        <v>0</v>
      </c>
      <c r="N709">
        <v>0</v>
      </c>
      <c r="O709">
        <v>1</v>
      </c>
      <c r="P709">
        <v>0</v>
      </c>
      <c r="Q709">
        <v>0</v>
      </c>
      <c r="R709">
        <v>0</v>
      </c>
      <c r="S709" t="s">
        <v>44</v>
      </c>
      <c r="T709">
        <v>0</v>
      </c>
      <c r="U709">
        <v>0</v>
      </c>
      <c r="V709">
        <v>0</v>
      </c>
      <c r="W709">
        <v>0</v>
      </c>
      <c r="X709">
        <v>1</v>
      </c>
      <c r="Y709">
        <v>0</v>
      </c>
      <c r="Z709">
        <v>0</v>
      </c>
      <c r="AA709">
        <v>0</v>
      </c>
      <c r="AB709">
        <v>60.8</v>
      </c>
      <c r="AC709">
        <v>56</v>
      </c>
      <c r="AD709">
        <v>3300</v>
      </c>
      <c r="AE709">
        <v>8.1016777474545716</v>
      </c>
      <c r="AF709">
        <f t="shared" si="34"/>
        <v>3300</v>
      </c>
      <c r="AG709">
        <v>7.9470577490250864</v>
      </c>
      <c r="AH709">
        <f t="shared" si="35"/>
        <v>2827.2442388440472</v>
      </c>
      <c r="AI709">
        <v>0.15461999842948515</v>
      </c>
      <c r="AJ709">
        <v>3300</v>
      </c>
      <c r="AL709">
        <v>1</v>
      </c>
      <c r="AM709">
        <v>0</v>
      </c>
      <c r="AN709">
        <v>5.73</v>
      </c>
      <c r="AO709">
        <v>5.8</v>
      </c>
      <c r="AP709">
        <v>3.51</v>
      </c>
    </row>
    <row r="710" spans="1:42" x14ac:dyDescent="0.3">
      <c r="A710">
        <v>1</v>
      </c>
      <c r="B710">
        <v>0.32</v>
      </c>
      <c r="C710">
        <f t="shared" si="33"/>
        <v>0.1024</v>
      </c>
      <c r="D710">
        <v>6.56339481274318</v>
      </c>
      <c r="E710" t="s">
        <v>49</v>
      </c>
      <c r="F710">
        <v>0</v>
      </c>
      <c r="G710">
        <v>0</v>
      </c>
      <c r="H710">
        <v>0</v>
      </c>
      <c r="I710">
        <v>1</v>
      </c>
      <c r="J710">
        <v>0</v>
      </c>
      <c r="K710" t="s">
        <v>43</v>
      </c>
      <c r="L710">
        <v>0</v>
      </c>
      <c r="M710">
        <v>1</v>
      </c>
      <c r="N710">
        <v>0</v>
      </c>
      <c r="O710">
        <v>0</v>
      </c>
      <c r="P710">
        <v>0</v>
      </c>
      <c r="Q710">
        <v>0</v>
      </c>
      <c r="R710">
        <v>0</v>
      </c>
      <c r="S710" t="s">
        <v>42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1</v>
      </c>
      <c r="AB710">
        <v>61.5</v>
      </c>
      <c r="AC710">
        <v>58</v>
      </c>
      <c r="AD710">
        <v>1080</v>
      </c>
      <c r="AE710">
        <v>6.9847163201182658</v>
      </c>
      <c r="AF710">
        <f t="shared" si="34"/>
        <v>1080.0000000000005</v>
      </c>
      <c r="AG710">
        <v>6.7926543040074208</v>
      </c>
      <c r="AH710">
        <f t="shared" si="35"/>
        <v>891.27614277699479</v>
      </c>
      <c r="AI710">
        <v>0.19206201611084506</v>
      </c>
      <c r="AJ710">
        <v>1080</v>
      </c>
      <c r="AL710">
        <v>1</v>
      </c>
      <c r="AM710">
        <v>0</v>
      </c>
      <c r="AN710">
        <v>4.42</v>
      </c>
      <c r="AO710">
        <v>4.3600000000000003</v>
      </c>
      <c r="AP710">
        <v>2.7</v>
      </c>
    </row>
    <row r="711" spans="1:42" x14ac:dyDescent="0.3">
      <c r="A711">
        <v>1</v>
      </c>
      <c r="B711">
        <v>0.56999999999999995</v>
      </c>
      <c r="C711">
        <f t="shared" si="33"/>
        <v>0.32489999999999997</v>
      </c>
      <c r="D711">
        <v>7.451829850966182</v>
      </c>
      <c r="E711" t="s">
        <v>40</v>
      </c>
      <c r="F711">
        <v>0</v>
      </c>
      <c r="G711">
        <v>0</v>
      </c>
      <c r="H711">
        <v>1</v>
      </c>
      <c r="I711">
        <v>0</v>
      </c>
      <c r="J711">
        <v>0</v>
      </c>
      <c r="K711" t="s">
        <v>43</v>
      </c>
      <c r="L711">
        <v>0</v>
      </c>
      <c r="M711">
        <v>1</v>
      </c>
      <c r="N711">
        <v>0</v>
      </c>
      <c r="O711">
        <v>0</v>
      </c>
      <c r="P711">
        <v>0</v>
      </c>
      <c r="Q711">
        <v>0</v>
      </c>
      <c r="R711">
        <v>0</v>
      </c>
      <c r="S711" t="s">
        <v>42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1</v>
      </c>
      <c r="AB711">
        <v>62.1</v>
      </c>
      <c r="AC711">
        <v>54.6</v>
      </c>
      <c r="AD711">
        <v>2442</v>
      </c>
      <c r="AE711">
        <v>7.80057265467065</v>
      </c>
      <c r="AF711">
        <f t="shared" si="34"/>
        <v>2442</v>
      </c>
      <c r="AG711">
        <v>7.7748525046771739</v>
      </c>
      <c r="AH711">
        <f t="shared" si="35"/>
        <v>2379.9922364803979</v>
      </c>
      <c r="AI711">
        <v>2.5720149993476049E-2</v>
      </c>
      <c r="AJ711">
        <v>2442</v>
      </c>
      <c r="AL711">
        <v>1</v>
      </c>
      <c r="AM711">
        <v>0</v>
      </c>
      <c r="AN711">
        <v>5.31</v>
      </c>
      <c r="AO711">
        <v>5.35</v>
      </c>
      <c r="AP711">
        <v>3.31</v>
      </c>
    </row>
    <row r="712" spans="1:42" x14ac:dyDescent="0.3">
      <c r="A712">
        <v>1</v>
      </c>
      <c r="B712">
        <v>0.23</v>
      </c>
      <c r="C712">
        <f t="shared" si="33"/>
        <v>5.2900000000000003E-2</v>
      </c>
      <c r="D712">
        <v>6.1036553175578563</v>
      </c>
      <c r="E712" t="s">
        <v>37</v>
      </c>
      <c r="F712">
        <v>0</v>
      </c>
      <c r="G712">
        <v>1</v>
      </c>
      <c r="H712">
        <v>0</v>
      </c>
      <c r="I712">
        <v>0</v>
      </c>
      <c r="J712">
        <v>0</v>
      </c>
      <c r="K712" t="s">
        <v>54</v>
      </c>
      <c r="L712">
        <v>1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 t="s">
        <v>46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1</v>
      </c>
      <c r="AA712">
        <v>0</v>
      </c>
      <c r="AB712">
        <v>64.8</v>
      </c>
      <c r="AC712">
        <v>58</v>
      </c>
      <c r="AD712">
        <v>478</v>
      </c>
      <c r="AE712">
        <v>6.1696107324914564</v>
      </c>
      <c r="AF712">
        <f t="shared" si="34"/>
        <v>478.00000000000023</v>
      </c>
      <c r="AG712">
        <v>6.3385883867381132</v>
      </c>
      <c r="AH712">
        <f t="shared" si="35"/>
        <v>565.9967786399377</v>
      </c>
      <c r="AI712">
        <v>-0.16897765424665678</v>
      </c>
      <c r="AJ712">
        <v>478</v>
      </c>
      <c r="AL712">
        <v>1</v>
      </c>
      <c r="AM712">
        <v>0</v>
      </c>
      <c r="AN712">
        <v>3.83</v>
      </c>
      <c r="AO712">
        <v>3.85</v>
      </c>
      <c r="AP712">
        <v>2.4900000000000002</v>
      </c>
    </row>
    <row r="713" spans="1:42" x14ac:dyDescent="0.3">
      <c r="A713">
        <v>1</v>
      </c>
      <c r="B713">
        <v>0.37</v>
      </c>
      <c r="C713">
        <f t="shared" si="33"/>
        <v>0.13689999999999999</v>
      </c>
      <c r="D713">
        <v>6.7763153464924137</v>
      </c>
      <c r="E713" t="s">
        <v>55</v>
      </c>
      <c r="F713">
        <v>0</v>
      </c>
      <c r="G713">
        <v>0</v>
      </c>
      <c r="H713">
        <v>0</v>
      </c>
      <c r="I713">
        <v>0</v>
      </c>
      <c r="J713">
        <v>1</v>
      </c>
      <c r="K713" t="s">
        <v>51</v>
      </c>
      <c r="L713">
        <v>0</v>
      </c>
      <c r="M713">
        <v>0</v>
      </c>
      <c r="N713">
        <v>1</v>
      </c>
      <c r="O713">
        <v>0</v>
      </c>
      <c r="P713">
        <v>0</v>
      </c>
      <c r="Q713">
        <v>0</v>
      </c>
      <c r="R713">
        <v>0</v>
      </c>
      <c r="S713" t="s">
        <v>39</v>
      </c>
      <c r="T713">
        <v>0</v>
      </c>
      <c r="U713">
        <v>0</v>
      </c>
      <c r="V713">
        <v>1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62.3</v>
      </c>
      <c r="AC713">
        <v>59</v>
      </c>
      <c r="AD713">
        <v>616</v>
      </c>
      <c r="AE713">
        <v>6.4232469635335194</v>
      </c>
      <c r="AF713">
        <f t="shared" si="34"/>
        <v>615.99999999999977</v>
      </c>
      <c r="AG713">
        <v>6.53507161586829</v>
      </c>
      <c r="AH713">
        <f t="shared" si="35"/>
        <v>688.88311751997844</v>
      </c>
      <c r="AI713">
        <v>-0.11182465233477057</v>
      </c>
      <c r="AJ713">
        <v>616</v>
      </c>
      <c r="AL713">
        <v>1</v>
      </c>
      <c r="AM713">
        <v>0</v>
      </c>
      <c r="AN713">
        <v>4.57</v>
      </c>
      <c r="AO713">
        <v>4.6100000000000003</v>
      </c>
      <c r="AP713">
        <v>2.86</v>
      </c>
    </row>
    <row r="714" spans="1:42" x14ac:dyDescent="0.3">
      <c r="A714">
        <v>1</v>
      </c>
      <c r="B714">
        <v>0.5</v>
      </c>
      <c r="C714">
        <f t="shared" si="33"/>
        <v>0.25</v>
      </c>
      <c r="D714">
        <v>7.2401831635362885</v>
      </c>
      <c r="E714" t="s">
        <v>55</v>
      </c>
      <c r="F714">
        <v>0</v>
      </c>
      <c r="G714">
        <v>0</v>
      </c>
      <c r="H714">
        <v>0</v>
      </c>
      <c r="I714">
        <v>0</v>
      </c>
      <c r="J714">
        <v>1</v>
      </c>
      <c r="K714" t="s">
        <v>50</v>
      </c>
      <c r="L714">
        <v>0</v>
      </c>
      <c r="M714">
        <v>0</v>
      </c>
      <c r="N714">
        <v>0</v>
      </c>
      <c r="O714">
        <v>1</v>
      </c>
      <c r="P714">
        <v>0</v>
      </c>
      <c r="Q714">
        <v>0</v>
      </c>
      <c r="R714">
        <v>0</v>
      </c>
      <c r="S714" t="s">
        <v>48</v>
      </c>
      <c r="T714">
        <v>0</v>
      </c>
      <c r="U714">
        <v>0</v>
      </c>
      <c r="V714">
        <v>0</v>
      </c>
      <c r="W714">
        <v>1</v>
      </c>
      <c r="X714">
        <v>0</v>
      </c>
      <c r="Y714">
        <v>0</v>
      </c>
      <c r="Z714">
        <v>0</v>
      </c>
      <c r="AA714">
        <v>0</v>
      </c>
      <c r="AB714">
        <v>58.6</v>
      </c>
      <c r="AC714">
        <v>61</v>
      </c>
      <c r="AD714">
        <v>983</v>
      </c>
      <c r="AE714">
        <v>6.8906091201471664</v>
      </c>
      <c r="AF714">
        <f t="shared" si="34"/>
        <v>982.99999999999989</v>
      </c>
      <c r="AG714">
        <v>6.841514146970237</v>
      </c>
      <c r="AH714">
        <f t="shared" si="35"/>
        <v>935.90516038622241</v>
      </c>
      <c r="AI714">
        <v>4.9094973176929457E-2</v>
      </c>
      <c r="AJ714">
        <v>983</v>
      </c>
      <c r="AL714">
        <v>1</v>
      </c>
      <c r="AM714">
        <v>0</v>
      </c>
      <c r="AN714">
        <v>5.16</v>
      </c>
      <c r="AO714">
        <v>5.21</v>
      </c>
      <c r="AP714">
        <v>3.04</v>
      </c>
    </row>
    <row r="715" spans="1:42" x14ac:dyDescent="0.3">
      <c r="A715">
        <v>1</v>
      </c>
      <c r="B715">
        <v>1</v>
      </c>
      <c r="C715">
        <f t="shared" si="33"/>
        <v>1</v>
      </c>
      <c r="D715">
        <v>8.4322999999999997</v>
      </c>
      <c r="E715" t="s">
        <v>55</v>
      </c>
      <c r="F715">
        <v>0</v>
      </c>
      <c r="G715">
        <v>0</v>
      </c>
      <c r="H715">
        <v>0</v>
      </c>
      <c r="I715">
        <v>0</v>
      </c>
      <c r="J715">
        <v>1</v>
      </c>
      <c r="K715" t="s">
        <v>43</v>
      </c>
      <c r="L715">
        <v>0</v>
      </c>
      <c r="M715">
        <v>1</v>
      </c>
      <c r="N715">
        <v>0</v>
      </c>
      <c r="O715">
        <v>0</v>
      </c>
      <c r="P715">
        <v>0</v>
      </c>
      <c r="Q715">
        <v>0</v>
      </c>
      <c r="R715">
        <v>0</v>
      </c>
      <c r="S715" t="s">
        <v>42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1</v>
      </c>
      <c r="AB715">
        <v>63</v>
      </c>
      <c r="AC715">
        <v>58</v>
      </c>
      <c r="AD715">
        <v>9224</v>
      </c>
      <c r="AE715">
        <v>9.1295640619488942</v>
      </c>
      <c r="AF715">
        <f t="shared" si="34"/>
        <v>9223.9999999999927</v>
      </c>
      <c r="AG715">
        <v>8.9178006070120759</v>
      </c>
      <c r="AH715">
        <f t="shared" si="35"/>
        <v>7463.6556524586513</v>
      </c>
      <c r="AI715">
        <v>0.21176345493681836</v>
      </c>
      <c r="AJ715">
        <v>9224</v>
      </c>
      <c r="AL715">
        <v>1</v>
      </c>
      <c r="AM715">
        <v>0</v>
      </c>
      <c r="AN715">
        <v>6.33</v>
      </c>
      <c r="AO715">
        <v>6.36</v>
      </c>
      <c r="AP715">
        <v>4</v>
      </c>
    </row>
    <row r="716" spans="1:42" x14ac:dyDescent="0.3">
      <c r="A716">
        <v>1</v>
      </c>
      <c r="B716">
        <v>0.33</v>
      </c>
      <c r="C716">
        <f t="shared" si="33"/>
        <v>0.10890000000000001</v>
      </c>
      <c r="D716">
        <v>6.6079578580290095</v>
      </c>
      <c r="E716" t="s">
        <v>49</v>
      </c>
      <c r="F716">
        <v>0</v>
      </c>
      <c r="G716">
        <v>0</v>
      </c>
      <c r="H716">
        <v>0</v>
      </c>
      <c r="I716">
        <v>1</v>
      </c>
      <c r="J716">
        <v>0</v>
      </c>
      <c r="K716" t="s">
        <v>50</v>
      </c>
      <c r="L716">
        <v>0</v>
      </c>
      <c r="M716">
        <v>0</v>
      </c>
      <c r="N716">
        <v>0</v>
      </c>
      <c r="O716">
        <v>1</v>
      </c>
      <c r="P716">
        <v>0</v>
      </c>
      <c r="Q716">
        <v>0</v>
      </c>
      <c r="R716">
        <v>0</v>
      </c>
      <c r="S716" t="s">
        <v>44</v>
      </c>
      <c r="T716">
        <v>0</v>
      </c>
      <c r="U716">
        <v>0</v>
      </c>
      <c r="V716">
        <v>0</v>
      </c>
      <c r="W716">
        <v>0</v>
      </c>
      <c r="X716">
        <v>1</v>
      </c>
      <c r="Y716">
        <v>0</v>
      </c>
      <c r="Z716">
        <v>0</v>
      </c>
      <c r="AA716">
        <v>0</v>
      </c>
      <c r="AB716">
        <v>60.3</v>
      </c>
      <c r="AC716">
        <v>59</v>
      </c>
      <c r="AD716">
        <v>666</v>
      </c>
      <c r="AE716">
        <v>6.5012896705403893</v>
      </c>
      <c r="AF716">
        <f t="shared" si="34"/>
        <v>666.00000000000011</v>
      </c>
      <c r="AG716">
        <v>6.5330371085334047</v>
      </c>
      <c r="AH716">
        <f t="shared" si="35"/>
        <v>687.48300451753994</v>
      </c>
      <c r="AI716">
        <v>-3.1747437993015382E-2</v>
      </c>
      <c r="AJ716">
        <v>666</v>
      </c>
      <c r="AL716">
        <v>1</v>
      </c>
      <c r="AM716">
        <v>0</v>
      </c>
      <c r="AN716">
        <v>4.4400000000000004</v>
      </c>
      <c r="AO716">
        <v>4.5199999999999996</v>
      </c>
      <c r="AP716">
        <v>2.7</v>
      </c>
    </row>
    <row r="717" spans="1:42" x14ac:dyDescent="0.3">
      <c r="A717">
        <v>1</v>
      </c>
      <c r="B717">
        <v>0.33</v>
      </c>
      <c r="C717">
        <f t="shared" si="33"/>
        <v>0.10890000000000001</v>
      </c>
      <c r="D717">
        <v>6.6079578580290095</v>
      </c>
      <c r="E717" t="s">
        <v>40</v>
      </c>
      <c r="F717">
        <v>0</v>
      </c>
      <c r="G717">
        <v>0</v>
      </c>
      <c r="H717">
        <v>1</v>
      </c>
      <c r="I717">
        <v>0</v>
      </c>
      <c r="J717">
        <v>0</v>
      </c>
      <c r="K717" t="s">
        <v>54</v>
      </c>
      <c r="L717">
        <v>1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 t="s">
        <v>52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0</v>
      </c>
      <c r="AA717">
        <v>0</v>
      </c>
      <c r="AB717">
        <v>61.8</v>
      </c>
      <c r="AC717">
        <v>56</v>
      </c>
      <c r="AD717">
        <v>1002</v>
      </c>
      <c r="AE717">
        <v>6.90975328164481</v>
      </c>
      <c r="AF717">
        <f t="shared" si="34"/>
        <v>1001.9999999999999</v>
      </c>
      <c r="AG717">
        <v>6.6802004503731034</v>
      </c>
      <c r="AH717">
        <f t="shared" si="35"/>
        <v>796.4787504782787</v>
      </c>
      <c r="AI717">
        <v>0.22955283127170656</v>
      </c>
      <c r="AJ717">
        <v>1002</v>
      </c>
      <c r="AL717">
        <v>1</v>
      </c>
      <c r="AM717">
        <v>0</v>
      </c>
      <c r="AN717">
        <v>4.4400000000000004</v>
      </c>
      <c r="AO717">
        <v>4.4000000000000004</v>
      </c>
      <c r="AP717">
        <v>2.73</v>
      </c>
    </row>
    <row r="718" spans="1:42" x14ac:dyDescent="0.3">
      <c r="A718">
        <v>1</v>
      </c>
      <c r="B718">
        <v>1</v>
      </c>
      <c r="C718">
        <f t="shared" si="33"/>
        <v>1</v>
      </c>
      <c r="D718">
        <v>8.4322999999999997</v>
      </c>
      <c r="E718" t="s">
        <v>49</v>
      </c>
      <c r="F718">
        <v>0</v>
      </c>
      <c r="G718">
        <v>0</v>
      </c>
      <c r="H718">
        <v>0</v>
      </c>
      <c r="I718">
        <v>1</v>
      </c>
      <c r="J718">
        <v>0</v>
      </c>
      <c r="K718" t="s">
        <v>50</v>
      </c>
      <c r="L718">
        <v>0</v>
      </c>
      <c r="M718">
        <v>0</v>
      </c>
      <c r="N718">
        <v>0</v>
      </c>
      <c r="O718">
        <v>1</v>
      </c>
      <c r="P718">
        <v>0</v>
      </c>
      <c r="Q718">
        <v>0</v>
      </c>
      <c r="R718">
        <v>0</v>
      </c>
      <c r="S718" t="s">
        <v>44</v>
      </c>
      <c r="T718">
        <v>0</v>
      </c>
      <c r="U718">
        <v>0</v>
      </c>
      <c r="V718">
        <v>0</v>
      </c>
      <c r="W718">
        <v>0</v>
      </c>
      <c r="X718">
        <v>1</v>
      </c>
      <c r="Y718">
        <v>0</v>
      </c>
      <c r="Z718">
        <v>0</v>
      </c>
      <c r="AA718">
        <v>0</v>
      </c>
      <c r="AB718">
        <v>61.2</v>
      </c>
      <c r="AC718">
        <v>58</v>
      </c>
      <c r="AD718">
        <v>6462</v>
      </c>
      <c r="AE718">
        <v>8.7736941463844431</v>
      </c>
      <c r="AF718">
        <f t="shared" si="34"/>
        <v>6461.9999999999973</v>
      </c>
      <c r="AG718">
        <v>8.8013306565665221</v>
      </c>
      <c r="AH718">
        <f t="shared" si="35"/>
        <v>6643.0777826865833</v>
      </c>
      <c r="AI718">
        <v>-2.7636510182079022E-2</v>
      </c>
      <c r="AJ718">
        <v>6462</v>
      </c>
      <c r="AL718">
        <v>1</v>
      </c>
      <c r="AM718">
        <v>0</v>
      </c>
      <c r="AN718">
        <v>6.49</v>
      </c>
      <c r="AO718">
        <v>6.38</v>
      </c>
      <c r="AP718">
        <v>3.94</v>
      </c>
    </row>
    <row r="719" spans="1:42" x14ac:dyDescent="0.3">
      <c r="A719">
        <v>1</v>
      </c>
      <c r="B719">
        <v>0.35</v>
      </c>
      <c r="C719">
        <f t="shared" si="33"/>
        <v>0.12249999999999998</v>
      </c>
      <c r="D719">
        <v>6.694013936569946</v>
      </c>
      <c r="E719" t="s">
        <v>49</v>
      </c>
      <c r="F719">
        <v>0</v>
      </c>
      <c r="G719">
        <v>0</v>
      </c>
      <c r="H719">
        <v>0</v>
      </c>
      <c r="I719">
        <v>1</v>
      </c>
      <c r="J719">
        <v>0</v>
      </c>
      <c r="K719" t="s">
        <v>51</v>
      </c>
      <c r="L719">
        <v>0</v>
      </c>
      <c r="M719">
        <v>0</v>
      </c>
      <c r="N719">
        <v>1</v>
      </c>
      <c r="O719">
        <v>0</v>
      </c>
      <c r="P719">
        <v>0</v>
      </c>
      <c r="Q719">
        <v>0</v>
      </c>
      <c r="R719">
        <v>0</v>
      </c>
      <c r="S719" t="s">
        <v>52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0</v>
      </c>
      <c r="AA719">
        <v>0</v>
      </c>
      <c r="AB719">
        <v>61.8</v>
      </c>
      <c r="AC719">
        <v>58</v>
      </c>
      <c r="AD719">
        <v>706</v>
      </c>
      <c r="AE719">
        <v>6.5596152374932419</v>
      </c>
      <c r="AF719">
        <f t="shared" si="34"/>
        <v>705.99999999999989</v>
      </c>
      <c r="AG719">
        <v>6.5930149329819372</v>
      </c>
      <c r="AH719">
        <f t="shared" si="35"/>
        <v>729.97839147265563</v>
      </c>
      <c r="AI719">
        <v>-3.3399695488695258E-2</v>
      </c>
      <c r="AJ719">
        <v>706</v>
      </c>
      <c r="AL719">
        <v>1</v>
      </c>
      <c r="AM719">
        <v>0</v>
      </c>
      <c r="AN719">
        <v>4.4800000000000004</v>
      </c>
      <c r="AO719">
        <v>4.5199999999999996</v>
      </c>
      <c r="AP719">
        <v>2.78</v>
      </c>
    </row>
    <row r="720" spans="1:42" x14ac:dyDescent="0.3">
      <c r="A720">
        <v>1</v>
      </c>
      <c r="B720">
        <v>1</v>
      </c>
      <c r="C720">
        <f t="shared" si="33"/>
        <v>1</v>
      </c>
      <c r="D720">
        <v>8.4322999999999997</v>
      </c>
      <c r="E720" t="s">
        <v>45</v>
      </c>
      <c r="F720">
        <v>1</v>
      </c>
      <c r="G720">
        <v>0</v>
      </c>
      <c r="H720">
        <v>0</v>
      </c>
      <c r="I720">
        <v>0</v>
      </c>
      <c r="J720">
        <v>0</v>
      </c>
      <c r="K720" t="s">
        <v>38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1</v>
      </c>
      <c r="S720" t="s">
        <v>39</v>
      </c>
      <c r="T720">
        <v>0</v>
      </c>
      <c r="U720">
        <v>0</v>
      </c>
      <c r="V720">
        <v>1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65.3</v>
      </c>
      <c r="AC720">
        <v>57</v>
      </c>
      <c r="AD720">
        <v>3175</v>
      </c>
      <c r="AE720">
        <v>8.0630629113267922</v>
      </c>
      <c r="AF720">
        <f t="shared" si="34"/>
        <v>3175.0000000000005</v>
      </c>
      <c r="AG720">
        <v>8.1192763138567621</v>
      </c>
      <c r="AH720">
        <f t="shared" si="35"/>
        <v>3358.5893008469588</v>
      </c>
      <c r="AI720">
        <v>-5.6213402529969869E-2</v>
      </c>
      <c r="AJ720">
        <v>3175</v>
      </c>
      <c r="AL720">
        <v>1</v>
      </c>
      <c r="AM720">
        <v>0</v>
      </c>
      <c r="AN720">
        <v>6.33</v>
      </c>
      <c r="AO720">
        <v>6.12</v>
      </c>
      <c r="AP720">
        <v>4.08</v>
      </c>
    </row>
    <row r="721" spans="1:42" x14ac:dyDescent="0.3">
      <c r="A721">
        <v>1</v>
      </c>
      <c r="B721">
        <v>0.52</v>
      </c>
      <c r="C721">
        <f t="shared" si="33"/>
        <v>0.27040000000000003</v>
      </c>
      <c r="D721">
        <v>7.302897153254575</v>
      </c>
      <c r="E721" t="s">
        <v>37</v>
      </c>
      <c r="F721">
        <v>0</v>
      </c>
      <c r="G721">
        <v>1</v>
      </c>
      <c r="H721">
        <v>0</v>
      </c>
      <c r="I721">
        <v>0</v>
      </c>
      <c r="J721">
        <v>0</v>
      </c>
      <c r="K721" t="s">
        <v>43</v>
      </c>
      <c r="L721">
        <v>0</v>
      </c>
      <c r="M721">
        <v>1</v>
      </c>
      <c r="N721">
        <v>0</v>
      </c>
      <c r="O721">
        <v>0</v>
      </c>
      <c r="P721">
        <v>0</v>
      </c>
      <c r="Q721">
        <v>0</v>
      </c>
      <c r="R721">
        <v>0</v>
      </c>
      <c r="S721" t="s">
        <v>48</v>
      </c>
      <c r="T721">
        <v>0</v>
      </c>
      <c r="U721">
        <v>0</v>
      </c>
      <c r="V721">
        <v>0</v>
      </c>
      <c r="W721">
        <v>1</v>
      </c>
      <c r="X721">
        <v>0</v>
      </c>
      <c r="Y721">
        <v>0</v>
      </c>
      <c r="Z721">
        <v>0</v>
      </c>
      <c r="AA721">
        <v>0</v>
      </c>
      <c r="AB721">
        <v>60.5</v>
      </c>
      <c r="AC721">
        <v>62</v>
      </c>
      <c r="AD721">
        <v>1199</v>
      </c>
      <c r="AE721">
        <v>7.0892431550275141</v>
      </c>
      <c r="AF721">
        <f t="shared" si="34"/>
        <v>1198.9999999999998</v>
      </c>
      <c r="AG721">
        <v>7.0119454556454297</v>
      </c>
      <c r="AH721">
        <f t="shared" si="35"/>
        <v>1109.8114950945089</v>
      </c>
      <c r="AI721">
        <v>7.7297699382084417E-2</v>
      </c>
      <c r="AJ721">
        <v>1199</v>
      </c>
      <c r="AL721">
        <v>1</v>
      </c>
      <c r="AM721">
        <v>0</v>
      </c>
      <c r="AN721">
        <v>5.15</v>
      </c>
      <c r="AO721">
        <v>5.2</v>
      </c>
      <c r="AP721">
        <v>3.13</v>
      </c>
    </row>
    <row r="722" spans="1:42" x14ac:dyDescent="0.3">
      <c r="A722">
        <v>1</v>
      </c>
      <c r="B722">
        <v>0.3</v>
      </c>
      <c r="C722">
        <f t="shared" si="33"/>
        <v>0.09</v>
      </c>
      <c r="D722">
        <v>6.4709048392564616</v>
      </c>
      <c r="E722" t="s">
        <v>40</v>
      </c>
      <c r="F722">
        <v>0</v>
      </c>
      <c r="G722">
        <v>0</v>
      </c>
      <c r="H722">
        <v>1</v>
      </c>
      <c r="I722">
        <v>0</v>
      </c>
      <c r="J722">
        <v>0</v>
      </c>
      <c r="K722" t="s">
        <v>47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1</v>
      </c>
      <c r="R722">
        <v>0</v>
      </c>
      <c r="S722" t="s">
        <v>39</v>
      </c>
      <c r="T722">
        <v>0</v>
      </c>
      <c r="U722">
        <v>0</v>
      </c>
      <c r="V722">
        <v>1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61.9</v>
      </c>
      <c r="AC722">
        <v>57</v>
      </c>
      <c r="AD722">
        <v>422</v>
      </c>
      <c r="AE722">
        <v>6.045005314036012</v>
      </c>
      <c r="AF722">
        <f t="shared" si="34"/>
        <v>422.00000000000011</v>
      </c>
      <c r="AG722">
        <v>6.001747822828909</v>
      </c>
      <c r="AH722">
        <f t="shared" si="35"/>
        <v>404.13453212122147</v>
      </c>
      <c r="AI722">
        <v>4.3257491207103094E-2</v>
      </c>
      <c r="AJ722">
        <v>422</v>
      </c>
      <c r="AL722">
        <v>1</v>
      </c>
      <c r="AM722">
        <v>0</v>
      </c>
      <c r="AN722">
        <v>4.28</v>
      </c>
      <c r="AO722">
        <v>4.3099999999999996</v>
      </c>
      <c r="AP722">
        <v>2.66</v>
      </c>
    </row>
    <row r="723" spans="1:42" x14ac:dyDescent="0.3">
      <c r="A723">
        <v>1</v>
      </c>
      <c r="B723">
        <v>0.56999999999999995</v>
      </c>
      <c r="C723">
        <f t="shared" si="33"/>
        <v>0.32489999999999997</v>
      </c>
      <c r="D723">
        <v>7.451829850966182</v>
      </c>
      <c r="E723" t="s">
        <v>40</v>
      </c>
      <c r="F723">
        <v>0</v>
      </c>
      <c r="G723">
        <v>0</v>
      </c>
      <c r="H723">
        <v>1</v>
      </c>
      <c r="I723">
        <v>0</v>
      </c>
      <c r="J723">
        <v>0</v>
      </c>
      <c r="K723" t="s">
        <v>51</v>
      </c>
      <c r="L723">
        <v>0</v>
      </c>
      <c r="M723">
        <v>0</v>
      </c>
      <c r="N723">
        <v>1</v>
      </c>
      <c r="O723">
        <v>0</v>
      </c>
      <c r="P723">
        <v>0</v>
      </c>
      <c r="Q723">
        <v>0</v>
      </c>
      <c r="R723">
        <v>0</v>
      </c>
      <c r="S723" t="s">
        <v>46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1</v>
      </c>
      <c r="AA723">
        <v>0</v>
      </c>
      <c r="AB723">
        <v>60.7</v>
      </c>
      <c r="AC723">
        <v>57</v>
      </c>
      <c r="AD723">
        <v>2507</v>
      </c>
      <c r="AE723">
        <v>7.8268420981582931</v>
      </c>
      <c r="AF723">
        <f t="shared" si="34"/>
        <v>2506.9999999999995</v>
      </c>
      <c r="AG723">
        <v>7.8002685772222868</v>
      </c>
      <c r="AH723">
        <f t="shared" si="35"/>
        <v>2441.2575557570935</v>
      </c>
      <c r="AI723">
        <v>2.657352093600629E-2</v>
      </c>
      <c r="AJ723">
        <v>2507</v>
      </c>
      <c r="AL723">
        <v>1</v>
      </c>
      <c r="AM723">
        <v>0</v>
      </c>
      <c r="AN723">
        <v>5.39</v>
      </c>
      <c r="AO723">
        <v>5.36</v>
      </c>
      <c r="AP723">
        <v>3.26</v>
      </c>
    </row>
    <row r="724" spans="1:42" x14ac:dyDescent="0.3">
      <c r="A724">
        <v>1</v>
      </c>
      <c r="B724">
        <v>0.73</v>
      </c>
      <c r="C724">
        <f t="shared" si="33"/>
        <v>0.53289999999999993</v>
      </c>
      <c r="D724">
        <v>7.8684782047942292</v>
      </c>
      <c r="E724" t="s">
        <v>40</v>
      </c>
      <c r="F724">
        <v>0</v>
      </c>
      <c r="G724">
        <v>0</v>
      </c>
      <c r="H724">
        <v>1</v>
      </c>
      <c r="I724">
        <v>0</v>
      </c>
      <c r="J724">
        <v>0</v>
      </c>
      <c r="K724" t="s">
        <v>50</v>
      </c>
      <c r="L724">
        <v>0</v>
      </c>
      <c r="M724">
        <v>0</v>
      </c>
      <c r="N724">
        <v>0</v>
      </c>
      <c r="O724">
        <v>1</v>
      </c>
      <c r="P724">
        <v>0</v>
      </c>
      <c r="Q724">
        <v>0</v>
      </c>
      <c r="R724">
        <v>0</v>
      </c>
      <c r="S724" t="s">
        <v>52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0</v>
      </c>
      <c r="AA724">
        <v>0</v>
      </c>
      <c r="AB724">
        <v>61.8</v>
      </c>
      <c r="AC724">
        <v>54</v>
      </c>
      <c r="AD724">
        <v>2839</v>
      </c>
      <c r="AE724">
        <v>7.9512071564729716</v>
      </c>
      <c r="AF724">
        <f t="shared" si="34"/>
        <v>2839.0000000000014</v>
      </c>
      <c r="AG724">
        <v>7.994829445259219</v>
      </c>
      <c r="AH724">
        <f t="shared" si="35"/>
        <v>2965.5845594145449</v>
      </c>
      <c r="AI724">
        <v>-4.362228878624741E-2</v>
      </c>
      <c r="AJ724">
        <v>2839</v>
      </c>
      <c r="AL724">
        <v>1</v>
      </c>
      <c r="AM724">
        <v>0</v>
      </c>
      <c r="AN724">
        <v>5.8</v>
      </c>
      <c r="AO724">
        <v>5.82</v>
      </c>
      <c r="AP724">
        <v>3.59</v>
      </c>
    </row>
    <row r="725" spans="1:42" x14ac:dyDescent="0.3">
      <c r="A725">
        <v>1</v>
      </c>
      <c r="B725">
        <v>0.7</v>
      </c>
      <c r="C725">
        <f t="shared" si="33"/>
        <v>0.48999999999999994</v>
      </c>
      <c r="D725">
        <v>7.7962024499072404</v>
      </c>
      <c r="E725" t="s">
        <v>55</v>
      </c>
      <c r="F725">
        <v>0</v>
      </c>
      <c r="G725">
        <v>0</v>
      </c>
      <c r="H725">
        <v>0</v>
      </c>
      <c r="I725">
        <v>0</v>
      </c>
      <c r="J725">
        <v>1</v>
      </c>
      <c r="K725" t="s">
        <v>41</v>
      </c>
      <c r="L725">
        <v>0</v>
      </c>
      <c r="M725">
        <v>0</v>
      </c>
      <c r="N725">
        <v>0</v>
      </c>
      <c r="O725">
        <v>0</v>
      </c>
      <c r="P725">
        <v>1</v>
      </c>
      <c r="Q725">
        <v>0</v>
      </c>
      <c r="R725">
        <v>0</v>
      </c>
      <c r="S725" t="s">
        <v>48</v>
      </c>
      <c r="T725">
        <v>0</v>
      </c>
      <c r="U725">
        <v>0</v>
      </c>
      <c r="V725">
        <v>0</v>
      </c>
      <c r="W725">
        <v>1</v>
      </c>
      <c r="X725">
        <v>0</v>
      </c>
      <c r="Y725">
        <v>0</v>
      </c>
      <c r="Z725">
        <v>0</v>
      </c>
      <c r="AA725">
        <v>0</v>
      </c>
      <c r="AB725">
        <v>61.5</v>
      </c>
      <c r="AC725">
        <v>63</v>
      </c>
      <c r="AD725">
        <v>1999</v>
      </c>
      <c r="AE725">
        <v>7.6004023345003997</v>
      </c>
      <c r="AF725">
        <f t="shared" si="34"/>
        <v>1998.9999999999993</v>
      </c>
      <c r="AG725">
        <v>7.3835437154634391</v>
      </c>
      <c r="AH725">
        <f t="shared" si="35"/>
        <v>1609.28251446952</v>
      </c>
      <c r="AI725">
        <v>0.21685861903696058</v>
      </c>
      <c r="AJ725">
        <v>1999</v>
      </c>
      <c r="AL725">
        <v>1</v>
      </c>
      <c r="AM725">
        <v>0</v>
      </c>
      <c r="AN725">
        <v>5.63</v>
      </c>
      <c r="AO725">
        <v>5.59</v>
      </c>
      <c r="AP725">
        <v>3.45</v>
      </c>
    </row>
    <row r="726" spans="1:42" x14ac:dyDescent="0.3">
      <c r="A726">
        <v>1</v>
      </c>
      <c r="B726">
        <v>0.35</v>
      </c>
      <c r="C726">
        <f t="shared" si="33"/>
        <v>0.12249999999999998</v>
      </c>
      <c r="D726">
        <v>6.694013936569946</v>
      </c>
      <c r="E726" t="s">
        <v>40</v>
      </c>
      <c r="F726">
        <v>0</v>
      </c>
      <c r="G726">
        <v>0</v>
      </c>
      <c r="H726">
        <v>1</v>
      </c>
      <c r="I726">
        <v>0</v>
      </c>
      <c r="J726">
        <v>0</v>
      </c>
      <c r="K726" t="s">
        <v>54</v>
      </c>
      <c r="L726">
        <v>1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 t="s">
        <v>48</v>
      </c>
      <c r="T726">
        <v>0</v>
      </c>
      <c r="U726">
        <v>0</v>
      </c>
      <c r="V726">
        <v>0</v>
      </c>
      <c r="W726">
        <v>1</v>
      </c>
      <c r="X726">
        <v>0</v>
      </c>
      <c r="Y726">
        <v>0</v>
      </c>
      <c r="Z726">
        <v>0</v>
      </c>
      <c r="AA726">
        <v>0</v>
      </c>
      <c r="AB726">
        <v>62.4</v>
      </c>
      <c r="AC726">
        <v>55</v>
      </c>
      <c r="AD726">
        <v>522</v>
      </c>
      <c r="AE726">
        <v>6.2576675878826391</v>
      </c>
      <c r="AF726">
        <f t="shared" si="34"/>
        <v>522.00000000000023</v>
      </c>
      <c r="AG726">
        <v>6.4907424693211269</v>
      </c>
      <c r="AH726">
        <f t="shared" si="35"/>
        <v>659.01247816360581</v>
      </c>
      <c r="AI726">
        <v>-0.23307488143848776</v>
      </c>
      <c r="AJ726">
        <v>522</v>
      </c>
      <c r="AL726">
        <v>1</v>
      </c>
      <c r="AM726">
        <v>0</v>
      </c>
      <c r="AN726">
        <v>4.53</v>
      </c>
      <c r="AO726">
        <v>4.54</v>
      </c>
      <c r="AP726">
        <v>2.83</v>
      </c>
    </row>
    <row r="727" spans="1:42" x14ac:dyDescent="0.3">
      <c r="A727">
        <v>1</v>
      </c>
      <c r="B727">
        <v>0.73</v>
      </c>
      <c r="C727">
        <f t="shared" si="33"/>
        <v>0.53289999999999993</v>
      </c>
      <c r="D727">
        <v>7.8684782047942292</v>
      </c>
      <c r="E727" t="s">
        <v>55</v>
      </c>
      <c r="F727">
        <v>0</v>
      </c>
      <c r="G727">
        <v>0</v>
      </c>
      <c r="H727">
        <v>0</v>
      </c>
      <c r="I727">
        <v>0</v>
      </c>
      <c r="J727">
        <v>1</v>
      </c>
      <c r="K727" t="s">
        <v>43</v>
      </c>
      <c r="L727">
        <v>0</v>
      </c>
      <c r="M727">
        <v>1</v>
      </c>
      <c r="N727">
        <v>0</v>
      </c>
      <c r="O727">
        <v>0</v>
      </c>
      <c r="P727">
        <v>0</v>
      </c>
      <c r="Q727">
        <v>0</v>
      </c>
      <c r="R727">
        <v>0</v>
      </c>
      <c r="S727" t="s">
        <v>42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1</v>
      </c>
      <c r="AB727">
        <v>63.4</v>
      </c>
      <c r="AC727">
        <v>58</v>
      </c>
      <c r="AD727">
        <v>3511</v>
      </c>
      <c r="AE727">
        <v>8.1636561761684323</v>
      </c>
      <c r="AF727">
        <f t="shared" si="34"/>
        <v>3511.0000000000005</v>
      </c>
      <c r="AG727">
        <v>8.1990993736233229</v>
      </c>
      <c r="AH727">
        <f t="shared" si="35"/>
        <v>3637.672647644335</v>
      </c>
      <c r="AI727">
        <v>-3.5443197454890552E-2</v>
      </c>
      <c r="AJ727">
        <v>3511</v>
      </c>
      <c r="AL727">
        <v>1</v>
      </c>
      <c r="AM727">
        <v>0</v>
      </c>
      <c r="AN727">
        <v>5.68</v>
      </c>
      <c r="AO727">
        <v>5.7</v>
      </c>
      <c r="AP727">
        <v>3.61</v>
      </c>
    </row>
    <row r="728" spans="1:42" x14ac:dyDescent="0.3">
      <c r="A728">
        <v>1</v>
      </c>
      <c r="B728">
        <v>0.52</v>
      </c>
      <c r="C728">
        <f t="shared" si="33"/>
        <v>0.27040000000000003</v>
      </c>
      <c r="D728">
        <v>7.302897153254575</v>
      </c>
      <c r="E728" t="s">
        <v>40</v>
      </c>
      <c r="F728">
        <v>0</v>
      </c>
      <c r="G728">
        <v>0</v>
      </c>
      <c r="H728">
        <v>1</v>
      </c>
      <c r="I728">
        <v>0</v>
      </c>
      <c r="J728">
        <v>0</v>
      </c>
      <c r="K728" t="s">
        <v>50</v>
      </c>
      <c r="L728">
        <v>0</v>
      </c>
      <c r="M728">
        <v>0</v>
      </c>
      <c r="N728">
        <v>0</v>
      </c>
      <c r="O728">
        <v>1</v>
      </c>
      <c r="P728">
        <v>0</v>
      </c>
      <c r="Q728">
        <v>0</v>
      </c>
      <c r="R728">
        <v>0</v>
      </c>
      <c r="S728" t="s">
        <v>39</v>
      </c>
      <c r="T728">
        <v>0</v>
      </c>
      <c r="U728">
        <v>0</v>
      </c>
      <c r="V728">
        <v>1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61.4</v>
      </c>
      <c r="AC728">
        <v>56</v>
      </c>
      <c r="AD728">
        <v>1675</v>
      </c>
      <c r="AE728">
        <v>7.4235684442591667</v>
      </c>
      <c r="AF728">
        <f t="shared" si="34"/>
        <v>1674.9999999999998</v>
      </c>
      <c r="AG728">
        <v>7.162845919580267</v>
      </c>
      <c r="AH728">
        <f t="shared" si="35"/>
        <v>1290.578594387264</v>
      </c>
      <c r="AI728">
        <v>0.26072252467889978</v>
      </c>
      <c r="AJ728">
        <v>1675</v>
      </c>
      <c r="AL728">
        <v>1</v>
      </c>
      <c r="AM728">
        <v>0</v>
      </c>
      <c r="AN728">
        <v>5.18</v>
      </c>
      <c r="AO728">
        <v>5.21</v>
      </c>
      <c r="AP728">
        <v>3.19</v>
      </c>
    </row>
    <row r="729" spans="1:42" x14ac:dyDescent="0.3">
      <c r="A729">
        <v>1</v>
      </c>
      <c r="B729">
        <v>0.31</v>
      </c>
      <c r="C729">
        <f t="shared" si="33"/>
        <v>9.6100000000000005E-2</v>
      </c>
      <c r="D729">
        <v>6.5177318019796271</v>
      </c>
      <c r="E729" t="s">
        <v>49</v>
      </c>
      <c r="F729">
        <v>0</v>
      </c>
      <c r="G729">
        <v>0</v>
      </c>
      <c r="H729">
        <v>0</v>
      </c>
      <c r="I729">
        <v>1</v>
      </c>
      <c r="J729">
        <v>0</v>
      </c>
      <c r="K729" t="s">
        <v>50</v>
      </c>
      <c r="L729">
        <v>0</v>
      </c>
      <c r="M729">
        <v>0</v>
      </c>
      <c r="N729">
        <v>0</v>
      </c>
      <c r="O729">
        <v>1</v>
      </c>
      <c r="P729">
        <v>0</v>
      </c>
      <c r="Q729">
        <v>0</v>
      </c>
      <c r="R729">
        <v>0</v>
      </c>
      <c r="S729" t="s">
        <v>46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1</v>
      </c>
      <c r="AA729">
        <v>0</v>
      </c>
      <c r="AB729">
        <v>60.7</v>
      </c>
      <c r="AC729">
        <v>58</v>
      </c>
      <c r="AD729">
        <v>816</v>
      </c>
      <c r="AE729">
        <v>6.7044143549641069</v>
      </c>
      <c r="AF729">
        <f t="shared" si="34"/>
        <v>815.99999999999989</v>
      </c>
      <c r="AG729">
        <v>6.6662110180172895</v>
      </c>
      <c r="AH729">
        <f t="shared" si="35"/>
        <v>785.41403983643966</v>
      </c>
      <c r="AI729">
        <v>3.8203336946817323E-2</v>
      </c>
      <c r="AJ729">
        <v>816</v>
      </c>
      <c r="AL729">
        <v>1</v>
      </c>
      <c r="AM729">
        <v>0</v>
      </c>
      <c r="AN729">
        <v>4.37</v>
      </c>
      <c r="AO729">
        <v>4.4000000000000004</v>
      </c>
      <c r="AP729">
        <v>2.66</v>
      </c>
    </row>
    <row r="730" spans="1:42" x14ac:dyDescent="0.3">
      <c r="A730">
        <v>1</v>
      </c>
      <c r="B730">
        <v>0.81</v>
      </c>
      <c r="C730">
        <f t="shared" si="33"/>
        <v>0.65610000000000013</v>
      </c>
      <c r="D730">
        <v>8.0504824002138395</v>
      </c>
      <c r="E730" t="s">
        <v>55</v>
      </c>
      <c r="F730">
        <v>0</v>
      </c>
      <c r="G730">
        <v>0</v>
      </c>
      <c r="H730">
        <v>0</v>
      </c>
      <c r="I730">
        <v>0</v>
      </c>
      <c r="J730">
        <v>1</v>
      </c>
      <c r="K730" t="s">
        <v>47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1</v>
      </c>
      <c r="R730">
        <v>0</v>
      </c>
      <c r="S730" t="s">
        <v>44</v>
      </c>
      <c r="T730">
        <v>0</v>
      </c>
      <c r="U730">
        <v>0</v>
      </c>
      <c r="V730">
        <v>0</v>
      </c>
      <c r="W730">
        <v>0</v>
      </c>
      <c r="X730">
        <v>1</v>
      </c>
      <c r="Y730">
        <v>0</v>
      </c>
      <c r="Z730">
        <v>0</v>
      </c>
      <c r="AA730">
        <v>0</v>
      </c>
      <c r="AB730">
        <v>62.7</v>
      </c>
      <c r="AC730">
        <v>58</v>
      </c>
      <c r="AD730">
        <v>2950</v>
      </c>
      <c r="AE730">
        <v>7.9895604493338652</v>
      </c>
      <c r="AF730">
        <f t="shared" si="34"/>
        <v>2949.9999999999991</v>
      </c>
      <c r="AG730">
        <v>7.9542489482162768</v>
      </c>
      <c r="AH730">
        <f t="shared" si="35"/>
        <v>2847.6487940057655</v>
      </c>
      <c r="AI730">
        <v>3.5311501117588406E-2</v>
      </c>
      <c r="AJ730">
        <v>2950</v>
      </c>
      <c r="AL730">
        <v>1</v>
      </c>
      <c r="AM730">
        <v>0</v>
      </c>
      <c r="AN730">
        <v>5.9</v>
      </c>
      <c r="AO730">
        <v>5.96</v>
      </c>
      <c r="AP730">
        <v>3.72</v>
      </c>
    </row>
    <row r="731" spans="1:42" x14ac:dyDescent="0.3">
      <c r="A731">
        <v>1</v>
      </c>
      <c r="B731">
        <v>1</v>
      </c>
      <c r="C731">
        <f t="shared" si="33"/>
        <v>1</v>
      </c>
      <c r="D731">
        <v>8.4322999999999997</v>
      </c>
      <c r="E731" t="s">
        <v>55</v>
      </c>
      <c r="F731">
        <v>0</v>
      </c>
      <c r="G731">
        <v>0</v>
      </c>
      <c r="H731">
        <v>0</v>
      </c>
      <c r="I731">
        <v>0</v>
      </c>
      <c r="J731">
        <v>1</v>
      </c>
      <c r="K731" t="s">
        <v>51</v>
      </c>
      <c r="L731">
        <v>0</v>
      </c>
      <c r="M731">
        <v>0</v>
      </c>
      <c r="N731">
        <v>1</v>
      </c>
      <c r="O731">
        <v>0</v>
      </c>
      <c r="P731">
        <v>0</v>
      </c>
      <c r="Q731">
        <v>0</v>
      </c>
      <c r="R731">
        <v>0</v>
      </c>
      <c r="S731" t="s">
        <v>48</v>
      </c>
      <c r="T731">
        <v>0</v>
      </c>
      <c r="U731">
        <v>0</v>
      </c>
      <c r="V731">
        <v>0</v>
      </c>
      <c r="W731">
        <v>1</v>
      </c>
      <c r="X731">
        <v>0</v>
      </c>
      <c r="Y731">
        <v>0</v>
      </c>
      <c r="Z731">
        <v>0</v>
      </c>
      <c r="AA731">
        <v>0</v>
      </c>
      <c r="AB731">
        <v>59.9</v>
      </c>
      <c r="AC731">
        <v>61</v>
      </c>
      <c r="AD731">
        <v>4255</v>
      </c>
      <c r="AE731">
        <v>8.355850041007475</v>
      </c>
      <c r="AF731">
        <f t="shared" si="34"/>
        <v>4255.0000000000018</v>
      </c>
      <c r="AG731">
        <v>8.3108047724921388</v>
      </c>
      <c r="AH731">
        <f t="shared" si="35"/>
        <v>4067.5851474914225</v>
      </c>
      <c r="AI731">
        <v>4.504526851533619E-2</v>
      </c>
      <c r="AJ731">
        <v>4255</v>
      </c>
      <c r="AL731">
        <v>1</v>
      </c>
      <c r="AM731">
        <v>0</v>
      </c>
      <c r="AN731">
        <v>6.42</v>
      </c>
      <c r="AO731">
        <v>6.46</v>
      </c>
      <c r="AP731">
        <v>3.86</v>
      </c>
    </row>
    <row r="732" spans="1:42" x14ac:dyDescent="0.3">
      <c r="A732">
        <v>1</v>
      </c>
      <c r="B732">
        <v>0.32</v>
      </c>
      <c r="C732">
        <f t="shared" si="33"/>
        <v>0.1024</v>
      </c>
      <c r="D732">
        <v>6.56339481274318</v>
      </c>
      <c r="E732" t="s">
        <v>49</v>
      </c>
      <c r="F732">
        <v>0</v>
      </c>
      <c r="G732">
        <v>0</v>
      </c>
      <c r="H732">
        <v>0</v>
      </c>
      <c r="I732">
        <v>1</v>
      </c>
      <c r="J732">
        <v>0</v>
      </c>
      <c r="K732" t="s">
        <v>41</v>
      </c>
      <c r="L732">
        <v>0</v>
      </c>
      <c r="M732">
        <v>0</v>
      </c>
      <c r="N732">
        <v>0</v>
      </c>
      <c r="O732">
        <v>0</v>
      </c>
      <c r="P732">
        <v>1</v>
      </c>
      <c r="Q732">
        <v>0</v>
      </c>
      <c r="R732">
        <v>0</v>
      </c>
      <c r="S732" t="s">
        <v>52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0</v>
      </c>
      <c r="AA732">
        <v>0</v>
      </c>
      <c r="AB732">
        <v>60.7</v>
      </c>
      <c r="AC732">
        <v>58</v>
      </c>
      <c r="AD732">
        <v>648</v>
      </c>
      <c r="AE732">
        <v>6.4738906963522744</v>
      </c>
      <c r="AF732">
        <f t="shared" si="34"/>
        <v>647.99999999999989</v>
      </c>
      <c r="AG732">
        <v>6.4162380156728211</v>
      </c>
      <c r="AH732">
        <f t="shared" si="35"/>
        <v>611.69758343761896</v>
      </c>
      <c r="AI732">
        <v>5.7652680679453283E-2</v>
      </c>
      <c r="AJ732">
        <v>648</v>
      </c>
      <c r="AL732">
        <v>1</v>
      </c>
      <c r="AM732">
        <v>0</v>
      </c>
      <c r="AN732">
        <v>4.46</v>
      </c>
      <c r="AO732">
        <v>4.43</v>
      </c>
      <c r="AP732">
        <v>2.7</v>
      </c>
    </row>
    <row r="733" spans="1:42" x14ac:dyDescent="0.3">
      <c r="A733">
        <v>1</v>
      </c>
      <c r="B733">
        <v>1</v>
      </c>
      <c r="C733">
        <f t="shared" si="33"/>
        <v>1</v>
      </c>
      <c r="D733">
        <v>8.4322999999999997</v>
      </c>
      <c r="E733" t="s">
        <v>49</v>
      </c>
      <c r="F733">
        <v>0</v>
      </c>
      <c r="G733">
        <v>0</v>
      </c>
      <c r="H733">
        <v>0</v>
      </c>
      <c r="I733">
        <v>1</v>
      </c>
      <c r="J733">
        <v>0</v>
      </c>
      <c r="K733" t="s">
        <v>38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1</v>
      </c>
      <c r="S733" t="s">
        <v>52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0</v>
      </c>
      <c r="AA733">
        <v>0</v>
      </c>
      <c r="AB733">
        <v>60.7</v>
      </c>
      <c r="AC733">
        <v>61</v>
      </c>
      <c r="AD733">
        <v>3685</v>
      </c>
      <c r="AE733">
        <v>8.2120258046234369</v>
      </c>
      <c r="AF733">
        <f t="shared" si="34"/>
        <v>3684.9999999999995</v>
      </c>
      <c r="AG733">
        <v>8.3972603244082809</v>
      </c>
      <c r="AH733">
        <f t="shared" si="35"/>
        <v>4434.8999016921362</v>
      </c>
      <c r="AI733">
        <v>-0.18523451978484395</v>
      </c>
      <c r="AJ733">
        <v>3685</v>
      </c>
      <c r="AL733">
        <v>1</v>
      </c>
      <c r="AM733">
        <v>0</v>
      </c>
      <c r="AN733">
        <v>6.5</v>
      </c>
      <c r="AO733">
        <v>6.41</v>
      </c>
      <c r="AP733">
        <v>3.92</v>
      </c>
    </row>
    <row r="734" spans="1:42" x14ac:dyDescent="0.3">
      <c r="A734">
        <v>1</v>
      </c>
      <c r="B734">
        <v>0.72</v>
      </c>
      <c r="C734">
        <f t="shared" si="33"/>
        <v>0.51839999999999997</v>
      </c>
      <c r="D734">
        <v>7.8446480764991975</v>
      </c>
      <c r="E734" t="s">
        <v>55</v>
      </c>
      <c r="F734">
        <v>0</v>
      </c>
      <c r="G734">
        <v>0</v>
      </c>
      <c r="H734">
        <v>0</v>
      </c>
      <c r="I734">
        <v>0</v>
      </c>
      <c r="J734">
        <v>1</v>
      </c>
      <c r="K734" t="s">
        <v>43</v>
      </c>
      <c r="L734">
        <v>0</v>
      </c>
      <c r="M734">
        <v>1</v>
      </c>
      <c r="N734">
        <v>0</v>
      </c>
      <c r="O734">
        <v>0</v>
      </c>
      <c r="P734">
        <v>0</v>
      </c>
      <c r="Q734">
        <v>0</v>
      </c>
      <c r="R734">
        <v>0</v>
      </c>
      <c r="S734" t="s">
        <v>42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1</v>
      </c>
      <c r="AB734">
        <v>61.3</v>
      </c>
      <c r="AC734">
        <v>60</v>
      </c>
      <c r="AD734">
        <v>3495</v>
      </c>
      <c r="AE734">
        <v>8.1590886546679098</v>
      </c>
      <c r="AF734">
        <f t="shared" si="34"/>
        <v>3494.9999999999968</v>
      </c>
      <c r="AG734">
        <v>8.1648773579209681</v>
      </c>
      <c r="AH734">
        <f t="shared" si="35"/>
        <v>3515.2901881497373</v>
      </c>
      <c r="AI734">
        <v>-5.7887032530583582E-3</v>
      </c>
      <c r="AJ734">
        <v>3495</v>
      </c>
      <c r="AL734">
        <v>1</v>
      </c>
      <c r="AM734">
        <v>0</v>
      </c>
      <c r="AN734">
        <v>5.73</v>
      </c>
      <c r="AO734">
        <v>5.76</v>
      </c>
      <c r="AP734">
        <v>3.52</v>
      </c>
    </row>
    <row r="735" spans="1:42" x14ac:dyDescent="0.3">
      <c r="A735">
        <v>1</v>
      </c>
      <c r="B735">
        <v>0.3</v>
      </c>
      <c r="C735">
        <f t="shared" si="33"/>
        <v>0.09</v>
      </c>
      <c r="D735">
        <v>6.4709048392564616</v>
      </c>
      <c r="E735" t="s">
        <v>40</v>
      </c>
      <c r="F735">
        <v>0</v>
      </c>
      <c r="G735">
        <v>0</v>
      </c>
      <c r="H735">
        <v>1</v>
      </c>
      <c r="I735">
        <v>0</v>
      </c>
      <c r="J735">
        <v>0</v>
      </c>
      <c r="K735" t="s">
        <v>51</v>
      </c>
      <c r="L735">
        <v>0</v>
      </c>
      <c r="M735">
        <v>0</v>
      </c>
      <c r="N735">
        <v>1</v>
      </c>
      <c r="O735">
        <v>0</v>
      </c>
      <c r="P735">
        <v>0</v>
      </c>
      <c r="Q735">
        <v>0</v>
      </c>
      <c r="R735">
        <v>0</v>
      </c>
      <c r="S735" t="s">
        <v>44</v>
      </c>
      <c r="T735">
        <v>0</v>
      </c>
      <c r="U735">
        <v>0</v>
      </c>
      <c r="V735">
        <v>0</v>
      </c>
      <c r="W735">
        <v>0</v>
      </c>
      <c r="X735">
        <v>1</v>
      </c>
      <c r="Y735">
        <v>0</v>
      </c>
      <c r="Z735">
        <v>0</v>
      </c>
      <c r="AA735">
        <v>0</v>
      </c>
      <c r="AB735">
        <v>61.9</v>
      </c>
      <c r="AC735">
        <v>55</v>
      </c>
      <c r="AD735">
        <v>673</v>
      </c>
      <c r="AE735">
        <v>6.5117453296447279</v>
      </c>
      <c r="AF735">
        <f t="shared" si="34"/>
        <v>673</v>
      </c>
      <c r="AG735">
        <v>6.4716053534990667</v>
      </c>
      <c r="AH735">
        <f t="shared" si="35"/>
        <v>646.52078872737741</v>
      </c>
      <c r="AI735">
        <v>4.0139976145661116E-2</v>
      </c>
      <c r="AJ735">
        <v>673</v>
      </c>
      <c r="AL735">
        <v>1</v>
      </c>
      <c r="AM735">
        <v>0</v>
      </c>
      <c r="AN735">
        <v>4.28</v>
      </c>
      <c r="AO735">
        <v>4.3</v>
      </c>
      <c r="AP735">
        <v>2.66</v>
      </c>
    </row>
    <row r="736" spans="1:42" x14ac:dyDescent="0.3">
      <c r="A736">
        <v>1</v>
      </c>
      <c r="B736">
        <v>0.41</v>
      </c>
      <c r="C736">
        <f t="shared" si="33"/>
        <v>0.16809999999999997</v>
      </c>
      <c r="D736">
        <v>6.9310210740658889</v>
      </c>
      <c r="E736" t="s">
        <v>40</v>
      </c>
      <c r="F736">
        <v>0</v>
      </c>
      <c r="G736">
        <v>0</v>
      </c>
      <c r="H736">
        <v>1</v>
      </c>
      <c r="I736">
        <v>0</v>
      </c>
      <c r="J736">
        <v>0</v>
      </c>
      <c r="K736" t="s">
        <v>43</v>
      </c>
      <c r="L736">
        <v>0</v>
      </c>
      <c r="M736">
        <v>1</v>
      </c>
      <c r="N736">
        <v>0</v>
      </c>
      <c r="O736">
        <v>0</v>
      </c>
      <c r="P736">
        <v>0</v>
      </c>
      <c r="Q736">
        <v>0</v>
      </c>
      <c r="R736">
        <v>0</v>
      </c>
      <c r="S736" t="s">
        <v>52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0</v>
      </c>
      <c r="AA736">
        <v>0</v>
      </c>
      <c r="AB736">
        <v>62.1</v>
      </c>
      <c r="AC736">
        <v>56</v>
      </c>
      <c r="AD736">
        <v>999</v>
      </c>
      <c r="AE736">
        <v>6.9067547786485539</v>
      </c>
      <c r="AF736">
        <f t="shared" si="34"/>
        <v>999.00000000000034</v>
      </c>
      <c r="AG736">
        <v>6.9930256346481272</v>
      </c>
      <c r="AH736">
        <f t="shared" si="35"/>
        <v>1089.0114473179819</v>
      </c>
      <c r="AI736">
        <v>-8.6270855999573293E-2</v>
      </c>
      <c r="AJ736">
        <v>999</v>
      </c>
      <c r="AL736">
        <v>1</v>
      </c>
      <c r="AM736">
        <v>0</v>
      </c>
      <c r="AN736">
        <v>4.76</v>
      </c>
      <c r="AO736">
        <v>4.74</v>
      </c>
      <c r="AP736">
        <v>2.95</v>
      </c>
    </row>
    <row r="737" spans="1:42" x14ac:dyDescent="0.3">
      <c r="A737">
        <v>1</v>
      </c>
      <c r="B737">
        <v>0.7</v>
      </c>
      <c r="C737">
        <f t="shared" si="33"/>
        <v>0.48999999999999994</v>
      </c>
      <c r="D737">
        <v>7.7962024499072404</v>
      </c>
      <c r="E737" t="s">
        <v>55</v>
      </c>
      <c r="F737">
        <v>0</v>
      </c>
      <c r="G737">
        <v>0</v>
      </c>
      <c r="H737">
        <v>0</v>
      </c>
      <c r="I737">
        <v>0</v>
      </c>
      <c r="J737">
        <v>1</v>
      </c>
      <c r="K737" t="s">
        <v>50</v>
      </c>
      <c r="L737">
        <v>0</v>
      </c>
      <c r="M737">
        <v>0</v>
      </c>
      <c r="N737">
        <v>0</v>
      </c>
      <c r="O737">
        <v>1</v>
      </c>
      <c r="P737">
        <v>0</v>
      </c>
      <c r="Q737">
        <v>0</v>
      </c>
      <c r="R737">
        <v>0</v>
      </c>
      <c r="S737" t="s">
        <v>52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0</v>
      </c>
      <c r="AA737">
        <v>0</v>
      </c>
      <c r="AB737">
        <v>60.6</v>
      </c>
      <c r="AC737">
        <v>60</v>
      </c>
      <c r="AD737">
        <v>2507</v>
      </c>
      <c r="AE737">
        <v>7.8268420981582931</v>
      </c>
      <c r="AF737">
        <f t="shared" si="34"/>
        <v>2506.9999999999995</v>
      </c>
      <c r="AG737">
        <v>7.7646989698884816</v>
      </c>
      <c r="AH737">
        <f t="shared" si="35"/>
        <v>2355.9491701239886</v>
      </c>
      <c r="AI737">
        <v>6.2143128269811498E-2</v>
      </c>
      <c r="AJ737">
        <v>2507</v>
      </c>
      <c r="AL737">
        <v>1</v>
      </c>
      <c r="AM737">
        <v>0</v>
      </c>
      <c r="AN737">
        <v>5.67</v>
      </c>
      <c r="AO737">
        <v>5.78</v>
      </c>
      <c r="AP737">
        <v>3.47</v>
      </c>
    </row>
    <row r="738" spans="1:42" x14ac:dyDescent="0.3">
      <c r="A738">
        <v>1</v>
      </c>
      <c r="B738">
        <v>0.71</v>
      </c>
      <c r="C738">
        <f t="shared" si="33"/>
        <v>0.50409999999999999</v>
      </c>
      <c r="D738">
        <v>7.8205583399289402</v>
      </c>
      <c r="E738" t="s">
        <v>40</v>
      </c>
      <c r="F738">
        <v>0</v>
      </c>
      <c r="G738">
        <v>0</v>
      </c>
      <c r="H738">
        <v>1</v>
      </c>
      <c r="I738">
        <v>0</v>
      </c>
      <c r="J738">
        <v>0</v>
      </c>
      <c r="K738" t="s">
        <v>54</v>
      </c>
      <c r="L738">
        <v>1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 t="s">
        <v>39</v>
      </c>
      <c r="T738">
        <v>0</v>
      </c>
      <c r="U738">
        <v>0</v>
      </c>
      <c r="V738">
        <v>1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63</v>
      </c>
      <c r="AC738">
        <v>55</v>
      </c>
      <c r="AD738">
        <v>2694</v>
      </c>
      <c r="AE738">
        <v>7.8987823569703091</v>
      </c>
      <c r="AF738">
        <f t="shared" si="34"/>
        <v>2693.9999999999995</v>
      </c>
      <c r="AG738">
        <v>7.8885134303495796</v>
      </c>
      <c r="AH738">
        <f t="shared" si="35"/>
        <v>2666.4770690223422</v>
      </c>
      <c r="AI738">
        <v>1.0268926620729424E-2</v>
      </c>
      <c r="AJ738">
        <v>2694</v>
      </c>
      <c r="AL738">
        <v>1</v>
      </c>
      <c r="AM738">
        <v>0</v>
      </c>
      <c r="AN738">
        <v>5.64</v>
      </c>
      <c r="AO738">
        <v>5.57</v>
      </c>
      <c r="AP738">
        <v>3.53</v>
      </c>
    </row>
    <row r="739" spans="1:42" x14ac:dyDescent="0.3">
      <c r="A739">
        <v>1</v>
      </c>
      <c r="B739">
        <v>0.9</v>
      </c>
      <c r="C739">
        <f t="shared" si="33"/>
        <v>0.81</v>
      </c>
      <c r="D739">
        <v>8.2391797372871505</v>
      </c>
      <c r="E739" t="s">
        <v>55</v>
      </c>
      <c r="F739">
        <v>0</v>
      </c>
      <c r="G739">
        <v>0</v>
      </c>
      <c r="H739">
        <v>0</v>
      </c>
      <c r="I739">
        <v>0</v>
      </c>
      <c r="J739">
        <v>1</v>
      </c>
      <c r="K739" t="s">
        <v>51</v>
      </c>
      <c r="L739">
        <v>0</v>
      </c>
      <c r="M739">
        <v>0</v>
      </c>
      <c r="N739">
        <v>1</v>
      </c>
      <c r="O739">
        <v>0</v>
      </c>
      <c r="P739">
        <v>0</v>
      </c>
      <c r="Q739">
        <v>0</v>
      </c>
      <c r="R739">
        <v>0</v>
      </c>
      <c r="S739" t="s">
        <v>52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0</v>
      </c>
      <c r="AA739">
        <v>0</v>
      </c>
      <c r="AB739">
        <v>61.2</v>
      </c>
      <c r="AC739">
        <v>59</v>
      </c>
      <c r="AD739">
        <v>4186</v>
      </c>
      <c r="AE739">
        <v>8.3395009030059448</v>
      </c>
      <c r="AF739">
        <f t="shared" si="34"/>
        <v>4185.9999999999991</v>
      </c>
      <c r="AG739">
        <v>8.4090897094274286</v>
      </c>
      <c r="AH739">
        <f t="shared" si="35"/>
        <v>4487.6735647375663</v>
      </c>
      <c r="AI739">
        <v>-6.9588806421483795E-2</v>
      </c>
      <c r="AJ739">
        <v>4186</v>
      </c>
      <c r="AL739">
        <v>1</v>
      </c>
      <c r="AM739">
        <v>0</v>
      </c>
      <c r="AN739">
        <v>6.2</v>
      </c>
      <c r="AO739">
        <v>6.26</v>
      </c>
      <c r="AP739">
        <v>3.81</v>
      </c>
    </row>
    <row r="740" spans="1:42" x14ac:dyDescent="0.3">
      <c r="A740">
        <v>1</v>
      </c>
      <c r="B740">
        <v>0.51</v>
      </c>
      <c r="C740">
        <f t="shared" si="33"/>
        <v>0.2601</v>
      </c>
      <c r="D740">
        <v>7.2717799946100161</v>
      </c>
      <c r="E740" t="s">
        <v>55</v>
      </c>
      <c r="F740">
        <v>0</v>
      </c>
      <c r="G740">
        <v>0</v>
      </c>
      <c r="H740">
        <v>0</v>
      </c>
      <c r="I740">
        <v>0</v>
      </c>
      <c r="J740">
        <v>1</v>
      </c>
      <c r="K740" t="s">
        <v>43</v>
      </c>
      <c r="L740">
        <v>0</v>
      </c>
      <c r="M740">
        <v>1</v>
      </c>
      <c r="N740">
        <v>0</v>
      </c>
      <c r="O740">
        <v>0</v>
      </c>
      <c r="P740">
        <v>0</v>
      </c>
      <c r="Q740">
        <v>0</v>
      </c>
      <c r="R740">
        <v>0</v>
      </c>
      <c r="S740" t="s">
        <v>39</v>
      </c>
      <c r="T740">
        <v>0</v>
      </c>
      <c r="U740">
        <v>0</v>
      </c>
      <c r="V740">
        <v>1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61</v>
      </c>
      <c r="AC740">
        <v>58</v>
      </c>
      <c r="AD740">
        <v>1343</v>
      </c>
      <c r="AE740">
        <v>7.2026611965232377</v>
      </c>
      <c r="AF740">
        <f t="shared" si="34"/>
        <v>1343.0000000000002</v>
      </c>
      <c r="AG740">
        <v>7.1369358300545436</v>
      </c>
      <c r="AH740">
        <f t="shared" si="35"/>
        <v>1257.5690739584491</v>
      </c>
      <c r="AI740">
        <v>6.5725366468694091E-2</v>
      </c>
      <c r="AJ740">
        <v>1343</v>
      </c>
      <c r="AL740">
        <v>1</v>
      </c>
      <c r="AM740">
        <v>0</v>
      </c>
      <c r="AN740">
        <v>5.0999999999999996</v>
      </c>
      <c r="AO740">
        <v>5.13</v>
      </c>
      <c r="AP740">
        <v>3.12</v>
      </c>
    </row>
    <row r="741" spans="1:42" x14ac:dyDescent="0.3">
      <c r="A741">
        <v>1</v>
      </c>
      <c r="B741">
        <v>0.24</v>
      </c>
      <c r="C741">
        <f t="shared" si="33"/>
        <v>5.7599999999999998E-2</v>
      </c>
      <c r="D741">
        <v>6.1610467084186391</v>
      </c>
      <c r="E741" t="s">
        <v>40</v>
      </c>
      <c r="F741">
        <v>0</v>
      </c>
      <c r="G741">
        <v>0</v>
      </c>
      <c r="H741">
        <v>1</v>
      </c>
      <c r="I741">
        <v>0</v>
      </c>
      <c r="J741">
        <v>0</v>
      </c>
      <c r="K741" t="s">
        <v>41</v>
      </c>
      <c r="L741">
        <v>0</v>
      </c>
      <c r="M741">
        <v>0</v>
      </c>
      <c r="N741">
        <v>0</v>
      </c>
      <c r="O741">
        <v>0</v>
      </c>
      <c r="P741">
        <v>1</v>
      </c>
      <c r="Q741">
        <v>0</v>
      </c>
      <c r="R741">
        <v>0</v>
      </c>
      <c r="S741" t="s">
        <v>53</v>
      </c>
      <c r="T741">
        <v>0</v>
      </c>
      <c r="U741">
        <v>1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62.1</v>
      </c>
      <c r="AC741">
        <v>57</v>
      </c>
      <c r="AD741">
        <v>504</v>
      </c>
      <c r="AE741">
        <v>6.2225762680713688</v>
      </c>
      <c r="AF741">
        <f t="shared" si="34"/>
        <v>504.00000000000006</v>
      </c>
      <c r="AG741">
        <v>6.3098390732238965</v>
      </c>
      <c r="AH741">
        <f t="shared" si="35"/>
        <v>549.95643897370735</v>
      </c>
      <c r="AI741">
        <v>-8.7262805152527712E-2</v>
      </c>
      <c r="AJ741">
        <v>504</v>
      </c>
      <c r="AL741">
        <v>1</v>
      </c>
      <c r="AM741">
        <v>0</v>
      </c>
      <c r="AN741">
        <v>4</v>
      </c>
      <c r="AO741">
        <v>4.04</v>
      </c>
      <c r="AP741">
        <v>2.5</v>
      </c>
    </row>
    <row r="742" spans="1:42" x14ac:dyDescent="0.3">
      <c r="A742">
        <v>1</v>
      </c>
      <c r="B742">
        <v>0.51</v>
      </c>
      <c r="C742">
        <f t="shared" si="33"/>
        <v>0.2601</v>
      </c>
      <c r="D742">
        <v>7.2717799946100161</v>
      </c>
      <c r="E742" t="s">
        <v>40</v>
      </c>
      <c r="F742">
        <v>0</v>
      </c>
      <c r="G742">
        <v>0</v>
      </c>
      <c r="H742">
        <v>1</v>
      </c>
      <c r="I742">
        <v>0</v>
      </c>
      <c r="J742">
        <v>0</v>
      </c>
      <c r="K742" t="s">
        <v>43</v>
      </c>
      <c r="L742">
        <v>0</v>
      </c>
      <c r="M742">
        <v>1</v>
      </c>
      <c r="N742">
        <v>0</v>
      </c>
      <c r="O742">
        <v>0</v>
      </c>
      <c r="P742">
        <v>0</v>
      </c>
      <c r="Q742">
        <v>0</v>
      </c>
      <c r="R742">
        <v>0</v>
      </c>
      <c r="S742" t="s">
        <v>39</v>
      </c>
      <c r="T742">
        <v>0</v>
      </c>
      <c r="U742">
        <v>0</v>
      </c>
      <c r="V742">
        <v>1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62.7</v>
      </c>
      <c r="AC742">
        <v>55</v>
      </c>
      <c r="AD742">
        <v>1546</v>
      </c>
      <c r="AE742">
        <v>7.3434262291473669</v>
      </c>
      <c r="AF742">
        <f t="shared" si="34"/>
        <v>1545.9999999999993</v>
      </c>
      <c r="AG742">
        <v>7.2409782447302948</v>
      </c>
      <c r="AH742">
        <f t="shared" si="35"/>
        <v>1395.4584032125592</v>
      </c>
      <c r="AI742">
        <v>0.10244798441707204</v>
      </c>
      <c r="AJ742">
        <v>1546</v>
      </c>
      <c r="AL742">
        <v>1</v>
      </c>
      <c r="AM742">
        <v>0</v>
      </c>
      <c r="AN742">
        <v>5.0999999999999996</v>
      </c>
      <c r="AO742">
        <v>5.07</v>
      </c>
      <c r="AP742">
        <v>3.19</v>
      </c>
    </row>
    <row r="743" spans="1:42" x14ac:dyDescent="0.3">
      <c r="A743">
        <v>1</v>
      </c>
      <c r="B743">
        <v>0.9</v>
      </c>
      <c r="C743">
        <f t="shared" si="33"/>
        <v>0.81</v>
      </c>
      <c r="D743">
        <v>8.2391797372871505</v>
      </c>
      <c r="E743" t="s">
        <v>55</v>
      </c>
      <c r="F743">
        <v>0</v>
      </c>
      <c r="G743">
        <v>0</v>
      </c>
      <c r="H743">
        <v>0</v>
      </c>
      <c r="I743">
        <v>0</v>
      </c>
      <c r="J743">
        <v>1</v>
      </c>
      <c r="K743" t="s">
        <v>47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1</v>
      </c>
      <c r="R743">
        <v>0</v>
      </c>
      <c r="S743" t="s">
        <v>52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0</v>
      </c>
      <c r="AA743">
        <v>0</v>
      </c>
      <c r="AB743">
        <v>61.6</v>
      </c>
      <c r="AC743">
        <v>57</v>
      </c>
      <c r="AD743">
        <v>3581</v>
      </c>
      <c r="AE743">
        <v>8.183397369998433</v>
      </c>
      <c r="AF743">
        <f t="shared" si="34"/>
        <v>3581.0000000000014</v>
      </c>
      <c r="AG743">
        <v>8.1019949215442164</v>
      </c>
      <c r="AH743">
        <f t="shared" si="35"/>
        <v>3301.0468405023935</v>
      </c>
      <c r="AI743">
        <v>8.1402448454216625E-2</v>
      </c>
      <c r="AJ743">
        <v>3581</v>
      </c>
      <c r="AL743">
        <v>1</v>
      </c>
      <c r="AM743">
        <v>0</v>
      </c>
      <c r="AN743">
        <v>6.13</v>
      </c>
      <c r="AO743">
        <v>6.17</v>
      </c>
      <c r="AP743">
        <v>3.79</v>
      </c>
    </row>
    <row r="744" spans="1:42" x14ac:dyDescent="0.3">
      <c r="A744">
        <v>1</v>
      </c>
      <c r="B744">
        <v>0.32</v>
      </c>
      <c r="C744">
        <f t="shared" si="33"/>
        <v>0.1024</v>
      </c>
      <c r="D744">
        <v>6.56339481274318</v>
      </c>
      <c r="E744" t="s">
        <v>49</v>
      </c>
      <c r="F744">
        <v>0</v>
      </c>
      <c r="G744">
        <v>0</v>
      </c>
      <c r="H744">
        <v>0</v>
      </c>
      <c r="I744">
        <v>1</v>
      </c>
      <c r="J744">
        <v>0</v>
      </c>
      <c r="K744" t="s">
        <v>54</v>
      </c>
      <c r="L744">
        <v>1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 t="s">
        <v>39</v>
      </c>
      <c r="T744">
        <v>0</v>
      </c>
      <c r="U744">
        <v>0</v>
      </c>
      <c r="V744">
        <v>1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60.2</v>
      </c>
      <c r="AC744">
        <v>58</v>
      </c>
      <c r="AD744">
        <v>756</v>
      </c>
      <c r="AE744">
        <v>6.6280413761795334</v>
      </c>
      <c r="AF744">
        <f t="shared" si="34"/>
        <v>756.00000000000023</v>
      </c>
      <c r="AG744">
        <v>6.4678231757869309</v>
      </c>
      <c r="AH744">
        <f t="shared" si="35"/>
        <v>644.08015058283365</v>
      </c>
      <c r="AI744">
        <v>0.16021820039260248</v>
      </c>
      <c r="AJ744">
        <v>756</v>
      </c>
      <c r="AL744">
        <v>1</v>
      </c>
      <c r="AM744">
        <v>0</v>
      </c>
      <c r="AN744">
        <v>4.43</v>
      </c>
      <c r="AO744">
        <v>4.4000000000000004</v>
      </c>
      <c r="AP744">
        <v>2.66</v>
      </c>
    </row>
    <row r="745" spans="1:42" x14ac:dyDescent="0.3">
      <c r="A745">
        <v>1</v>
      </c>
      <c r="B745">
        <v>0.63</v>
      </c>
      <c r="C745">
        <f t="shared" si="33"/>
        <v>0.39690000000000003</v>
      </c>
      <c r="D745">
        <v>7.6176503745199033</v>
      </c>
      <c r="E745" t="s">
        <v>40</v>
      </c>
      <c r="F745">
        <v>0</v>
      </c>
      <c r="G745">
        <v>0</v>
      </c>
      <c r="H745">
        <v>1</v>
      </c>
      <c r="I745">
        <v>0</v>
      </c>
      <c r="J745">
        <v>0</v>
      </c>
      <c r="K745" t="s">
        <v>51</v>
      </c>
      <c r="L745">
        <v>0</v>
      </c>
      <c r="M745">
        <v>0</v>
      </c>
      <c r="N745">
        <v>1</v>
      </c>
      <c r="O745">
        <v>0</v>
      </c>
      <c r="P745">
        <v>0</v>
      </c>
      <c r="Q745">
        <v>0</v>
      </c>
      <c r="R745">
        <v>0</v>
      </c>
      <c r="S745" t="s">
        <v>44</v>
      </c>
      <c r="T745">
        <v>0</v>
      </c>
      <c r="U745">
        <v>0</v>
      </c>
      <c r="V745">
        <v>0</v>
      </c>
      <c r="W745">
        <v>0</v>
      </c>
      <c r="X745">
        <v>1</v>
      </c>
      <c r="Y745">
        <v>0</v>
      </c>
      <c r="Z745">
        <v>0</v>
      </c>
      <c r="AA745">
        <v>0</v>
      </c>
      <c r="AB745">
        <v>62.3</v>
      </c>
      <c r="AC745">
        <v>56</v>
      </c>
      <c r="AD745">
        <v>2644</v>
      </c>
      <c r="AE745">
        <v>7.8800482009715767</v>
      </c>
      <c r="AF745">
        <f t="shared" si="34"/>
        <v>2643.9999999999995</v>
      </c>
      <c r="AG745">
        <v>7.7483536976833776</v>
      </c>
      <c r="AH745">
        <f t="shared" si="35"/>
        <v>2317.7535489329084</v>
      </c>
      <c r="AI745">
        <v>0.13169450328819909</v>
      </c>
      <c r="AJ745">
        <v>2644</v>
      </c>
      <c r="AL745">
        <v>1</v>
      </c>
      <c r="AM745">
        <v>0</v>
      </c>
      <c r="AN745">
        <v>5.46</v>
      </c>
      <c r="AO745">
        <v>5.49</v>
      </c>
      <c r="AP745">
        <v>3.41</v>
      </c>
    </row>
    <row r="746" spans="1:42" x14ac:dyDescent="0.3">
      <c r="A746">
        <v>1</v>
      </c>
      <c r="B746">
        <v>0.36</v>
      </c>
      <c r="C746">
        <f t="shared" si="33"/>
        <v>0.12959999999999999</v>
      </c>
      <c r="D746">
        <v>6.7356105602666911</v>
      </c>
      <c r="E746" t="s">
        <v>40</v>
      </c>
      <c r="F746">
        <v>0</v>
      </c>
      <c r="G746">
        <v>0</v>
      </c>
      <c r="H746">
        <v>1</v>
      </c>
      <c r="I746">
        <v>0</v>
      </c>
      <c r="J746">
        <v>0</v>
      </c>
      <c r="K746" t="s">
        <v>51</v>
      </c>
      <c r="L746">
        <v>0</v>
      </c>
      <c r="M746">
        <v>0</v>
      </c>
      <c r="N746">
        <v>1</v>
      </c>
      <c r="O746">
        <v>0</v>
      </c>
      <c r="P746">
        <v>0</v>
      </c>
      <c r="Q746">
        <v>0</v>
      </c>
      <c r="R746">
        <v>0</v>
      </c>
      <c r="S746" t="s">
        <v>52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0</v>
      </c>
      <c r="AA746">
        <v>0</v>
      </c>
      <c r="AB746">
        <v>62</v>
      </c>
      <c r="AC746">
        <v>54</v>
      </c>
      <c r="AD746">
        <v>684</v>
      </c>
      <c r="AE746">
        <v>6.5279579176225502</v>
      </c>
      <c r="AF746">
        <f t="shared" si="34"/>
        <v>683.99999999999977</v>
      </c>
      <c r="AG746">
        <v>6.7174758681795144</v>
      </c>
      <c r="AH746">
        <f t="shared" si="35"/>
        <v>826.72810490551853</v>
      </c>
      <c r="AI746">
        <v>-0.18951795055696419</v>
      </c>
      <c r="AJ746">
        <v>684</v>
      </c>
      <c r="AL746">
        <v>1</v>
      </c>
      <c r="AM746">
        <v>0</v>
      </c>
      <c r="AN746">
        <v>4.58</v>
      </c>
      <c r="AO746">
        <v>4.6100000000000003</v>
      </c>
      <c r="AP746">
        <v>2.85</v>
      </c>
    </row>
    <row r="747" spans="1:42" x14ac:dyDescent="0.3">
      <c r="A747">
        <v>1</v>
      </c>
      <c r="B747">
        <v>0.38</v>
      </c>
      <c r="C747">
        <f t="shared" si="33"/>
        <v>0.1444</v>
      </c>
      <c r="D747">
        <v>6.8161707634672322</v>
      </c>
      <c r="E747" t="s">
        <v>49</v>
      </c>
      <c r="F747">
        <v>0</v>
      </c>
      <c r="G747">
        <v>0</v>
      </c>
      <c r="H747">
        <v>0</v>
      </c>
      <c r="I747">
        <v>1</v>
      </c>
      <c r="J747">
        <v>0</v>
      </c>
      <c r="K747" t="s">
        <v>47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1</v>
      </c>
      <c r="R747">
        <v>0</v>
      </c>
      <c r="S747" t="s">
        <v>52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0</v>
      </c>
      <c r="AA747">
        <v>0</v>
      </c>
      <c r="AB747">
        <v>61.7</v>
      </c>
      <c r="AC747">
        <v>59</v>
      </c>
      <c r="AD747">
        <v>812</v>
      </c>
      <c r="AE747">
        <v>6.6995003401616779</v>
      </c>
      <c r="AF747">
        <f t="shared" si="34"/>
        <v>812</v>
      </c>
      <c r="AG747">
        <v>6.5036542871189074</v>
      </c>
      <c r="AH747">
        <f t="shared" si="35"/>
        <v>667.57669804980321</v>
      </c>
      <c r="AI747">
        <v>0.19584605304277058</v>
      </c>
      <c r="AJ747">
        <v>812</v>
      </c>
      <c r="AL747">
        <v>1</v>
      </c>
      <c r="AM747">
        <v>0</v>
      </c>
      <c r="AN747">
        <v>4.6399999999999997</v>
      </c>
      <c r="AO747">
        <v>4.5999999999999996</v>
      </c>
      <c r="AP747">
        <v>2.85</v>
      </c>
    </row>
    <row r="748" spans="1:42" x14ac:dyDescent="0.3">
      <c r="A748">
        <v>1</v>
      </c>
      <c r="B748">
        <v>0.56000000000000005</v>
      </c>
      <c r="C748">
        <f t="shared" si="33"/>
        <v>0.31360000000000005</v>
      </c>
      <c r="D748">
        <v>7.4228826779788557</v>
      </c>
      <c r="E748" t="s">
        <v>49</v>
      </c>
      <c r="F748">
        <v>0</v>
      </c>
      <c r="G748">
        <v>0</v>
      </c>
      <c r="H748">
        <v>0</v>
      </c>
      <c r="I748">
        <v>1</v>
      </c>
      <c r="J748">
        <v>0</v>
      </c>
      <c r="K748" t="s">
        <v>50</v>
      </c>
      <c r="L748">
        <v>0</v>
      </c>
      <c r="M748">
        <v>0</v>
      </c>
      <c r="N748">
        <v>0</v>
      </c>
      <c r="O748">
        <v>1</v>
      </c>
      <c r="P748">
        <v>0</v>
      </c>
      <c r="Q748">
        <v>0</v>
      </c>
      <c r="R748">
        <v>0</v>
      </c>
      <c r="S748" t="s">
        <v>48</v>
      </c>
      <c r="T748">
        <v>0</v>
      </c>
      <c r="U748">
        <v>0</v>
      </c>
      <c r="V748">
        <v>0</v>
      </c>
      <c r="W748">
        <v>1</v>
      </c>
      <c r="X748">
        <v>0</v>
      </c>
      <c r="Y748">
        <v>0</v>
      </c>
      <c r="Z748">
        <v>0</v>
      </c>
      <c r="AA748">
        <v>0</v>
      </c>
      <c r="AB748">
        <v>59.6</v>
      </c>
      <c r="AC748">
        <v>58</v>
      </c>
      <c r="AD748">
        <v>1103</v>
      </c>
      <c r="AE748">
        <v>7.0057890192535028</v>
      </c>
      <c r="AF748">
        <f t="shared" si="34"/>
        <v>1103.0000000000005</v>
      </c>
      <c r="AG748">
        <v>7.182104841018301</v>
      </c>
      <c r="AH748">
        <f t="shared" si="35"/>
        <v>1315.6746317677789</v>
      </c>
      <c r="AI748">
        <v>-0.17631582176479821</v>
      </c>
      <c r="AJ748">
        <v>1103</v>
      </c>
      <c r="AL748">
        <v>1</v>
      </c>
      <c r="AM748">
        <v>0</v>
      </c>
      <c r="AN748">
        <v>5.42</v>
      </c>
      <c r="AO748">
        <v>5.35</v>
      </c>
      <c r="AP748">
        <v>3.21</v>
      </c>
    </row>
    <row r="749" spans="1:42" x14ac:dyDescent="0.3">
      <c r="A749">
        <v>1</v>
      </c>
      <c r="B749">
        <v>0.9</v>
      </c>
      <c r="C749">
        <f t="shared" si="33"/>
        <v>0.81</v>
      </c>
      <c r="D749">
        <v>8.2391797372871505</v>
      </c>
      <c r="E749" t="s">
        <v>55</v>
      </c>
      <c r="F749">
        <v>0</v>
      </c>
      <c r="G749">
        <v>0</v>
      </c>
      <c r="H749">
        <v>0</v>
      </c>
      <c r="I749">
        <v>0</v>
      </c>
      <c r="J749">
        <v>1</v>
      </c>
      <c r="K749" t="s">
        <v>50</v>
      </c>
      <c r="L749">
        <v>0</v>
      </c>
      <c r="M749">
        <v>0</v>
      </c>
      <c r="N749">
        <v>0</v>
      </c>
      <c r="O749">
        <v>1</v>
      </c>
      <c r="P749">
        <v>0</v>
      </c>
      <c r="Q749">
        <v>0</v>
      </c>
      <c r="R749">
        <v>0</v>
      </c>
      <c r="S749" t="s">
        <v>53</v>
      </c>
      <c r="T749">
        <v>0</v>
      </c>
      <c r="U749">
        <v>1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63.1</v>
      </c>
      <c r="AC749">
        <v>58</v>
      </c>
      <c r="AD749">
        <v>5670</v>
      </c>
      <c r="AE749">
        <v>8.6429443967217985</v>
      </c>
      <c r="AF749">
        <f t="shared" si="34"/>
        <v>5670.0000000000045</v>
      </c>
      <c r="AG749">
        <v>8.759751399754423</v>
      </c>
      <c r="AH749">
        <f t="shared" si="35"/>
        <v>6372.5271692381293</v>
      </c>
      <c r="AI749">
        <v>-0.11680700303262448</v>
      </c>
      <c r="AJ749">
        <v>5670</v>
      </c>
      <c r="AL749">
        <v>1</v>
      </c>
      <c r="AM749">
        <v>0</v>
      </c>
      <c r="AN749">
        <v>6.18</v>
      </c>
      <c r="AO749">
        <v>6.09</v>
      </c>
      <c r="AP749">
        <v>3.87</v>
      </c>
    </row>
    <row r="750" spans="1:42" x14ac:dyDescent="0.3">
      <c r="A750">
        <v>1</v>
      </c>
      <c r="B750">
        <v>0.53</v>
      </c>
      <c r="C750">
        <f t="shared" si="33"/>
        <v>0.28090000000000004</v>
      </c>
      <c r="D750">
        <v>7.3335509394040761</v>
      </c>
      <c r="E750" t="s">
        <v>40</v>
      </c>
      <c r="F750">
        <v>0</v>
      </c>
      <c r="G750">
        <v>0</v>
      </c>
      <c r="H750">
        <v>1</v>
      </c>
      <c r="I750">
        <v>0</v>
      </c>
      <c r="J750">
        <v>0</v>
      </c>
      <c r="K750" t="s">
        <v>50</v>
      </c>
      <c r="L750">
        <v>0</v>
      </c>
      <c r="M750">
        <v>0</v>
      </c>
      <c r="N750">
        <v>0</v>
      </c>
      <c r="O750">
        <v>1</v>
      </c>
      <c r="P750">
        <v>0</v>
      </c>
      <c r="Q750">
        <v>0</v>
      </c>
      <c r="R750">
        <v>0</v>
      </c>
      <c r="S750" t="s">
        <v>53</v>
      </c>
      <c r="T750">
        <v>0</v>
      </c>
      <c r="U750">
        <v>1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61.8</v>
      </c>
      <c r="AC750">
        <v>57</v>
      </c>
      <c r="AD750">
        <v>2247</v>
      </c>
      <c r="AE750">
        <v>7.7173512721853292</v>
      </c>
      <c r="AF750">
        <f t="shared" si="34"/>
        <v>2247</v>
      </c>
      <c r="AG750">
        <v>7.6364308425309346</v>
      </c>
      <c r="AH750">
        <f t="shared" si="35"/>
        <v>2072.3341144574761</v>
      </c>
      <c r="AI750">
        <v>8.092042965439461E-2</v>
      </c>
      <c r="AJ750">
        <v>2247</v>
      </c>
      <c r="AL750">
        <v>1</v>
      </c>
      <c r="AM750">
        <v>0</v>
      </c>
      <c r="AN750">
        <v>5.18</v>
      </c>
      <c r="AO750">
        <v>5.22</v>
      </c>
      <c r="AP750">
        <v>3.21</v>
      </c>
    </row>
    <row r="751" spans="1:42" x14ac:dyDescent="0.3">
      <c r="A751">
        <v>1</v>
      </c>
      <c r="B751">
        <v>0.83</v>
      </c>
      <c r="C751">
        <f t="shared" si="33"/>
        <v>0.68889999999999996</v>
      </c>
      <c r="D751">
        <v>8.0937786257796134</v>
      </c>
      <c r="E751" t="s">
        <v>49</v>
      </c>
      <c r="F751">
        <v>0</v>
      </c>
      <c r="G751">
        <v>0</v>
      </c>
      <c r="H751">
        <v>0</v>
      </c>
      <c r="I751">
        <v>1</v>
      </c>
      <c r="J751">
        <v>0</v>
      </c>
      <c r="K751" t="s">
        <v>51</v>
      </c>
      <c r="L751">
        <v>0</v>
      </c>
      <c r="M751">
        <v>0</v>
      </c>
      <c r="N751">
        <v>1</v>
      </c>
      <c r="O751">
        <v>0</v>
      </c>
      <c r="P751">
        <v>0</v>
      </c>
      <c r="Q751">
        <v>0</v>
      </c>
      <c r="R751">
        <v>0</v>
      </c>
      <c r="S751" t="s">
        <v>48</v>
      </c>
      <c r="T751">
        <v>0</v>
      </c>
      <c r="U751">
        <v>0</v>
      </c>
      <c r="V751">
        <v>0</v>
      </c>
      <c r="W751">
        <v>1</v>
      </c>
      <c r="X751">
        <v>0</v>
      </c>
      <c r="Y751">
        <v>0</v>
      </c>
      <c r="Z751">
        <v>0</v>
      </c>
      <c r="AA751">
        <v>0</v>
      </c>
      <c r="AB751">
        <v>61.4</v>
      </c>
      <c r="AC751">
        <v>59</v>
      </c>
      <c r="AD751">
        <v>2840</v>
      </c>
      <c r="AE751">
        <v>7.9515593311552522</v>
      </c>
      <c r="AF751">
        <f t="shared" si="34"/>
        <v>2840.0000000000014</v>
      </c>
      <c r="AG751">
        <v>8.0132517264536496</v>
      </c>
      <c r="AH751">
        <f t="shared" si="35"/>
        <v>3020.7237272807834</v>
      </c>
      <c r="AI751">
        <v>-6.1692395298397429E-2</v>
      </c>
      <c r="AJ751">
        <v>2840</v>
      </c>
      <c r="AL751">
        <v>1</v>
      </c>
      <c r="AM751">
        <v>0</v>
      </c>
      <c r="AN751">
        <v>6.08</v>
      </c>
      <c r="AO751">
        <v>6.04</v>
      </c>
      <c r="AP751">
        <v>3.72</v>
      </c>
    </row>
    <row r="752" spans="1:42" x14ac:dyDescent="0.3">
      <c r="A752">
        <v>1</v>
      </c>
      <c r="B752">
        <v>0.32</v>
      </c>
      <c r="C752">
        <f t="shared" si="33"/>
        <v>0.1024</v>
      </c>
      <c r="D752">
        <v>6.56339481274318</v>
      </c>
      <c r="E752" t="s">
        <v>40</v>
      </c>
      <c r="F752">
        <v>0</v>
      </c>
      <c r="G752">
        <v>0</v>
      </c>
      <c r="H752">
        <v>1</v>
      </c>
      <c r="I752">
        <v>0</v>
      </c>
      <c r="J752">
        <v>0</v>
      </c>
      <c r="K752" t="s">
        <v>50</v>
      </c>
      <c r="L752">
        <v>0</v>
      </c>
      <c r="M752">
        <v>0</v>
      </c>
      <c r="N752">
        <v>0</v>
      </c>
      <c r="O752">
        <v>1</v>
      </c>
      <c r="P752">
        <v>0</v>
      </c>
      <c r="Q752">
        <v>0</v>
      </c>
      <c r="R752">
        <v>0</v>
      </c>
      <c r="S752" t="s">
        <v>52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0</v>
      </c>
      <c r="AA752">
        <v>0</v>
      </c>
      <c r="AB752">
        <v>62</v>
      </c>
      <c r="AC752">
        <v>57</v>
      </c>
      <c r="AD752">
        <v>524</v>
      </c>
      <c r="AE752">
        <v>6.261491684321042</v>
      </c>
      <c r="AF752">
        <f t="shared" si="34"/>
        <v>523.99999999999989</v>
      </c>
      <c r="AG752">
        <v>6.4600263926799233</v>
      </c>
      <c r="AH752">
        <f t="shared" si="35"/>
        <v>639.07792332604879</v>
      </c>
      <c r="AI752">
        <v>-0.19853470835888132</v>
      </c>
      <c r="AJ752">
        <v>524</v>
      </c>
      <c r="AL752">
        <v>1</v>
      </c>
      <c r="AM752">
        <v>0</v>
      </c>
      <c r="AN752">
        <v>4.37</v>
      </c>
      <c r="AO752">
        <v>4.41</v>
      </c>
      <c r="AP752">
        <v>2.72</v>
      </c>
    </row>
    <row r="753" spans="1:42" x14ac:dyDescent="0.3">
      <c r="A753">
        <v>1</v>
      </c>
      <c r="B753">
        <v>0.95</v>
      </c>
      <c r="C753">
        <f t="shared" si="33"/>
        <v>0.90249999999999997</v>
      </c>
      <c r="D753">
        <v>8.3377231414674764</v>
      </c>
      <c r="E753" t="s">
        <v>45</v>
      </c>
      <c r="F753">
        <v>1</v>
      </c>
      <c r="G753">
        <v>0</v>
      </c>
      <c r="H753">
        <v>0</v>
      </c>
      <c r="I753">
        <v>0</v>
      </c>
      <c r="J753">
        <v>0</v>
      </c>
      <c r="K753" t="s">
        <v>51</v>
      </c>
      <c r="L753">
        <v>0</v>
      </c>
      <c r="M753">
        <v>0</v>
      </c>
      <c r="N753">
        <v>1</v>
      </c>
      <c r="O753">
        <v>0</v>
      </c>
      <c r="P753">
        <v>0</v>
      </c>
      <c r="Q753">
        <v>0</v>
      </c>
      <c r="R753">
        <v>0</v>
      </c>
      <c r="S753" t="s">
        <v>48</v>
      </c>
      <c r="T753">
        <v>0</v>
      </c>
      <c r="U753">
        <v>0</v>
      </c>
      <c r="V753">
        <v>0</v>
      </c>
      <c r="W753">
        <v>1</v>
      </c>
      <c r="X753">
        <v>0</v>
      </c>
      <c r="Y753">
        <v>0</v>
      </c>
      <c r="Z753">
        <v>0</v>
      </c>
      <c r="AA753">
        <v>0</v>
      </c>
      <c r="AB753">
        <v>56</v>
      </c>
      <c r="AC753">
        <v>60</v>
      </c>
      <c r="AD753">
        <v>2815</v>
      </c>
      <c r="AE753">
        <v>7.9427175405737911</v>
      </c>
      <c r="AF753">
        <f t="shared" si="34"/>
        <v>2815.0000000000009</v>
      </c>
      <c r="AG753">
        <v>8.1856244899505413</v>
      </c>
      <c r="AH753">
        <f t="shared" si="35"/>
        <v>3588.9842041384904</v>
      </c>
      <c r="AI753">
        <v>-0.24290694937675017</v>
      </c>
      <c r="AJ753">
        <v>2815</v>
      </c>
      <c r="AL753">
        <v>1</v>
      </c>
      <c r="AM753">
        <v>0</v>
      </c>
      <c r="AN753">
        <v>6.62</v>
      </c>
      <c r="AO753">
        <v>6.53</v>
      </c>
      <c r="AP753">
        <v>3.68</v>
      </c>
    </row>
    <row r="754" spans="1:42" x14ac:dyDescent="0.3">
      <c r="A754">
        <v>1</v>
      </c>
      <c r="B754">
        <v>0.31</v>
      </c>
      <c r="C754">
        <f t="shared" si="33"/>
        <v>9.6100000000000005E-2</v>
      </c>
      <c r="D754">
        <v>6.5177318019796271</v>
      </c>
      <c r="E754" t="s">
        <v>40</v>
      </c>
      <c r="F754">
        <v>0</v>
      </c>
      <c r="G754">
        <v>0</v>
      </c>
      <c r="H754">
        <v>1</v>
      </c>
      <c r="I754">
        <v>0</v>
      </c>
      <c r="J754">
        <v>0</v>
      </c>
      <c r="K754" t="s">
        <v>50</v>
      </c>
      <c r="L754">
        <v>0</v>
      </c>
      <c r="M754">
        <v>0</v>
      </c>
      <c r="N754">
        <v>0</v>
      </c>
      <c r="O754">
        <v>1</v>
      </c>
      <c r="P754">
        <v>0</v>
      </c>
      <c r="Q754">
        <v>0</v>
      </c>
      <c r="R754">
        <v>0</v>
      </c>
      <c r="S754" t="s">
        <v>39</v>
      </c>
      <c r="T754">
        <v>0</v>
      </c>
      <c r="U754">
        <v>0</v>
      </c>
      <c r="V754">
        <v>1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61.6</v>
      </c>
      <c r="AC754">
        <v>56</v>
      </c>
      <c r="AD754">
        <v>627</v>
      </c>
      <c r="AE754">
        <v>6.4409465406329209</v>
      </c>
      <c r="AF754">
        <f t="shared" si="34"/>
        <v>627.00000000000011</v>
      </c>
      <c r="AG754">
        <v>6.2976815940905855</v>
      </c>
      <c r="AH754">
        <f t="shared" si="35"/>
        <v>543.3108337996531</v>
      </c>
      <c r="AI754">
        <v>0.14326494654233546</v>
      </c>
      <c r="AJ754">
        <v>627</v>
      </c>
      <c r="AL754">
        <v>1</v>
      </c>
      <c r="AM754">
        <v>0</v>
      </c>
      <c r="AN754">
        <v>4.3600000000000003</v>
      </c>
      <c r="AO754">
        <v>4.4000000000000004</v>
      </c>
      <c r="AP754">
        <v>2.7</v>
      </c>
    </row>
    <row r="755" spans="1:42" x14ac:dyDescent="0.3">
      <c r="A755">
        <v>1</v>
      </c>
      <c r="B755">
        <v>0.71</v>
      </c>
      <c r="C755">
        <f t="shared" si="33"/>
        <v>0.50409999999999999</v>
      </c>
      <c r="D755">
        <v>7.8205583399289402</v>
      </c>
      <c r="E755" t="s">
        <v>40</v>
      </c>
      <c r="F755">
        <v>0</v>
      </c>
      <c r="G755">
        <v>0</v>
      </c>
      <c r="H755">
        <v>1</v>
      </c>
      <c r="I755">
        <v>0</v>
      </c>
      <c r="J755">
        <v>0</v>
      </c>
      <c r="K755" t="s">
        <v>51</v>
      </c>
      <c r="L755">
        <v>0</v>
      </c>
      <c r="M755">
        <v>0</v>
      </c>
      <c r="N755">
        <v>1</v>
      </c>
      <c r="O755">
        <v>0</v>
      </c>
      <c r="P755">
        <v>0</v>
      </c>
      <c r="Q755">
        <v>0</v>
      </c>
      <c r="R755">
        <v>0</v>
      </c>
      <c r="S755" t="s">
        <v>42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1</v>
      </c>
      <c r="AB755">
        <v>61.6</v>
      </c>
      <c r="AC755">
        <v>56</v>
      </c>
      <c r="AD755">
        <v>4497</v>
      </c>
      <c r="AE755">
        <v>8.4111657867707077</v>
      </c>
      <c r="AF755">
        <f t="shared" si="34"/>
        <v>4497.0000000000009</v>
      </c>
      <c r="AG755">
        <v>8.1376812416044988</v>
      </c>
      <c r="AH755">
        <f t="shared" si="35"/>
        <v>3420.9762468030685</v>
      </c>
      <c r="AI755">
        <v>0.2734845451662089</v>
      </c>
      <c r="AJ755">
        <v>4497</v>
      </c>
      <c r="AL755">
        <v>1</v>
      </c>
      <c r="AM755">
        <v>0</v>
      </c>
      <c r="AN755">
        <v>5.73</v>
      </c>
      <c r="AO755">
        <v>5.75</v>
      </c>
      <c r="AP755">
        <v>3.53</v>
      </c>
    </row>
    <row r="756" spans="1:42" x14ac:dyDescent="0.3">
      <c r="A756">
        <v>1</v>
      </c>
      <c r="B756">
        <v>0.32</v>
      </c>
      <c r="C756">
        <f t="shared" si="33"/>
        <v>0.1024</v>
      </c>
      <c r="D756">
        <v>6.56339481274318</v>
      </c>
      <c r="E756" t="s">
        <v>49</v>
      </c>
      <c r="F756">
        <v>0</v>
      </c>
      <c r="G756">
        <v>0</v>
      </c>
      <c r="H756">
        <v>0</v>
      </c>
      <c r="I756">
        <v>1</v>
      </c>
      <c r="J756">
        <v>0</v>
      </c>
      <c r="K756" t="s">
        <v>43</v>
      </c>
      <c r="L756">
        <v>0</v>
      </c>
      <c r="M756">
        <v>1</v>
      </c>
      <c r="N756">
        <v>0</v>
      </c>
      <c r="O756">
        <v>0</v>
      </c>
      <c r="P756">
        <v>0</v>
      </c>
      <c r="Q756">
        <v>0</v>
      </c>
      <c r="R756">
        <v>0</v>
      </c>
      <c r="S756" t="s">
        <v>52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0</v>
      </c>
      <c r="AA756">
        <v>0</v>
      </c>
      <c r="AB756">
        <v>61.2</v>
      </c>
      <c r="AC756">
        <v>59</v>
      </c>
      <c r="AD756">
        <v>900</v>
      </c>
      <c r="AE756">
        <v>6.8023947633243109</v>
      </c>
      <c r="AF756">
        <f t="shared" si="34"/>
        <v>900.00000000000011</v>
      </c>
      <c r="AG756">
        <v>6.5975624325664679</v>
      </c>
      <c r="AH756">
        <f t="shared" si="35"/>
        <v>733.30552724517213</v>
      </c>
      <c r="AI756">
        <v>0.20483233075784302</v>
      </c>
      <c r="AJ756">
        <v>900</v>
      </c>
      <c r="AL756">
        <v>1</v>
      </c>
      <c r="AM756">
        <v>0</v>
      </c>
      <c r="AN756">
        <v>4.43</v>
      </c>
      <c r="AO756">
        <v>4.4000000000000004</v>
      </c>
      <c r="AP756">
        <v>2.7</v>
      </c>
    </row>
    <row r="757" spans="1:42" x14ac:dyDescent="0.3">
      <c r="A757">
        <v>1</v>
      </c>
      <c r="B757">
        <v>0.32</v>
      </c>
      <c r="C757">
        <f t="shared" si="33"/>
        <v>0.1024</v>
      </c>
      <c r="D757">
        <v>6.56339481274318</v>
      </c>
      <c r="E757" t="s">
        <v>49</v>
      </c>
      <c r="F757">
        <v>0</v>
      </c>
      <c r="G757">
        <v>0</v>
      </c>
      <c r="H757">
        <v>0</v>
      </c>
      <c r="I757">
        <v>1</v>
      </c>
      <c r="J757">
        <v>0</v>
      </c>
      <c r="K757" t="s">
        <v>50</v>
      </c>
      <c r="L757">
        <v>0</v>
      </c>
      <c r="M757">
        <v>0</v>
      </c>
      <c r="N757">
        <v>0</v>
      </c>
      <c r="O757">
        <v>1</v>
      </c>
      <c r="P757">
        <v>0</v>
      </c>
      <c r="Q757">
        <v>0</v>
      </c>
      <c r="R757">
        <v>0</v>
      </c>
      <c r="S757" t="s">
        <v>52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0</v>
      </c>
      <c r="AA757">
        <v>0</v>
      </c>
      <c r="AB757">
        <v>62.6</v>
      </c>
      <c r="AC757">
        <v>60</v>
      </c>
      <c r="AD757">
        <v>720</v>
      </c>
      <c r="AE757">
        <v>6.5792512120101012</v>
      </c>
      <c r="AF757">
        <f t="shared" si="34"/>
        <v>720.00000000000011</v>
      </c>
      <c r="AG757">
        <v>6.45743208898479</v>
      </c>
      <c r="AH757">
        <f t="shared" si="35"/>
        <v>637.42210987825104</v>
      </c>
      <c r="AI757">
        <v>0.12181912302531117</v>
      </c>
      <c r="AJ757">
        <v>720</v>
      </c>
      <c r="AL757">
        <v>1</v>
      </c>
      <c r="AM757">
        <v>0</v>
      </c>
      <c r="AN757">
        <v>4.3600000000000003</v>
      </c>
      <c r="AO757">
        <v>4.33</v>
      </c>
      <c r="AP757">
        <v>2.72</v>
      </c>
    </row>
    <row r="758" spans="1:42" x14ac:dyDescent="0.3">
      <c r="A758">
        <v>1</v>
      </c>
      <c r="B758">
        <v>0.31</v>
      </c>
      <c r="C758">
        <f t="shared" si="33"/>
        <v>9.6100000000000005E-2</v>
      </c>
      <c r="D758">
        <v>6.5177318019796271</v>
      </c>
      <c r="E758" t="s">
        <v>49</v>
      </c>
      <c r="F758">
        <v>0</v>
      </c>
      <c r="G758">
        <v>0</v>
      </c>
      <c r="H758">
        <v>0</v>
      </c>
      <c r="I758">
        <v>1</v>
      </c>
      <c r="J758">
        <v>0</v>
      </c>
      <c r="K758" t="s">
        <v>54</v>
      </c>
      <c r="L758">
        <v>1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 t="s">
        <v>53</v>
      </c>
      <c r="T758">
        <v>0</v>
      </c>
      <c r="U758">
        <v>1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60.2</v>
      </c>
      <c r="AC758">
        <v>59</v>
      </c>
      <c r="AD758">
        <v>1248</v>
      </c>
      <c r="AE758">
        <v>7.1292975489293733</v>
      </c>
      <c r="AF758">
        <f t="shared" si="34"/>
        <v>1248.0000000000005</v>
      </c>
      <c r="AG758">
        <v>6.9121611939031276</v>
      </c>
      <c r="AH758">
        <f t="shared" si="35"/>
        <v>1004.4156352345178</v>
      </c>
      <c r="AI758">
        <v>0.21713635502624573</v>
      </c>
      <c r="AJ758">
        <v>1248</v>
      </c>
      <c r="AL758">
        <v>1</v>
      </c>
      <c r="AM758">
        <v>0</v>
      </c>
      <c r="AN758">
        <v>4.42</v>
      </c>
      <c r="AO758">
        <v>4.3899999999999997</v>
      </c>
      <c r="AP758">
        <v>2.65</v>
      </c>
    </row>
    <row r="759" spans="1:42" x14ac:dyDescent="0.3">
      <c r="A759">
        <v>1</v>
      </c>
      <c r="B759">
        <v>0.46</v>
      </c>
      <c r="C759">
        <f t="shared" si="33"/>
        <v>0.21160000000000001</v>
      </c>
      <c r="D759">
        <v>7.1086395981596846</v>
      </c>
      <c r="E759" t="s">
        <v>55</v>
      </c>
      <c r="F759">
        <v>0</v>
      </c>
      <c r="G759">
        <v>0</v>
      </c>
      <c r="H759">
        <v>0</v>
      </c>
      <c r="I759">
        <v>0</v>
      </c>
      <c r="J759">
        <v>1</v>
      </c>
      <c r="K759" t="s">
        <v>43</v>
      </c>
      <c r="L759">
        <v>0</v>
      </c>
      <c r="M759">
        <v>1</v>
      </c>
      <c r="N759">
        <v>0</v>
      </c>
      <c r="O759">
        <v>0</v>
      </c>
      <c r="P759">
        <v>0</v>
      </c>
      <c r="Q759">
        <v>0</v>
      </c>
      <c r="R759">
        <v>0</v>
      </c>
      <c r="S759" t="s">
        <v>44</v>
      </c>
      <c r="T759">
        <v>0</v>
      </c>
      <c r="U759">
        <v>0</v>
      </c>
      <c r="V759">
        <v>0</v>
      </c>
      <c r="W759">
        <v>0</v>
      </c>
      <c r="X759">
        <v>1</v>
      </c>
      <c r="Y759">
        <v>0</v>
      </c>
      <c r="Z759">
        <v>0</v>
      </c>
      <c r="AA759">
        <v>0</v>
      </c>
      <c r="AB759">
        <v>62.9</v>
      </c>
      <c r="AC759">
        <v>52</v>
      </c>
      <c r="AD759">
        <v>1257</v>
      </c>
      <c r="AE759">
        <v>7.1364832085902474</v>
      </c>
      <c r="AF759">
        <f t="shared" si="34"/>
        <v>1257</v>
      </c>
      <c r="AG759">
        <v>7.1928414531301659</v>
      </c>
      <c r="AH759">
        <f t="shared" si="35"/>
        <v>1329.8766241688656</v>
      </c>
      <c r="AI759">
        <v>-5.6358244539918445E-2</v>
      </c>
      <c r="AJ759">
        <v>1257</v>
      </c>
      <c r="AL759">
        <v>1</v>
      </c>
      <c r="AM759">
        <v>0</v>
      </c>
      <c r="AN759">
        <v>4.9000000000000004</v>
      </c>
      <c r="AO759">
        <v>4.95</v>
      </c>
      <c r="AP759">
        <v>3.1</v>
      </c>
    </row>
    <row r="760" spans="1:42" x14ac:dyDescent="0.3">
      <c r="A760">
        <v>1</v>
      </c>
      <c r="B760">
        <v>0.3</v>
      </c>
      <c r="C760">
        <f t="shared" si="33"/>
        <v>0.09</v>
      </c>
      <c r="D760">
        <v>6.4709048392564616</v>
      </c>
      <c r="E760" t="s">
        <v>49</v>
      </c>
      <c r="F760">
        <v>0</v>
      </c>
      <c r="G760">
        <v>0</v>
      </c>
      <c r="H760">
        <v>0</v>
      </c>
      <c r="I760">
        <v>1</v>
      </c>
      <c r="J760">
        <v>0</v>
      </c>
      <c r="K760" t="s">
        <v>54</v>
      </c>
      <c r="L760">
        <v>1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 t="s">
        <v>52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0</v>
      </c>
      <c r="AA760">
        <v>0</v>
      </c>
      <c r="AB760">
        <v>61.7</v>
      </c>
      <c r="AC760">
        <v>59</v>
      </c>
      <c r="AD760">
        <v>710</v>
      </c>
      <c r="AE760">
        <v>6.5652649700353614</v>
      </c>
      <c r="AF760">
        <f t="shared" si="34"/>
        <v>710.00000000000023</v>
      </c>
      <c r="AG760">
        <v>6.4610817103543852</v>
      </c>
      <c r="AH760">
        <f t="shared" si="35"/>
        <v>639.75270954818097</v>
      </c>
      <c r="AI760">
        <v>0.10418325968097619</v>
      </c>
      <c r="AJ760">
        <v>710</v>
      </c>
      <c r="AL760">
        <v>1</v>
      </c>
      <c r="AM760">
        <v>0</v>
      </c>
      <c r="AN760">
        <v>4.25</v>
      </c>
      <c r="AO760">
        <v>4.28</v>
      </c>
      <c r="AP760">
        <v>2.63</v>
      </c>
    </row>
    <row r="761" spans="1:42" x14ac:dyDescent="0.3">
      <c r="A761">
        <v>1</v>
      </c>
      <c r="B761">
        <v>0.34</v>
      </c>
      <c r="C761">
        <f t="shared" si="33"/>
        <v>0.11560000000000002</v>
      </c>
      <c r="D761">
        <v>6.6514795948004855</v>
      </c>
      <c r="E761" t="s">
        <v>55</v>
      </c>
      <c r="F761">
        <v>0</v>
      </c>
      <c r="G761">
        <v>0</v>
      </c>
      <c r="H761">
        <v>0</v>
      </c>
      <c r="I761">
        <v>0</v>
      </c>
      <c r="J761">
        <v>1</v>
      </c>
      <c r="K761" t="s">
        <v>51</v>
      </c>
      <c r="L761">
        <v>0</v>
      </c>
      <c r="M761">
        <v>0</v>
      </c>
      <c r="N761">
        <v>1</v>
      </c>
      <c r="O761">
        <v>0</v>
      </c>
      <c r="P761">
        <v>0</v>
      </c>
      <c r="Q761">
        <v>0</v>
      </c>
      <c r="R761">
        <v>0</v>
      </c>
      <c r="S761" t="s">
        <v>52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0</v>
      </c>
      <c r="AA761">
        <v>0</v>
      </c>
      <c r="AB761">
        <v>62.9</v>
      </c>
      <c r="AC761">
        <v>58</v>
      </c>
      <c r="AD761">
        <v>686</v>
      </c>
      <c r="AE761">
        <v>6.5308776277258849</v>
      </c>
      <c r="AF761">
        <f t="shared" si="34"/>
        <v>685.99999999999977</v>
      </c>
      <c r="AG761">
        <v>6.556401597273819</v>
      </c>
      <c r="AH761">
        <f t="shared" si="35"/>
        <v>703.73481170466675</v>
      </c>
      <c r="AI761">
        <v>-2.5523969547934122E-2</v>
      </c>
      <c r="AJ761">
        <v>686</v>
      </c>
      <c r="AL761">
        <v>1</v>
      </c>
      <c r="AM761">
        <v>0</v>
      </c>
      <c r="AN761">
        <v>4.4400000000000004</v>
      </c>
      <c r="AO761">
        <v>4.46</v>
      </c>
      <c r="AP761">
        <v>2.8</v>
      </c>
    </row>
    <row r="762" spans="1:42" x14ac:dyDescent="0.3">
      <c r="A762">
        <v>1</v>
      </c>
      <c r="B762">
        <v>0.71</v>
      </c>
      <c r="C762">
        <f t="shared" si="33"/>
        <v>0.50409999999999999</v>
      </c>
      <c r="D762">
        <v>7.8205583399289402</v>
      </c>
      <c r="E762" t="s">
        <v>49</v>
      </c>
      <c r="F762">
        <v>0</v>
      </c>
      <c r="G762">
        <v>0</v>
      </c>
      <c r="H762">
        <v>0</v>
      </c>
      <c r="I762">
        <v>1</v>
      </c>
      <c r="J762">
        <v>0</v>
      </c>
      <c r="K762" t="s">
        <v>43</v>
      </c>
      <c r="L762">
        <v>0</v>
      </c>
      <c r="M762">
        <v>1</v>
      </c>
      <c r="N762">
        <v>0</v>
      </c>
      <c r="O762">
        <v>0</v>
      </c>
      <c r="P762">
        <v>0</v>
      </c>
      <c r="Q762">
        <v>0</v>
      </c>
      <c r="R762">
        <v>0</v>
      </c>
      <c r="S762" t="s">
        <v>52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0</v>
      </c>
      <c r="AA762">
        <v>0</v>
      </c>
      <c r="AB762">
        <v>62.4</v>
      </c>
      <c r="AC762">
        <v>60</v>
      </c>
      <c r="AD762">
        <v>2613</v>
      </c>
      <c r="AE762">
        <v>7.8682542655206129</v>
      </c>
      <c r="AF762">
        <f t="shared" si="34"/>
        <v>2613.0000000000009</v>
      </c>
      <c r="AG762">
        <v>7.9934102808779492</v>
      </c>
      <c r="AH762">
        <f t="shared" si="35"/>
        <v>2961.378892410447</v>
      </c>
      <c r="AI762">
        <v>-0.12515601535733634</v>
      </c>
      <c r="AJ762">
        <v>2613</v>
      </c>
      <c r="AL762">
        <v>1</v>
      </c>
      <c r="AM762">
        <v>0</v>
      </c>
      <c r="AN762">
        <v>5.68</v>
      </c>
      <c r="AO762">
        <v>5.66</v>
      </c>
      <c r="AP762">
        <v>3.54</v>
      </c>
    </row>
    <row r="763" spans="1:42" x14ac:dyDescent="0.3">
      <c r="A763">
        <v>1</v>
      </c>
      <c r="B763">
        <v>0.41</v>
      </c>
      <c r="C763">
        <f t="shared" si="33"/>
        <v>0.16809999999999997</v>
      </c>
      <c r="D763">
        <v>6.9310210740658889</v>
      </c>
      <c r="E763" t="s">
        <v>40</v>
      </c>
      <c r="F763">
        <v>0</v>
      </c>
      <c r="G763">
        <v>0</v>
      </c>
      <c r="H763">
        <v>1</v>
      </c>
      <c r="I763">
        <v>0</v>
      </c>
      <c r="J763">
        <v>0</v>
      </c>
      <c r="K763" t="s">
        <v>50</v>
      </c>
      <c r="L763">
        <v>0</v>
      </c>
      <c r="M763">
        <v>0</v>
      </c>
      <c r="N763">
        <v>0</v>
      </c>
      <c r="O763">
        <v>1</v>
      </c>
      <c r="P763">
        <v>0</v>
      </c>
      <c r="Q763">
        <v>0</v>
      </c>
      <c r="R763">
        <v>0</v>
      </c>
      <c r="S763" t="s">
        <v>42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1</v>
      </c>
      <c r="AB763">
        <v>62.2</v>
      </c>
      <c r="AC763">
        <v>56</v>
      </c>
      <c r="AD763">
        <v>1007</v>
      </c>
      <c r="AE763">
        <v>6.9147308927185627</v>
      </c>
      <c r="AF763">
        <f t="shared" si="34"/>
        <v>1007.0000000000003</v>
      </c>
      <c r="AG763">
        <v>7.0617919030768377</v>
      </c>
      <c r="AH763">
        <f t="shared" si="35"/>
        <v>1166.5336092334751</v>
      </c>
      <c r="AI763">
        <v>-0.14706101035827501</v>
      </c>
      <c r="AJ763">
        <v>1007</v>
      </c>
      <c r="AL763">
        <v>1</v>
      </c>
      <c r="AM763">
        <v>0</v>
      </c>
      <c r="AN763">
        <v>4.75</v>
      </c>
      <c r="AO763">
        <v>4.8</v>
      </c>
      <c r="AP763">
        <v>2.97</v>
      </c>
    </row>
    <row r="764" spans="1:42" x14ac:dyDescent="0.3">
      <c r="A764">
        <v>1</v>
      </c>
      <c r="B764">
        <v>0.71</v>
      </c>
      <c r="C764">
        <f t="shared" si="33"/>
        <v>0.50409999999999999</v>
      </c>
      <c r="D764">
        <v>7.8205583399289402</v>
      </c>
      <c r="E764" t="s">
        <v>40</v>
      </c>
      <c r="F764">
        <v>0</v>
      </c>
      <c r="G764">
        <v>0</v>
      </c>
      <c r="H764">
        <v>1</v>
      </c>
      <c r="I764">
        <v>0</v>
      </c>
      <c r="J764">
        <v>0</v>
      </c>
      <c r="K764" t="s">
        <v>47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1</v>
      </c>
      <c r="R764">
        <v>0</v>
      </c>
      <c r="S764" t="s">
        <v>48</v>
      </c>
      <c r="T764">
        <v>0</v>
      </c>
      <c r="U764">
        <v>0</v>
      </c>
      <c r="V764">
        <v>0</v>
      </c>
      <c r="W764">
        <v>1</v>
      </c>
      <c r="X764">
        <v>0</v>
      </c>
      <c r="Y764">
        <v>0</v>
      </c>
      <c r="Z764">
        <v>0</v>
      </c>
      <c r="AA764">
        <v>0</v>
      </c>
      <c r="AB764">
        <v>61.6</v>
      </c>
      <c r="AC764">
        <v>56</v>
      </c>
      <c r="AD764">
        <v>1947</v>
      </c>
      <c r="AE764">
        <v>7.5740450053721995</v>
      </c>
      <c r="AF764">
        <f t="shared" si="34"/>
        <v>1946.9999999999995</v>
      </c>
      <c r="AG764">
        <v>7.3810858662949332</v>
      </c>
      <c r="AH764">
        <f t="shared" si="35"/>
        <v>1605.3319976554367</v>
      </c>
      <c r="AI764">
        <v>0.19295913907726625</v>
      </c>
      <c r="AJ764">
        <v>1947</v>
      </c>
      <c r="AL764">
        <v>1</v>
      </c>
      <c r="AM764">
        <v>0</v>
      </c>
      <c r="AN764">
        <v>5.72</v>
      </c>
      <c r="AO764">
        <v>5.74</v>
      </c>
      <c r="AP764">
        <v>3.53</v>
      </c>
    </row>
    <row r="765" spans="1:42" x14ac:dyDescent="0.3">
      <c r="A765">
        <v>1</v>
      </c>
      <c r="B765">
        <v>0.72</v>
      </c>
      <c r="C765">
        <f t="shared" si="33"/>
        <v>0.51839999999999997</v>
      </c>
      <c r="D765">
        <v>7.8446480764991975</v>
      </c>
      <c r="E765" t="s">
        <v>40</v>
      </c>
      <c r="F765">
        <v>0</v>
      </c>
      <c r="G765">
        <v>0</v>
      </c>
      <c r="H765">
        <v>1</v>
      </c>
      <c r="I765">
        <v>0</v>
      </c>
      <c r="J765">
        <v>0</v>
      </c>
      <c r="K765" t="s">
        <v>51</v>
      </c>
      <c r="L765">
        <v>0</v>
      </c>
      <c r="M765">
        <v>0</v>
      </c>
      <c r="N765">
        <v>1</v>
      </c>
      <c r="O765">
        <v>0</v>
      </c>
      <c r="P765">
        <v>0</v>
      </c>
      <c r="Q765">
        <v>0</v>
      </c>
      <c r="R765">
        <v>0</v>
      </c>
      <c r="S765" t="s">
        <v>52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0</v>
      </c>
      <c r="AA765">
        <v>0</v>
      </c>
      <c r="AB765">
        <v>62.2</v>
      </c>
      <c r="AC765">
        <v>56</v>
      </c>
      <c r="AD765">
        <v>2956</v>
      </c>
      <c r="AE765">
        <v>7.9915922820680922</v>
      </c>
      <c r="AF765">
        <f t="shared" si="34"/>
        <v>2955.9999999999995</v>
      </c>
      <c r="AG765">
        <v>7.9961782381702502</v>
      </c>
      <c r="AH765">
        <f t="shared" si="35"/>
        <v>2969.5872176170342</v>
      </c>
      <c r="AI765">
        <v>-4.5859561021579509E-3</v>
      </c>
      <c r="AJ765">
        <v>2956</v>
      </c>
      <c r="AL765">
        <v>1</v>
      </c>
      <c r="AM765">
        <v>0</v>
      </c>
      <c r="AN765">
        <v>5.75</v>
      </c>
      <c r="AO765">
        <v>5.73</v>
      </c>
      <c r="AP765">
        <v>3.57</v>
      </c>
    </row>
    <row r="766" spans="1:42" x14ac:dyDescent="0.3">
      <c r="A766">
        <v>1</v>
      </c>
      <c r="B766">
        <v>0.71</v>
      </c>
      <c r="C766">
        <f t="shared" si="33"/>
        <v>0.50409999999999999</v>
      </c>
      <c r="D766">
        <v>7.8205583399289402</v>
      </c>
      <c r="E766" t="s">
        <v>40</v>
      </c>
      <c r="F766">
        <v>0</v>
      </c>
      <c r="G766">
        <v>0</v>
      </c>
      <c r="H766">
        <v>1</v>
      </c>
      <c r="I766">
        <v>0</v>
      </c>
      <c r="J766">
        <v>0</v>
      </c>
      <c r="K766" t="s">
        <v>41</v>
      </c>
      <c r="L766">
        <v>0</v>
      </c>
      <c r="M766">
        <v>0</v>
      </c>
      <c r="N766">
        <v>0</v>
      </c>
      <c r="O766">
        <v>0</v>
      </c>
      <c r="P766">
        <v>1</v>
      </c>
      <c r="Q766">
        <v>0</v>
      </c>
      <c r="R766">
        <v>0</v>
      </c>
      <c r="S766" t="s">
        <v>52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0</v>
      </c>
      <c r="AA766">
        <v>0</v>
      </c>
      <c r="AB766">
        <v>61.8</v>
      </c>
      <c r="AC766">
        <v>55</v>
      </c>
      <c r="AD766">
        <v>3080</v>
      </c>
      <c r="AE766">
        <v>8.0326848759676199</v>
      </c>
      <c r="AF766">
        <f t="shared" si="34"/>
        <v>3079.9999999999995</v>
      </c>
      <c r="AG766">
        <v>7.8349220993964828</v>
      </c>
      <c r="AH766">
        <f t="shared" si="35"/>
        <v>2527.3386204906583</v>
      </c>
      <c r="AI766">
        <v>0.19776277657113717</v>
      </c>
      <c r="AJ766">
        <v>3080</v>
      </c>
      <c r="AL766">
        <v>1</v>
      </c>
      <c r="AM766">
        <v>0</v>
      </c>
      <c r="AN766">
        <v>5.73</v>
      </c>
      <c r="AO766">
        <v>5.75</v>
      </c>
      <c r="AP766">
        <v>3.55</v>
      </c>
    </row>
    <row r="767" spans="1:42" x14ac:dyDescent="0.3">
      <c r="A767">
        <v>1</v>
      </c>
      <c r="B767">
        <v>0.79</v>
      </c>
      <c r="C767">
        <f t="shared" si="33"/>
        <v>0.6241000000000001</v>
      </c>
      <c r="D767">
        <v>8.0063440108164095</v>
      </c>
      <c r="E767" t="s">
        <v>55</v>
      </c>
      <c r="F767">
        <v>0</v>
      </c>
      <c r="G767">
        <v>0</v>
      </c>
      <c r="H767">
        <v>0</v>
      </c>
      <c r="I767">
        <v>0</v>
      </c>
      <c r="J767">
        <v>1</v>
      </c>
      <c r="K767" t="s">
        <v>41</v>
      </c>
      <c r="L767">
        <v>0</v>
      </c>
      <c r="M767">
        <v>0</v>
      </c>
      <c r="N767">
        <v>0</v>
      </c>
      <c r="O767">
        <v>0</v>
      </c>
      <c r="P767">
        <v>1</v>
      </c>
      <c r="Q767">
        <v>0</v>
      </c>
      <c r="R767">
        <v>0</v>
      </c>
      <c r="S767" t="s">
        <v>52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0</v>
      </c>
      <c r="AA767">
        <v>0</v>
      </c>
      <c r="AB767">
        <v>61.5</v>
      </c>
      <c r="AC767">
        <v>55</v>
      </c>
      <c r="AD767">
        <v>2945</v>
      </c>
      <c r="AE767">
        <v>7.987864096085687</v>
      </c>
      <c r="AF767">
        <f t="shared" si="34"/>
        <v>2945</v>
      </c>
      <c r="AG767">
        <v>7.9619260820435862</v>
      </c>
      <c r="AH767">
        <f t="shared" si="35"/>
        <v>2869.5947079617731</v>
      </c>
      <c r="AI767">
        <v>2.5938014042100832E-2</v>
      </c>
      <c r="AJ767">
        <v>2945</v>
      </c>
      <c r="AL767">
        <v>1</v>
      </c>
      <c r="AM767">
        <v>0</v>
      </c>
      <c r="AN767">
        <v>5.89</v>
      </c>
      <c r="AO767">
        <v>5.94</v>
      </c>
      <c r="AP767">
        <v>3.64</v>
      </c>
    </row>
    <row r="768" spans="1:42" x14ac:dyDescent="0.3">
      <c r="A768">
        <v>1</v>
      </c>
      <c r="B768">
        <v>0.3</v>
      </c>
      <c r="C768">
        <f t="shared" si="33"/>
        <v>0.09</v>
      </c>
      <c r="D768">
        <v>6.4709048392564616</v>
      </c>
      <c r="E768" t="s">
        <v>40</v>
      </c>
      <c r="F768">
        <v>0</v>
      </c>
      <c r="G768">
        <v>0</v>
      </c>
      <c r="H768">
        <v>1</v>
      </c>
      <c r="I768">
        <v>0</v>
      </c>
      <c r="J768">
        <v>0</v>
      </c>
      <c r="K768" t="s">
        <v>43</v>
      </c>
      <c r="L768">
        <v>0</v>
      </c>
      <c r="M768">
        <v>1</v>
      </c>
      <c r="N768">
        <v>0</v>
      </c>
      <c r="O768">
        <v>0</v>
      </c>
      <c r="P768">
        <v>0</v>
      </c>
      <c r="Q768">
        <v>0</v>
      </c>
      <c r="R768">
        <v>0</v>
      </c>
      <c r="S768" t="s">
        <v>52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0</v>
      </c>
      <c r="AA768">
        <v>0</v>
      </c>
      <c r="AB768">
        <v>61.7</v>
      </c>
      <c r="AC768">
        <v>58</v>
      </c>
      <c r="AD768">
        <v>621</v>
      </c>
      <c r="AE768">
        <v>6.4313310819334788</v>
      </c>
      <c r="AF768">
        <f t="shared" si="34"/>
        <v>621</v>
      </c>
      <c r="AG768">
        <v>6.461461054597132</v>
      </c>
      <c r="AH768">
        <f t="shared" si="35"/>
        <v>639.99544209201542</v>
      </c>
      <c r="AI768">
        <v>-3.0129972663653248E-2</v>
      </c>
      <c r="AJ768">
        <v>621</v>
      </c>
      <c r="AL768">
        <v>1</v>
      </c>
      <c r="AM768">
        <v>0</v>
      </c>
      <c r="AN768">
        <v>4.2699999999999996</v>
      </c>
      <c r="AO768">
        <v>4.29</v>
      </c>
      <c r="AP768">
        <v>2.64</v>
      </c>
    </row>
    <row r="769" spans="1:42" x14ac:dyDescent="0.3">
      <c r="A769">
        <v>1</v>
      </c>
      <c r="B769">
        <v>0.32</v>
      </c>
      <c r="C769">
        <f t="shared" si="33"/>
        <v>0.1024</v>
      </c>
      <c r="D769">
        <v>6.56339481274318</v>
      </c>
      <c r="E769" t="s">
        <v>40</v>
      </c>
      <c r="F769">
        <v>0</v>
      </c>
      <c r="G769">
        <v>0</v>
      </c>
      <c r="H769">
        <v>1</v>
      </c>
      <c r="I769">
        <v>0</v>
      </c>
      <c r="J769">
        <v>0</v>
      </c>
      <c r="K769" t="s">
        <v>43</v>
      </c>
      <c r="L769">
        <v>0</v>
      </c>
      <c r="M769">
        <v>1</v>
      </c>
      <c r="N769">
        <v>0</v>
      </c>
      <c r="O769">
        <v>0</v>
      </c>
      <c r="P769">
        <v>0</v>
      </c>
      <c r="Q769">
        <v>0</v>
      </c>
      <c r="R769">
        <v>0</v>
      </c>
      <c r="S769" t="s">
        <v>44</v>
      </c>
      <c r="T769">
        <v>0</v>
      </c>
      <c r="U769">
        <v>0</v>
      </c>
      <c r="V769">
        <v>0</v>
      </c>
      <c r="W769">
        <v>0</v>
      </c>
      <c r="X769">
        <v>1</v>
      </c>
      <c r="Y769">
        <v>0</v>
      </c>
      <c r="Z769">
        <v>0</v>
      </c>
      <c r="AA769">
        <v>0</v>
      </c>
      <c r="AB769">
        <v>61.5</v>
      </c>
      <c r="AC769">
        <v>55</v>
      </c>
      <c r="AD769">
        <v>825</v>
      </c>
      <c r="AE769">
        <v>6.7153833863346808</v>
      </c>
      <c r="AF769">
        <f t="shared" si="34"/>
        <v>824.99999999999989</v>
      </c>
      <c r="AG769">
        <v>6.6865620116061031</v>
      </c>
      <c r="AH769">
        <f t="shared" si="35"/>
        <v>801.56174958308077</v>
      </c>
      <c r="AI769">
        <v>2.8821374728577709E-2</v>
      </c>
      <c r="AJ769">
        <v>825</v>
      </c>
      <c r="AL769">
        <v>1</v>
      </c>
      <c r="AM769">
        <v>0</v>
      </c>
      <c r="AN769">
        <v>4.43</v>
      </c>
      <c r="AO769">
        <v>4.45</v>
      </c>
      <c r="AP769">
        <v>2.73</v>
      </c>
    </row>
    <row r="770" spans="1:42" x14ac:dyDescent="0.3">
      <c r="A770">
        <v>1</v>
      </c>
      <c r="B770">
        <v>0.82</v>
      </c>
      <c r="C770">
        <f t="shared" si="33"/>
        <v>0.67239999999999989</v>
      </c>
      <c r="D770">
        <v>8.072233489504713</v>
      </c>
      <c r="E770" t="s">
        <v>49</v>
      </c>
      <c r="F770">
        <v>0</v>
      </c>
      <c r="G770">
        <v>0</v>
      </c>
      <c r="H770">
        <v>0</v>
      </c>
      <c r="I770">
        <v>1</v>
      </c>
      <c r="J770">
        <v>0</v>
      </c>
      <c r="K770" t="s">
        <v>51</v>
      </c>
      <c r="L770">
        <v>0</v>
      </c>
      <c r="M770">
        <v>0</v>
      </c>
      <c r="N770">
        <v>1</v>
      </c>
      <c r="O770">
        <v>0</v>
      </c>
      <c r="P770">
        <v>0</v>
      </c>
      <c r="Q770">
        <v>0</v>
      </c>
      <c r="R770">
        <v>0</v>
      </c>
      <c r="S770" t="s">
        <v>39</v>
      </c>
      <c r="T770">
        <v>0</v>
      </c>
      <c r="U770">
        <v>0</v>
      </c>
      <c r="V770">
        <v>1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61.1</v>
      </c>
      <c r="AC770">
        <v>60</v>
      </c>
      <c r="AD770">
        <v>3080</v>
      </c>
      <c r="AE770">
        <v>8.0326848759676199</v>
      </c>
      <c r="AF770">
        <f t="shared" si="34"/>
        <v>3079.9999999999995</v>
      </c>
      <c r="AG770">
        <v>8.1007110807711733</v>
      </c>
      <c r="AH770">
        <f t="shared" si="35"/>
        <v>3296.8115412814795</v>
      </c>
      <c r="AI770">
        <v>-6.802620480355337E-2</v>
      </c>
      <c r="AJ770">
        <v>3080</v>
      </c>
      <c r="AL770">
        <v>1</v>
      </c>
      <c r="AM770">
        <v>0</v>
      </c>
      <c r="AN770">
        <v>6.02</v>
      </c>
      <c r="AO770">
        <v>5.96</v>
      </c>
      <c r="AP770">
        <v>3.66</v>
      </c>
    </row>
    <row r="771" spans="1:42" x14ac:dyDescent="0.3">
      <c r="A771">
        <v>1</v>
      </c>
      <c r="B771">
        <v>0.31</v>
      </c>
      <c r="C771">
        <f t="shared" ref="C771:C834" si="36">B771^2</f>
        <v>9.6100000000000005E-2</v>
      </c>
      <c r="D771">
        <v>6.5177318019796271</v>
      </c>
      <c r="E771" t="s">
        <v>40</v>
      </c>
      <c r="F771">
        <v>0</v>
      </c>
      <c r="G771">
        <v>0</v>
      </c>
      <c r="H771">
        <v>1</v>
      </c>
      <c r="I771">
        <v>0</v>
      </c>
      <c r="J771">
        <v>0</v>
      </c>
      <c r="K771" t="s">
        <v>51</v>
      </c>
      <c r="L771">
        <v>0</v>
      </c>
      <c r="M771">
        <v>0</v>
      </c>
      <c r="N771">
        <v>1</v>
      </c>
      <c r="O771">
        <v>0</v>
      </c>
      <c r="P771">
        <v>0</v>
      </c>
      <c r="Q771">
        <v>0</v>
      </c>
      <c r="R771">
        <v>0</v>
      </c>
      <c r="S771" t="s">
        <v>53</v>
      </c>
      <c r="T771">
        <v>0</v>
      </c>
      <c r="U771">
        <v>1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62.1</v>
      </c>
      <c r="AC771">
        <v>54</v>
      </c>
      <c r="AD771">
        <v>914</v>
      </c>
      <c r="AE771">
        <v>6.8178305714541496</v>
      </c>
      <c r="AF771">
        <f t="shared" ref="AF771:AF834" si="37">EXP(AE771)</f>
        <v>913.99999999999966</v>
      </c>
      <c r="AG771">
        <v>6.8063184072886802</v>
      </c>
      <c r="AH771">
        <f t="shared" ref="AH771:AH834" si="38">EXP(AG771)</f>
        <v>903.53821637937301</v>
      </c>
      <c r="AI771">
        <v>1.1512164165469407E-2</v>
      </c>
      <c r="AJ771">
        <v>914</v>
      </c>
      <c r="AL771">
        <v>1</v>
      </c>
      <c r="AM771">
        <v>0</v>
      </c>
      <c r="AN771">
        <v>4.3600000000000003</v>
      </c>
      <c r="AO771">
        <v>4.4000000000000004</v>
      </c>
      <c r="AP771">
        <v>2.72</v>
      </c>
    </row>
    <row r="772" spans="1:42" x14ac:dyDescent="0.3">
      <c r="A772">
        <v>1</v>
      </c>
      <c r="B772">
        <v>0.28999999999999998</v>
      </c>
      <c r="C772">
        <f t="shared" si="36"/>
        <v>8.4099999999999994E-2</v>
      </c>
      <c r="D772">
        <v>6.4228439278347667</v>
      </c>
      <c r="E772" t="s">
        <v>55</v>
      </c>
      <c r="F772">
        <v>0</v>
      </c>
      <c r="G772">
        <v>0</v>
      </c>
      <c r="H772">
        <v>0</v>
      </c>
      <c r="I772">
        <v>0</v>
      </c>
      <c r="J772">
        <v>1</v>
      </c>
      <c r="K772" t="s">
        <v>50</v>
      </c>
      <c r="L772">
        <v>0</v>
      </c>
      <c r="M772">
        <v>0</v>
      </c>
      <c r="N772">
        <v>0</v>
      </c>
      <c r="O772">
        <v>1</v>
      </c>
      <c r="P772">
        <v>0</v>
      </c>
      <c r="Q772">
        <v>0</v>
      </c>
      <c r="R772">
        <v>0</v>
      </c>
      <c r="S772" t="s">
        <v>52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0</v>
      </c>
      <c r="AA772">
        <v>0</v>
      </c>
      <c r="AB772">
        <v>62</v>
      </c>
      <c r="AC772">
        <v>55</v>
      </c>
      <c r="AD772">
        <v>471</v>
      </c>
      <c r="AE772">
        <v>6.1548580940164177</v>
      </c>
      <c r="AF772">
        <f t="shared" si="37"/>
        <v>471</v>
      </c>
      <c r="AG772">
        <v>6.2758559126447633</v>
      </c>
      <c r="AH772">
        <f t="shared" si="38"/>
        <v>531.58117414764899</v>
      </c>
      <c r="AI772">
        <v>-0.12099781862834558</v>
      </c>
      <c r="AJ772">
        <v>471</v>
      </c>
      <c r="AL772">
        <v>1</v>
      </c>
      <c r="AM772">
        <v>0</v>
      </c>
      <c r="AN772">
        <v>4.24</v>
      </c>
      <c r="AO772">
        <v>4.2699999999999996</v>
      </c>
      <c r="AP772">
        <v>2.63</v>
      </c>
    </row>
    <row r="773" spans="1:42" x14ac:dyDescent="0.3">
      <c r="A773">
        <v>1</v>
      </c>
      <c r="B773">
        <v>0.3</v>
      </c>
      <c r="C773">
        <f t="shared" si="36"/>
        <v>0.09</v>
      </c>
      <c r="D773">
        <v>6.4709048392564616</v>
      </c>
      <c r="E773" t="s">
        <v>49</v>
      </c>
      <c r="F773">
        <v>0</v>
      </c>
      <c r="G773">
        <v>0</v>
      </c>
      <c r="H773">
        <v>0</v>
      </c>
      <c r="I773">
        <v>1</v>
      </c>
      <c r="J773">
        <v>0</v>
      </c>
      <c r="K773" t="s">
        <v>54</v>
      </c>
      <c r="L773">
        <v>1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 t="s">
        <v>39</v>
      </c>
      <c r="T773">
        <v>0</v>
      </c>
      <c r="U773">
        <v>0</v>
      </c>
      <c r="V773">
        <v>1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62.5</v>
      </c>
      <c r="AC773">
        <v>59</v>
      </c>
      <c r="AD773">
        <v>709</v>
      </c>
      <c r="AE773">
        <v>6.5638555265321274</v>
      </c>
      <c r="AF773">
        <f t="shared" si="37"/>
        <v>709</v>
      </c>
      <c r="AG773">
        <v>6.3770827841441609</v>
      </c>
      <c r="AH773">
        <f t="shared" si="38"/>
        <v>588.20926894290335</v>
      </c>
      <c r="AI773">
        <v>0.18677274238796659</v>
      </c>
      <c r="AJ773">
        <v>709</v>
      </c>
      <c r="AL773">
        <v>1</v>
      </c>
      <c r="AM773">
        <v>0</v>
      </c>
      <c r="AN773">
        <v>4.28</v>
      </c>
      <c r="AO773">
        <v>4.26</v>
      </c>
      <c r="AP773">
        <v>2.67</v>
      </c>
    </row>
    <row r="774" spans="1:42" x14ac:dyDescent="0.3">
      <c r="A774">
        <v>1</v>
      </c>
      <c r="B774">
        <v>0.7</v>
      </c>
      <c r="C774">
        <f t="shared" si="36"/>
        <v>0.48999999999999994</v>
      </c>
      <c r="D774">
        <v>7.7962024499072404</v>
      </c>
      <c r="E774" t="s">
        <v>40</v>
      </c>
      <c r="F774">
        <v>0</v>
      </c>
      <c r="G774">
        <v>0</v>
      </c>
      <c r="H774">
        <v>1</v>
      </c>
      <c r="I774">
        <v>0</v>
      </c>
      <c r="J774">
        <v>0</v>
      </c>
      <c r="K774" t="s">
        <v>43</v>
      </c>
      <c r="L774">
        <v>0</v>
      </c>
      <c r="M774">
        <v>1</v>
      </c>
      <c r="N774">
        <v>0</v>
      </c>
      <c r="O774">
        <v>0</v>
      </c>
      <c r="P774">
        <v>0</v>
      </c>
      <c r="Q774">
        <v>0</v>
      </c>
      <c r="R774">
        <v>0</v>
      </c>
      <c r="S774" t="s">
        <v>44</v>
      </c>
      <c r="T774">
        <v>0</v>
      </c>
      <c r="U774">
        <v>0</v>
      </c>
      <c r="V774">
        <v>0</v>
      </c>
      <c r="W774">
        <v>0</v>
      </c>
      <c r="X774">
        <v>1</v>
      </c>
      <c r="Y774">
        <v>0</v>
      </c>
      <c r="Z774">
        <v>0</v>
      </c>
      <c r="AA774">
        <v>0</v>
      </c>
      <c r="AB774">
        <v>62.2</v>
      </c>
      <c r="AC774">
        <v>58</v>
      </c>
      <c r="AD774">
        <v>3107</v>
      </c>
      <c r="AE774">
        <v>8.0414129093930473</v>
      </c>
      <c r="AF774">
        <f t="shared" si="37"/>
        <v>3106.9999999999995</v>
      </c>
      <c r="AG774">
        <v>8.0014601572224908</v>
      </c>
      <c r="AH774">
        <f t="shared" si="38"/>
        <v>2985.3138337130272</v>
      </c>
      <c r="AI774">
        <v>3.9952752170556494E-2</v>
      </c>
      <c r="AJ774">
        <v>3107</v>
      </c>
      <c r="AL774">
        <v>1</v>
      </c>
      <c r="AM774">
        <v>0</v>
      </c>
      <c r="AN774">
        <v>5.62</v>
      </c>
      <c r="AO774">
        <v>5.69</v>
      </c>
      <c r="AP774">
        <v>3.52</v>
      </c>
    </row>
    <row r="775" spans="1:42" x14ac:dyDescent="0.3">
      <c r="A775">
        <v>1</v>
      </c>
      <c r="B775">
        <v>0.39</v>
      </c>
      <c r="C775">
        <f t="shared" si="36"/>
        <v>0.15210000000000001</v>
      </c>
      <c r="D775">
        <v>6.8552162031486654</v>
      </c>
      <c r="E775" t="s">
        <v>37</v>
      </c>
      <c r="F775">
        <v>0</v>
      </c>
      <c r="G775">
        <v>1</v>
      </c>
      <c r="H775">
        <v>0</v>
      </c>
      <c r="I775">
        <v>0</v>
      </c>
      <c r="J775">
        <v>0</v>
      </c>
      <c r="K775" t="s">
        <v>50</v>
      </c>
      <c r="L775">
        <v>0</v>
      </c>
      <c r="M775">
        <v>0</v>
      </c>
      <c r="N775">
        <v>0</v>
      </c>
      <c r="O775">
        <v>1</v>
      </c>
      <c r="P775">
        <v>0</v>
      </c>
      <c r="Q775">
        <v>0</v>
      </c>
      <c r="R775">
        <v>0</v>
      </c>
      <c r="S775" t="s">
        <v>52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0</v>
      </c>
      <c r="AA775">
        <v>0</v>
      </c>
      <c r="AB775">
        <v>60.3</v>
      </c>
      <c r="AC775">
        <v>60.6</v>
      </c>
      <c r="AD775">
        <v>743</v>
      </c>
      <c r="AE775">
        <v>6.6106960447177592</v>
      </c>
      <c r="AF775">
        <f t="shared" si="37"/>
        <v>743</v>
      </c>
      <c r="AG775">
        <v>6.71760523879367</v>
      </c>
      <c r="AH775">
        <f t="shared" si="38"/>
        <v>826.83506614686144</v>
      </c>
      <c r="AI775">
        <v>-0.10690919407591082</v>
      </c>
      <c r="AJ775">
        <v>743</v>
      </c>
      <c r="AL775">
        <v>1</v>
      </c>
      <c r="AM775">
        <v>0</v>
      </c>
      <c r="AN775">
        <v>4.7</v>
      </c>
      <c r="AO775">
        <v>4.71</v>
      </c>
      <c r="AP775">
        <v>2.84</v>
      </c>
    </row>
    <row r="776" spans="1:42" x14ac:dyDescent="0.3">
      <c r="A776">
        <v>1</v>
      </c>
      <c r="B776">
        <v>0.31</v>
      </c>
      <c r="C776">
        <f t="shared" si="36"/>
        <v>9.6100000000000005E-2</v>
      </c>
      <c r="D776">
        <v>6.5177318019796271</v>
      </c>
      <c r="E776" t="s">
        <v>55</v>
      </c>
      <c r="F776">
        <v>0</v>
      </c>
      <c r="G776">
        <v>0</v>
      </c>
      <c r="H776">
        <v>0</v>
      </c>
      <c r="I776">
        <v>0</v>
      </c>
      <c r="J776">
        <v>1</v>
      </c>
      <c r="K776" t="s">
        <v>50</v>
      </c>
      <c r="L776">
        <v>0</v>
      </c>
      <c r="M776">
        <v>0</v>
      </c>
      <c r="N776">
        <v>0</v>
      </c>
      <c r="O776">
        <v>1</v>
      </c>
      <c r="P776">
        <v>0</v>
      </c>
      <c r="Q776">
        <v>0</v>
      </c>
      <c r="R776">
        <v>0</v>
      </c>
      <c r="S776" t="s">
        <v>46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1</v>
      </c>
      <c r="AA776">
        <v>0</v>
      </c>
      <c r="AB776">
        <v>62.8</v>
      </c>
      <c r="AC776">
        <v>53</v>
      </c>
      <c r="AD776">
        <v>816</v>
      </c>
      <c r="AE776">
        <v>6.7044143549641069</v>
      </c>
      <c r="AF776">
        <f t="shared" si="37"/>
        <v>815.99999999999989</v>
      </c>
      <c r="AG776">
        <v>6.6679822470506291</v>
      </c>
      <c r="AH776">
        <f t="shared" si="38"/>
        <v>786.80642073570687</v>
      </c>
      <c r="AI776">
        <v>3.6432107913477729E-2</v>
      </c>
      <c r="AJ776">
        <v>816</v>
      </c>
      <c r="AL776">
        <v>1</v>
      </c>
      <c r="AM776">
        <v>0</v>
      </c>
      <c r="AN776">
        <v>4.34</v>
      </c>
      <c r="AO776">
        <v>4.3600000000000003</v>
      </c>
      <c r="AP776">
        <v>2.73</v>
      </c>
    </row>
    <row r="777" spans="1:42" x14ac:dyDescent="0.3">
      <c r="A777">
        <v>1</v>
      </c>
      <c r="B777">
        <v>0.52</v>
      </c>
      <c r="C777">
        <f t="shared" si="36"/>
        <v>0.27040000000000003</v>
      </c>
      <c r="D777">
        <v>7.302897153254575</v>
      </c>
      <c r="E777" t="s">
        <v>40</v>
      </c>
      <c r="F777">
        <v>0</v>
      </c>
      <c r="G777">
        <v>0</v>
      </c>
      <c r="H777">
        <v>1</v>
      </c>
      <c r="I777">
        <v>0</v>
      </c>
      <c r="J777">
        <v>0</v>
      </c>
      <c r="K777" t="s">
        <v>43</v>
      </c>
      <c r="L777">
        <v>0</v>
      </c>
      <c r="M777">
        <v>1</v>
      </c>
      <c r="N777">
        <v>0</v>
      </c>
      <c r="O777">
        <v>0</v>
      </c>
      <c r="P777">
        <v>0</v>
      </c>
      <c r="Q777">
        <v>0</v>
      </c>
      <c r="R777">
        <v>0</v>
      </c>
      <c r="S777" t="s">
        <v>44</v>
      </c>
      <c r="T777">
        <v>0</v>
      </c>
      <c r="U777">
        <v>0</v>
      </c>
      <c r="V777">
        <v>0</v>
      </c>
      <c r="W777">
        <v>0</v>
      </c>
      <c r="X777">
        <v>1</v>
      </c>
      <c r="Y777">
        <v>0</v>
      </c>
      <c r="Z777">
        <v>0</v>
      </c>
      <c r="AA777">
        <v>0</v>
      </c>
      <c r="AB777">
        <v>61.7</v>
      </c>
      <c r="AC777">
        <v>56</v>
      </c>
      <c r="AD777">
        <v>1742</v>
      </c>
      <c r="AE777">
        <v>7.4627891574124483</v>
      </c>
      <c r="AF777">
        <f t="shared" si="37"/>
        <v>1742.0000000000005</v>
      </c>
      <c r="AG777">
        <v>7.4422006559392617</v>
      </c>
      <c r="AH777">
        <f t="shared" si="38"/>
        <v>1706.5015146772735</v>
      </c>
      <c r="AI777">
        <v>2.0588501473186582E-2</v>
      </c>
      <c r="AJ777">
        <v>1742</v>
      </c>
      <c r="AL777">
        <v>1</v>
      </c>
      <c r="AM777">
        <v>0</v>
      </c>
      <c r="AN777">
        <v>5.13</v>
      </c>
      <c r="AO777">
        <v>5.18</v>
      </c>
      <c r="AP777">
        <v>3.18</v>
      </c>
    </row>
    <row r="778" spans="1:42" x14ac:dyDescent="0.3">
      <c r="A778">
        <v>1</v>
      </c>
      <c r="B778">
        <v>0.35</v>
      </c>
      <c r="C778">
        <f t="shared" si="36"/>
        <v>0.12249999999999998</v>
      </c>
      <c r="D778">
        <v>6.694013936569946</v>
      </c>
      <c r="E778" t="s">
        <v>49</v>
      </c>
      <c r="F778">
        <v>0</v>
      </c>
      <c r="G778">
        <v>0</v>
      </c>
      <c r="H778">
        <v>0</v>
      </c>
      <c r="I778">
        <v>1</v>
      </c>
      <c r="J778">
        <v>0</v>
      </c>
      <c r="K778" t="s">
        <v>41</v>
      </c>
      <c r="L778">
        <v>0</v>
      </c>
      <c r="M778">
        <v>0</v>
      </c>
      <c r="N778">
        <v>0</v>
      </c>
      <c r="O778">
        <v>0</v>
      </c>
      <c r="P778">
        <v>1</v>
      </c>
      <c r="Q778">
        <v>0</v>
      </c>
      <c r="R778">
        <v>0</v>
      </c>
      <c r="S778" t="s">
        <v>46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1</v>
      </c>
      <c r="AA778">
        <v>0</v>
      </c>
      <c r="AB778">
        <v>60.1</v>
      </c>
      <c r="AC778">
        <v>62</v>
      </c>
      <c r="AD778">
        <v>956</v>
      </c>
      <c r="AE778">
        <v>6.8627579130514009</v>
      </c>
      <c r="AF778">
        <f t="shared" si="37"/>
        <v>955.99999999999966</v>
      </c>
      <c r="AG778">
        <v>6.7760284045224122</v>
      </c>
      <c r="AH778">
        <f t="shared" si="38"/>
        <v>876.58037887654598</v>
      </c>
      <c r="AI778">
        <v>8.6729508528988752E-2</v>
      </c>
      <c r="AJ778">
        <v>956</v>
      </c>
      <c r="AL778">
        <v>1</v>
      </c>
      <c r="AM778">
        <v>0</v>
      </c>
      <c r="AN778">
        <v>4.57</v>
      </c>
      <c r="AO778">
        <v>4.5199999999999996</v>
      </c>
      <c r="AP778">
        <v>2.73</v>
      </c>
    </row>
    <row r="779" spans="1:42" x14ac:dyDescent="0.3">
      <c r="A779">
        <v>1</v>
      </c>
      <c r="B779">
        <v>0.26</v>
      </c>
      <c r="C779">
        <f t="shared" si="36"/>
        <v>6.7600000000000007E-2</v>
      </c>
      <c r="D779">
        <v>6.2704497010342202</v>
      </c>
      <c r="E779" t="s">
        <v>40</v>
      </c>
      <c r="F779">
        <v>0</v>
      </c>
      <c r="G779">
        <v>0</v>
      </c>
      <c r="H779">
        <v>1</v>
      </c>
      <c r="I779">
        <v>0</v>
      </c>
      <c r="J779">
        <v>0</v>
      </c>
      <c r="K779" t="s">
        <v>41</v>
      </c>
      <c r="L779">
        <v>0</v>
      </c>
      <c r="M779">
        <v>0</v>
      </c>
      <c r="N779">
        <v>0</v>
      </c>
      <c r="O779">
        <v>0</v>
      </c>
      <c r="P779">
        <v>1</v>
      </c>
      <c r="Q779">
        <v>0</v>
      </c>
      <c r="R779">
        <v>0</v>
      </c>
      <c r="S779" t="s">
        <v>44</v>
      </c>
      <c r="T779">
        <v>0</v>
      </c>
      <c r="U779">
        <v>0</v>
      </c>
      <c r="V779">
        <v>0</v>
      </c>
      <c r="W779">
        <v>0</v>
      </c>
      <c r="X779">
        <v>1</v>
      </c>
      <c r="Y779">
        <v>0</v>
      </c>
      <c r="Z779">
        <v>0</v>
      </c>
      <c r="AA779">
        <v>0</v>
      </c>
      <c r="AB779">
        <v>61.8</v>
      </c>
      <c r="AC779">
        <v>56</v>
      </c>
      <c r="AD779">
        <v>448</v>
      </c>
      <c r="AE779">
        <v>6.1047932324149849</v>
      </c>
      <c r="AF779">
        <f t="shared" si="37"/>
        <v>447.99999999999989</v>
      </c>
      <c r="AG779">
        <v>6.1719256417608221</v>
      </c>
      <c r="AH779">
        <f t="shared" si="38"/>
        <v>479.10780837398312</v>
      </c>
      <c r="AI779">
        <v>-6.7132409345837196E-2</v>
      </c>
      <c r="AJ779">
        <v>448</v>
      </c>
      <c r="AL779">
        <v>1</v>
      </c>
      <c r="AM779">
        <v>0</v>
      </c>
      <c r="AN779">
        <v>4.12</v>
      </c>
      <c r="AO779">
        <v>4.1399999999999997</v>
      </c>
      <c r="AP779">
        <v>2.5499999999999998</v>
      </c>
    </row>
    <row r="780" spans="1:42" x14ac:dyDescent="0.3">
      <c r="A780">
        <v>1</v>
      </c>
      <c r="B780">
        <v>0.71</v>
      </c>
      <c r="C780">
        <f t="shared" si="36"/>
        <v>0.50409999999999999</v>
      </c>
      <c r="D780">
        <v>7.8205583399289402</v>
      </c>
      <c r="E780" t="s">
        <v>40</v>
      </c>
      <c r="F780">
        <v>0</v>
      </c>
      <c r="G780">
        <v>0</v>
      </c>
      <c r="H780">
        <v>1</v>
      </c>
      <c r="I780">
        <v>0</v>
      </c>
      <c r="J780">
        <v>0</v>
      </c>
      <c r="K780" t="s">
        <v>47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1</v>
      </c>
      <c r="R780">
        <v>0</v>
      </c>
      <c r="S780" t="s">
        <v>39</v>
      </c>
      <c r="T780">
        <v>0</v>
      </c>
      <c r="U780">
        <v>0</v>
      </c>
      <c r="V780">
        <v>1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62.3</v>
      </c>
      <c r="AC780">
        <v>53</v>
      </c>
      <c r="AD780">
        <v>2319</v>
      </c>
      <c r="AE780">
        <v>7.7488913372555315</v>
      </c>
      <c r="AF780">
        <f t="shared" si="37"/>
        <v>2318.9999999999995</v>
      </c>
      <c r="AG780">
        <v>7.5116184007791951</v>
      </c>
      <c r="AH780">
        <f t="shared" si="38"/>
        <v>1829.1714811565128</v>
      </c>
      <c r="AI780">
        <v>0.2372729364763364</v>
      </c>
      <c r="AJ780">
        <v>2319</v>
      </c>
      <c r="AL780">
        <v>1</v>
      </c>
      <c r="AM780">
        <v>0</v>
      </c>
      <c r="AN780">
        <v>5.69</v>
      </c>
      <c r="AO780">
        <v>5.82</v>
      </c>
      <c r="AP780">
        <v>3.56</v>
      </c>
    </row>
    <row r="781" spans="1:42" x14ac:dyDescent="0.3">
      <c r="A781">
        <v>1</v>
      </c>
      <c r="B781">
        <v>0.32</v>
      </c>
      <c r="C781">
        <f t="shared" si="36"/>
        <v>0.1024</v>
      </c>
      <c r="D781">
        <v>6.56339481274318</v>
      </c>
      <c r="E781" t="s">
        <v>40</v>
      </c>
      <c r="F781">
        <v>0</v>
      </c>
      <c r="G781">
        <v>0</v>
      </c>
      <c r="H781">
        <v>1</v>
      </c>
      <c r="I781">
        <v>0</v>
      </c>
      <c r="J781">
        <v>0</v>
      </c>
      <c r="K781" t="s">
        <v>50</v>
      </c>
      <c r="L781">
        <v>0</v>
      </c>
      <c r="M781">
        <v>0</v>
      </c>
      <c r="N781">
        <v>0</v>
      </c>
      <c r="O781">
        <v>1</v>
      </c>
      <c r="P781">
        <v>0</v>
      </c>
      <c r="Q781">
        <v>0</v>
      </c>
      <c r="R781">
        <v>0</v>
      </c>
      <c r="S781" t="s">
        <v>44</v>
      </c>
      <c r="T781">
        <v>0</v>
      </c>
      <c r="U781">
        <v>0</v>
      </c>
      <c r="V781">
        <v>0</v>
      </c>
      <c r="W781">
        <v>0</v>
      </c>
      <c r="X781">
        <v>1</v>
      </c>
      <c r="Y781">
        <v>0</v>
      </c>
      <c r="Z781">
        <v>0</v>
      </c>
      <c r="AA781">
        <v>0</v>
      </c>
      <c r="AB781">
        <v>60.8</v>
      </c>
      <c r="AC781">
        <v>57</v>
      </c>
      <c r="AD781">
        <v>645</v>
      </c>
      <c r="AE781">
        <v>6.4692503167957724</v>
      </c>
      <c r="AF781">
        <f t="shared" si="37"/>
        <v>645</v>
      </c>
      <c r="AG781">
        <v>6.5168016293039575</v>
      </c>
      <c r="AH781">
        <f t="shared" si="38"/>
        <v>676.4115072037572</v>
      </c>
      <c r="AI781">
        <v>-4.7551312508185006E-2</v>
      </c>
      <c r="AJ781">
        <v>645</v>
      </c>
      <c r="AL781">
        <v>1</v>
      </c>
      <c r="AM781">
        <v>0</v>
      </c>
      <c r="AN781">
        <v>4.3899999999999997</v>
      </c>
      <c r="AO781">
        <v>4.42</v>
      </c>
      <c r="AP781">
        <v>2.68</v>
      </c>
    </row>
    <row r="782" spans="1:42" x14ac:dyDescent="0.3">
      <c r="A782">
        <v>1</v>
      </c>
      <c r="B782">
        <v>0.9</v>
      </c>
      <c r="C782">
        <f t="shared" si="36"/>
        <v>0.81</v>
      </c>
      <c r="D782">
        <v>8.2391797372871505</v>
      </c>
      <c r="E782" t="s">
        <v>37</v>
      </c>
      <c r="F782">
        <v>0</v>
      </c>
      <c r="G782">
        <v>1</v>
      </c>
      <c r="H782">
        <v>0</v>
      </c>
      <c r="I782">
        <v>0</v>
      </c>
      <c r="J782">
        <v>0</v>
      </c>
      <c r="K782" t="s">
        <v>54</v>
      </c>
      <c r="L782">
        <v>1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 t="s">
        <v>39</v>
      </c>
      <c r="T782">
        <v>0</v>
      </c>
      <c r="U782">
        <v>0</v>
      </c>
      <c r="V782">
        <v>1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63.9</v>
      </c>
      <c r="AC782">
        <v>57</v>
      </c>
      <c r="AD782">
        <v>3689</v>
      </c>
      <c r="AE782">
        <v>8.2131106975966759</v>
      </c>
      <c r="AF782">
        <f t="shared" si="37"/>
        <v>3689.0000000000009</v>
      </c>
      <c r="AG782">
        <v>8.3994096081494902</v>
      </c>
      <c r="AH782">
        <f t="shared" si="38"/>
        <v>4444.4420106212719</v>
      </c>
      <c r="AI782">
        <v>-0.18629891055281433</v>
      </c>
      <c r="AJ782">
        <v>3689</v>
      </c>
      <c r="AL782">
        <v>1</v>
      </c>
      <c r="AM782">
        <v>0</v>
      </c>
      <c r="AN782">
        <v>6.1</v>
      </c>
      <c r="AO782">
        <v>6.04</v>
      </c>
      <c r="AP782">
        <v>3.88</v>
      </c>
    </row>
    <row r="783" spans="1:42" x14ac:dyDescent="0.3">
      <c r="A783">
        <v>1</v>
      </c>
      <c r="B783">
        <v>0.25</v>
      </c>
      <c r="C783">
        <f t="shared" si="36"/>
        <v>6.25E-2</v>
      </c>
      <c r="D783">
        <v>6.2166019047655245</v>
      </c>
      <c r="E783" t="s">
        <v>40</v>
      </c>
      <c r="F783">
        <v>0</v>
      </c>
      <c r="G783">
        <v>0</v>
      </c>
      <c r="H783">
        <v>1</v>
      </c>
      <c r="I783">
        <v>0</v>
      </c>
      <c r="J783">
        <v>0</v>
      </c>
      <c r="K783" t="s">
        <v>54</v>
      </c>
      <c r="L783">
        <v>1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 t="s">
        <v>39</v>
      </c>
      <c r="T783">
        <v>0</v>
      </c>
      <c r="U783">
        <v>0</v>
      </c>
      <c r="V783">
        <v>1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61.5</v>
      </c>
      <c r="AC783">
        <v>55</v>
      </c>
      <c r="AD783">
        <v>452</v>
      </c>
      <c r="AE783">
        <v>6.1136821798322316</v>
      </c>
      <c r="AF783">
        <f t="shared" si="37"/>
        <v>452.00000000000017</v>
      </c>
      <c r="AG783">
        <v>6.1504146841426959</v>
      </c>
      <c r="AH783">
        <f t="shared" si="38"/>
        <v>468.91179675670219</v>
      </c>
      <c r="AI783">
        <v>-3.6732504310464265E-2</v>
      </c>
      <c r="AJ783">
        <v>452</v>
      </c>
      <c r="AL783">
        <v>1</v>
      </c>
      <c r="AM783">
        <v>0</v>
      </c>
      <c r="AN783">
        <v>4.09</v>
      </c>
      <c r="AO783">
        <v>4.1399999999999997</v>
      </c>
      <c r="AP783">
        <v>2.52</v>
      </c>
    </row>
    <row r="784" spans="1:42" x14ac:dyDescent="0.3">
      <c r="A784">
        <v>1</v>
      </c>
      <c r="B784">
        <v>0.91</v>
      </c>
      <c r="C784">
        <f t="shared" si="36"/>
        <v>0.82810000000000006</v>
      </c>
      <c r="D784">
        <v>8.259224124793727</v>
      </c>
      <c r="E784" t="s">
        <v>49</v>
      </c>
      <c r="F784">
        <v>0</v>
      </c>
      <c r="G784">
        <v>0</v>
      </c>
      <c r="H784">
        <v>0</v>
      </c>
      <c r="I784">
        <v>1</v>
      </c>
      <c r="J784">
        <v>0</v>
      </c>
      <c r="K784" t="s">
        <v>50</v>
      </c>
      <c r="L784">
        <v>0</v>
      </c>
      <c r="M784">
        <v>0</v>
      </c>
      <c r="N784">
        <v>0</v>
      </c>
      <c r="O784">
        <v>1</v>
      </c>
      <c r="P784">
        <v>0</v>
      </c>
      <c r="Q784">
        <v>0</v>
      </c>
      <c r="R784">
        <v>0</v>
      </c>
      <c r="S784" t="s">
        <v>39</v>
      </c>
      <c r="T784">
        <v>0</v>
      </c>
      <c r="U784">
        <v>0</v>
      </c>
      <c r="V784">
        <v>1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61.8</v>
      </c>
      <c r="AC784">
        <v>60</v>
      </c>
      <c r="AD784">
        <v>3975</v>
      </c>
      <c r="AE784">
        <v>8.2877800270884325</v>
      </c>
      <c r="AF784">
        <f t="shared" si="37"/>
        <v>3975.0000000000009</v>
      </c>
      <c r="AG784">
        <v>8.3070403673535385</v>
      </c>
      <c r="AH784">
        <f t="shared" si="38"/>
        <v>4052.3018932887608</v>
      </c>
      <c r="AI784">
        <v>-1.9260340265105924E-2</v>
      </c>
      <c r="AJ784">
        <v>3975</v>
      </c>
      <c r="AL784">
        <v>1</v>
      </c>
      <c r="AM784">
        <v>0</v>
      </c>
      <c r="AN784">
        <v>6.21</v>
      </c>
      <c r="AO784">
        <v>6.18</v>
      </c>
      <c r="AP784">
        <v>3.83</v>
      </c>
    </row>
    <row r="785" spans="1:42" x14ac:dyDescent="0.3">
      <c r="A785">
        <v>1</v>
      </c>
      <c r="B785">
        <v>0.81</v>
      </c>
      <c r="C785">
        <f t="shared" si="36"/>
        <v>0.65610000000000013</v>
      </c>
      <c r="D785">
        <v>8.0504824002138395</v>
      </c>
      <c r="E785" t="s">
        <v>40</v>
      </c>
      <c r="F785">
        <v>0</v>
      </c>
      <c r="G785">
        <v>0</v>
      </c>
      <c r="H785">
        <v>1</v>
      </c>
      <c r="I785">
        <v>0</v>
      </c>
      <c r="J785">
        <v>0</v>
      </c>
      <c r="K785" t="s">
        <v>51</v>
      </c>
      <c r="L785">
        <v>0</v>
      </c>
      <c r="M785">
        <v>0</v>
      </c>
      <c r="N785">
        <v>1</v>
      </c>
      <c r="O785">
        <v>0</v>
      </c>
      <c r="P785">
        <v>0</v>
      </c>
      <c r="Q785">
        <v>0</v>
      </c>
      <c r="R785">
        <v>0</v>
      </c>
      <c r="S785" t="s">
        <v>48</v>
      </c>
      <c r="T785">
        <v>0</v>
      </c>
      <c r="U785">
        <v>0</v>
      </c>
      <c r="V785">
        <v>0</v>
      </c>
      <c r="W785">
        <v>1</v>
      </c>
      <c r="X785">
        <v>0</v>
      </c>
      <c r="Y785">
        <v>0</v>
      </c>
      <c r="Z785">
        <v>0</v>
      </c>
      <c r="AA785">
        <v>0</v>
      </c>
      <c r="AB785">
        <v>62.1</v>
      </c>
      <c r="AC785">
        <v>57</v>
      </c>
      <c r="AD785">
        <v>2843</v>
      </c>
      <c r="AE785">
        <v>7.9526151116510002</v>
      </c>
      <c r="AF785">
        <f t="shared" si="37"/>
        <v>2843.0000000000014</v>
      </c>
      <c r="AG785">
        <v>7.8759352047112809</v>
      </c>
      <c r="AH785">
        <f t="shared" si="38"/>
        <v>2633.1475711863109</v>
      </c>
      <c r="AI785">
        <v>7.6679906939719267E-2</v>
      </c>
      <c r="AJ785">
        <v>2843</v>
      </c>
      <c r="AL785">
        <v>1</v>
      </c>
      <c r="AM785">
        <v>0</v>
      </c>
      <c r="AN785">
        <v>5.91</v>
      </c>
      <c r="AO785">
        <v>5.95</v>
      </c>
      <c r="AP785">
        <v>3.68</v>
      </c>
    </row>
    <row r="786" spans="1:42" x14ac:dyDescent="0.3">
      <c r="A786">
        <v>1</v>
      </c>
      <c r="B786">
        <v>0.7</v>
      </c>
      <c r="C786">
        <f t="shared" si="36"/>
        <v>0.48999999999999994</v>
      </c>
      <c r="D786">
        <v>7.7962024499072404</v>
      </c>
      <c r="E786" t="s">
        <v>37</v>
      </c>
      <c r="F786">
        <v>0</v>
      </c>
      <c r="G786">
        <v>1</v>
      </c>
      <c r="H786">
        <v>0</v>
      </c>
      <c r="I786">
        <v>0</v>
      </c>
      <c r="J786">
        <v>0</v>
      </c>
      <c r="K786" t="s">
        <v>41</v>
      </c>
      <c r="L786">
        <v>0</v>
      </c>
      <c r="M786">
        <v>0</v>
      </c>
      <c r="N786">
        <v>0</v>
      </c>
      <c r="O786">
        <v>0</v>
      </c>
      <c r="P786">
        <v>1</v>
      </c>
      <c r="Q786">
        <v>0</v>
      </c>
      <c r="R786">
        <v>0</v>
      </c>
      <c r="S786" t="s">
        <v>42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1</v>
      </c>
      <c r="AB786">
        <v>63.7</v>
      </c>
      <c r="AC786">
        <v>54</v>
      </c>
      <c r="AD786">
        <v>2477</v>
      </c>
      <c r="AE786">
        <v>7.8148034294893591</v>
      </c>
      <c r="AF786">
        <f t="shared" si="37"/>
        <v>2476.9999999999991</v>
      </c>
      <c r="AG786">
        <v>8.0452739162840565</v>
      </c>
      <c r="AH786">
        <f t="shared" si="38"/>
        <v>3119.019336850175</v>
      </c>
      <c r="AI786">
        <v>-0.23047048679469739</v>
      </c>
      <c r="AJ786">
        <v>2477</v>
      </c>
      <c r="AL786">
        <v>1</v>
      </c>
      <c r="AM786">
        <v>0</v>
      </c>
      <c r="AN786">
        <v>5.72</v>
      </c>
      <c r="AO786">
        <v>5.62</v>
      </c>
      <c r="AP786">
        <v>3.61</v>
      </c>
    </row>
    <row r="787" spans="1:42" x14ac:dyDescent="0.3">
      <c r="A787">
        <v>1</v>
      </c>
      <c r="B787">
        <v>0.62</v>
      </c>
      <c r="C787">
        <f t="shared" si="36"/>
        <v>0.38440000000000002</v>
      </c>
      <c r="D787">
        <v>7.5908949583796472</v>
      </c>
      <c r="E787" t="s">
        <v>40</v>
      </c>
      <c r="F787">
        <v>0</v>
      </c>
      <c r="G787">
        <v>0</v>
      </c>
      <c r="H787">
        <v>1</v>
      </c>
      <c r="I787">
        <v>0</v>
      </c>
      <c r="J787">
        <v>0</v>
      </c>
      <c r="K787" t="s">
        <v>43</v>
      </c>
      <c r="L787">
        <v>0</v>
      </c>
      <c r="M787">
        <v>1</v>
      </c>
      <c r="N787">
        <v>0</v>
      </c>
      <c r="O787">
        <v>0</v>
      </c>
      <c r="P787">
        <v>0</v>
      </c>
      <c r="Q787">
        <v>0</v>
      </c>
      <c r="R787">
        <v>0</v>
      </c>
      <c r="S787" t="s">
        <v>52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0</v>
      </c>
      <c r="AA787">
        <v>0</v>
      </c>
      <c r="AB787">
        <v>61.9</v>
      </c>
      <c r="AC787">
        <v>57</v>
      </c>
      <c r="AD787">
        <v>2260</v>
      </c>
      <c r="AE787">
        <v>7.7231200922663312</v>
      </c>
      <c r="AF787">
        <f t="shared" si="37"/>
        <v>2259.9999999999991</v>
      </c>
      <c r="AG787">
        <v>7.7561196088824982</v>
      </c>
      <c r="AH787">
        <f t="shared" si="38"/>
        <v>2335.8230895859583</v>
      </c>
      <c r="AI787">
        <v>-3.2999516616166957E-2</v>
      </c>
      <c r="AJ787">
        <v>2260</v>
      </c>
      <c r="AL787">
        <v>1</v>
      </c>
      <c r="AM787">
        <v>0</v>
      </c>
      <c r="AN787">
        <v>5.47</v>
      </c>
      <c r="AO787">
        <v>5.44</v>
      </c>
      <c r="AP787">
        <v>3.38</v>
      </c>
    </row>
    <row r="788" spans="1:42" x14ac:dyDescent="0.3">
      <c r="A788">
        <v>1</v>
      </c>
      <c r="B788">
        <v>0.38</v>
      </c>
      <c r="C788">
        <f t="shared" si="36"/>
        <v>0.1444</v>
      </c>
      <c r="D788">
        <v>6.8161707634672322</v>
      </c>
      <c r="E788" t="s">
        <v>37</v>
      </c>
      <c r="F788">
        <v>0</v>
      </c>
      <c r="G788">
        <v>1</v>
      </c>
      <c r="H788">
        <v>0</v>
      </c>
      <c r="I788">
        <v>0</v>
      </c>
      <c r="J788">
        <v>0</v>
      </c>
      <c r="K788" t="s">
        <v>43</v>
      </c>
      <c r="L788">
        <v>0</v>
      </c>
      <c r="M788">
        <v>1</v>
      </c>
      <c r="N788">
        <v>0</v>
      </c>
      <c r="O788">
        <v>0</v>
      </c>
      <c r="P788">
        <v>0</v>
      </c>
      <c r="Q788">
        <v>0</v>
      </c>
      <c r="R788">
        <v>0</v>
      </c>
      <c r="S788" t="s">
        <v>52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0</v>
      </c>
      <c r="AA788">
        <v>0</v>
      </c>
      <c r="AB788">
        <v>63.2</v>
      </c>
      <c r="AC788">
        <v>57</v>
      </c>
      <c r="AD788">
        <v>693</v>
      </c>
      <c r="AE788">
        <v>6.5410299991899032</v>
      </c>
      <c r="AF788">
        <f t="shared" si="37"/>
        <v>693</v>
      </c>
      <c r="AG788">
        <v>6.8011277160117611</v>
      </c>
      <c r="AH788">
        <f t="shared" si="38"/>
        <v>898.86037954768415</v>
      </c>
      <c r="AI788">
        <v>-0.26009771682185789</v>
      </c>
      <c r="AJ788">
        <v>693</v>
      </c>
      <c r="AL788">
        <v>1</v>
      </c>
      <c r="AM788">
        <v>0</v>
      </c>
      <c r="AN788">
        <v>4.59</v>
      </c>
      <c r="AO788">
        <v>4.62</v>
      </c>
      <c r="AP788">
        <v>2.91</v>
      </c>
    </row>
    <row r="789" spans="1:42" x14ac:dyDescent="0.3">
      <c r="A789">
        <v>1</v>
      </c>
      <c r="B789">
        <v>0.5</v>
      </c>
      <c r="C789">
        <f t="shared" si="36"/>
        <v>0.25</v>
      </c>
      <c r="D789">
        <v>7.2401831635362885</v>
      </c>
      <c r="E789" t="s">
        <v>55</v>
      </c>
      <c r="F789">
        <v>0</v>
      </c>
      <c r="G789">
        <v>0</v>
      </c>
      <c r="H789">
        <v>0</v>
      </c>
      <c r="I789">
        <v>0</v>
      </c>
      <c r="J789">
        <v>1</v>
      </c>
      <c r="K789" t="s">
        <v>51</v>
      </c>
      <c r="L789">
        <v>0</v>
      </c>
      <c r="M789">
        <v>0</v>
      </c>
      <c r="N789">
        <v>1</v>
      </c>
      <c r="O789">
        <v>0</v>
      </c>
      <c r="P789">
        <v>0</v>
      </c>
      <c r="Q789">
        <v>0</v>
      </c>
      <c r="R789">
        <v>0</v>
      </c>
      <c r="S789" t="s">
        <v>44</v>
      </c>
      <c r="T789">
        <v>0</v>
      </c>
      <c r="U789">
        <v>0</v>
      </c>
      <c r="V789">
        <v>0</v>
      </c>
      <c r="W789">
        <v>0</v>
      </c>
      <c r="X789">
        <v>1</v>
      </c>
      <c r="Y789">
        <v>0</v>
      </c>
      <c r="Z789">
        <v>0</v>
      </c>
      <c r="AA789">
        <v>0</v>
      </c>
      <c r="AB789">
        <v>58.8</v>
      </c>
      <c r="AC789">
        <v>60</v>
      </c>
      <c r="AD789">
        <v>1657</v>
      </c>
      <c r="AE789">
        <v>7.4127640174265625</v>
      </c>
      <c r="AF789">
        <f t="shared" si="37"/>
        <v>1656.9999999999993</v>
      </c>
      <c r="AG789">
        <v>7.2701778694883128</v>
      </c>
      <c r="AH789">
        <f t="shared" si="38"/>
        <v>1436.8059942564385</v>
      </c>
      <c r="AI789">
        <v>0.14258614793824975</v>
      </c>
      <c r="AJ789">
        <v>1657</v>
      </c>
      <c r="AL789">
        <v>1</v>
      </c>
      <c r="AM789">
        <v>0</v>
      </c>
      <c r="AN789">
        <v>5.18</v>
      </c>
      <c r="AO789">
        <v>5.2</v>
      </c>
      <c r="AP789">
        <v>3.05</v>
      </c>
    </row>
    <row r="790" spans="1:42" x14ac:dyDescent="0.3">
      <c r="A790">
        <v>1</v>
      </c>
      <c r="B790">
        <v>0.31</v>
      </c>
      <c r="C790">
        <f t="shared" si="36"/>
        <v>9.6100000000000005E-2</v>
      </c>
      <c r="D790">
        <v>6.5177318019796271</v>
      </c>
      <c r="E790" t="s">
        <v>49</v>
      </c>
      <c r="F790">
        <v>0</v>
      </c>
      <c r="G790">
        <v>0</v>
      </c>
      <c r="H790">
        <v>0</v>
      </c>
      <c r="I790">
        <v>1</v>
      </c>
      <c r="J790">
        <v>0</v>
      </c>
      <c r="K790" t="s">
        <v>51</v>
      </c>
      <c r="L790">
        <v>0</v>
      </c>
      <c r="M790">
        <v>0</v>
      </c>
      <c r="N790">
        <v>1</v>
      </c>
      <c r="O790">
        <v>0</v>
      </c>
      <c r="P790">
        <v>0</v>
      </c>
      <c r="Q790">
        <v>0</v>
      </c>
      <c r="R790">
        <v>0</v>
      </c>
      <c r="S790" t="s">
        <v>52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0</v>
      </c>
      <c r="AA790">
        <v>0</v>
      </c>
      <c r="AB790">
        <v>62.9</v>
      </c>
      <c r="AC790">
        <v>59</v>
      </c>
      <c r="AD790">
        <v>802</v>
      </c>
      <c r="AE790">
        <v>6.6871086078665147</v>
      </c>
      <c r="AF790">
        <f t="shared" si="37"/>
        <v>802.00000000000023</v>
      </c>
      <c r="AG790">
        <v>6.4592139472690793</v>
      </c>
      <c r="AH790">
        <f t="shared" si="38"/>
        <v>638.55891826026095</v>
      </c>
      <c r="AI790">
        <v>0.22789466059743546</v>
      </c>
      <c r="AJ790">
        <v>802</v>
      </c>
      <c r="AL790">
        <v>1</v>
      </c>
      <c r="AM790">
        <v>0</v>
      </c>
      <c r="AN790">
        <v>4.32</v>
      </c>
      <c r="AO790">
        <v>4.2699999999999996</v>
      </c>
      <c r="AP790">
        <v>2.7</v>
      </c>
    </row>
    <row r="791" spans="1:42" x14ac:dyDescent="0.3">
      <c r="A791">
        <v>1</v>
      </c>
      <c r="B791">
        <v>0.51</v>
      </c>
      <c r="C791">
        <f t="shared" si="36"/>
        <v>0.2601</v>
      </c>
      <c r="D791">
        <v>7.2717799946100161</v>
      </c>
      <c r="E791" t="s">
        <v>37</v>
      </c>
      <c r="F791">
        <v>0</v>
      </c>
      <c r="G791">
        <v>1</v>
      </c>
      <c r="H791">
        <v>0</v>
      </c>
      <c r="I791">
        <v>0</v>
      </c>
      <c r="J791">
        <v>0</v>
      </c>
      <c r="K791" t="s">
        <v>43</v>
      </c>
      <c r="L791">
        <v>0</v>
      </c>
      <c r="M791">
        <v>1</v>
      </c>
      <c r="N791">
        <v>0</v>
      </c>
      <c r="O791">
        <v>0</v>
      </c>
      <c r="P791">
        <v>0</v>
      </c>
      <c r="Q791">
        <v>0</v>
      </c>
      <c r="R791">
        <v>0</v>
      </c>
      <c r="S791" t="s">
        <v>39</v>
      </c>
      <c r="T791">
        <v>0</v>
      </c>
      <c r="U791">
        <v>0</v>
      </c>
      <c r="V791">
        <v>1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63.5</v>
      </c>
      <c r="AC791">
        <v>54</v>
      </c>
      <c r="AD791">
        <v>1343</v>
      </c>
      <c r="AE791">
        <v>7.2026611965232377</v>
      </c>
      <c r="AF791">
        <f t="shared" si="37"/>
        <v>1343.0000000000002</v>
      </c>
      <c r="AG791">
        <v>7.1892415986278717</v>
      </c>
      <c r="AH791">
        <f t="shared" si="38"/>
        <v>1325.0978683892479</v>
      </c>
      <c r="AI791">
        <v>1.3419597895365953E-2</v>
      </c>
      <c r="AJ791">
        <v>1343</v>
      </c>
      <c r="AL791">
        <v>1</v>
      </c>
      <c r="AM791">
        <v>0</v>
      </c>
      <c r="AN791">
        <v>5.07</v>
      </c>
      <c r="AO791">
        <v>5.0999999999999996</v>
      </c>
      <c r="AP791">
        <v>3.23</v>
      </c>
    </row>
    <row r="792" spans="1:42" x14ac:dyDescent="0.3">
      <c r="A792">
        <v>1</v>
      </c>
      <c r="B792">
        <v>0.54</v>
      </c>
      <c r="C792">
        <f t="shared" si="36"/>
        <v>0.29160000000000003</v>
      </c>
      <c r="D792">
        <v>7.3637568041130663</v>
      </c>
      <c r="E792" t="s">
        <v>40</v>
      </c>
      <c r="F792">
        <v>0</v>
      </c>
      <c r="G792">
        <v>0</v>
      </c>
      <c r="H792">
        <v>1</v>
      </c>
      <c r="I792">
        <v>0</v>
      </c>
      <c r="J792">
        <v>0</v>
      </c>
      <c r="K792" t="s">
        <v>47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1</v>
      </c>
      <c r="R792">
        <v>0</v>
      </c>
      <c r="S792" t="s">
        <v>53</v>
      </c>
      <c r="T792">
        <v>0</v>
      </c>
      <c r="U792">
        <v>1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60.8</v>
      </c>
      <c r="AC792">
        <v>56</v>
      </c>
      <c r="AD792">
        <v>1669</v>
      </c>
      <c r="AE792">
        <v>7.4199799236618347</v>
      </c>
      <c r="AF792">
        <f t="shared" si="37"/>
        <v>1668.9999999999993</v>
      </c>
      <c r="AG792">
        <v>7.4805814394766745</v>
      </c>
      <c r="AH792">
        <f t="shared" si="38"/>
        <v>1773.2715263119167</v>
      </c>
      <c r="AI792">
        <v>-6.0601515814839857E-2</v>
      </c>
      <c r="AJ792">
        <v>1669</v>
      </c>
      <c r="AL792">
        <v>1</v>
      </c>
      <c r="AM792">
        <v>0</v>
      </c>
      <c r="AN792">
        <v>5.28</v>
      </c>
      <c r="AO792">
        <v>5.37</v>
      </c>
      <c r="AP792">
        <v>3.24</v>
      </c>
    </row>
    <row r="793" spans="1:42" x14ac:dyDescent="0.3">
      <c r="A793">
        <v>1</v>
      </c>
      <c r="B793">
        <v>0.31</v>
      </c>
      <c r="C793">
        <f t="shared" si="36"/>
        <v>9.6100000000000005E-2</v>
      </c>
      <c r="D793">
        <v>6.5177318019796271</v>
      </c>
      <c r="E793" t="s">
        <v>40</v>
      </c>
      <c r="F793">
        <v>0</v>
      </c>
      <c r="G793">
        <v>0</v>
      </c>
      <c r="H793">
        <v>1</v>
      </c>
      <c r="I793">
        <v>0</v>
      </c>
      <c r="J793">
        <v>0</v>
      </c>
      <c r="K793" t="s">
        <v>41</v>
      </c>
      <c r="L793">
        <v>0</v>
      </c>
      <c r="M793">
        <v>0</v>
      </c>
      <c r="N793">
        <v>0</v>
      </c>
      <c r="O793">
        <v>0</v>
      </c>
      <c r="P793">
        <v>1</v>
      </c>
      <c r="Q793">
        <v>0</v>
      </c>
      <c r="R793">
        <v>0</v>
      </c>
      <c r="S793" t="s">
        <v>52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0</v>
      </c>
      <c r="AA793">
        <v>0</v>
      </c>
      <c r="AB793">
        <v>61.4</v>
      </c>
      <c r="AC793">
        <v>56</v>
      </c>
      <c r="AD793">
        <v>646</v>
      </c>
      <c r="AE793">
        <v>6.4707995037826018</v>
      </c>
      <c r="AF793">
        <f t="shared" si="37"/>
        <v>646</v>
      </c>
      <c r="AG793">
        <v>6.3629080923147896</v>
      </c>
      <c r="AH793">
        <f t="shared" si="38"/>
        <v>579.93039766572247</v>
      </c>
      <c r="AI793">
        <v>0.10789141146781223</v>
      </c>
      <c r="AJ793">
        <v>646</v>
      </c>
      <c r="AL793">
        <v>1</v>
      </c>
      <c r="AM793">
        <v>0</v>
      </c>
      <c r="AN793">
        <v>4.38</v>
      </c>
      <c r="AO793">
        <v>4.42</v>
      </c>
      <c r="AP793">
        <v>2.7</v>
      </c>
    </row>
    <row r="794" spans="1:42" x14ac:dyDescent="0.3">
      <c r="A794">
        <v>1</v>
      </c>
      <c r="B794">
        <v>0.4</v>
      </c>
      <c r="C794">
        <f t="shared" si="36"/>
        <v>0.16000000000000003</v>
      </c>
      <c r="D794">
        <v>6.8934882765450896</v>
      </c>
      <c r="E794" t="s">
        <v>37</v>
      </c>
      <c r="F794">
        <v>0</v>
      </c>
      <c r="G794">
        <v>1</v>
      </c>
      <c r="H794">
        <v>0</v>
      </c>
      <c r="I794">
        <v>0</v>
      </c>
      <c r="J794">
        <v>0</v>
      </c>
      <c r="K794" t="s">
        <v>51</v>
      </c>
      <c r="L794">
        <v>0</v>
      </c>
      <c r="M794">
        <v>0</v>
      </c>
      <c r="N794">
        <v>1</v>
      </c>
      <c r="O794">
        <v>0</v>
      </c>
      <c r="P794">
        <v>0</v>
      </c>
      <c r="Q794">
        <v>0</v>
      </c>
      <c r="R794">
        <v>0</v>
      </c>
      <c r="S794" t="s">
        <v>39</v>
      </c>
      <c r="T794">
        <v>0</v>
      </c>
      <c r="U794">
        <v>0</v>
      </c>
      <c r="V794">
        <v>1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63.6</v>
      </c>
      <c r="AC794">
        <v>59</v>
      </c>
      <c r="AD794">
        <v>869</v>
      </c>
      <c r="AE794">
        <v>6.7673431252653922</v>
      </c>
      <c r="AF794">
        <f t="shared" si="37"/>
        <v>869.00000000000011</v>
      </c>
      <c r="AG794">
        <v>6.6861851522052067</v>
      </c>
      <c r="AH794">
        <f t="shared" si="38"/>
        <v>801.25973041530722</v>
      </c>
      <c r="AI794">
        <v>8.1157973060185462E-2</v>
      </c>
      <c r="AJ794">
        <v>869</v>
      </c>
      <c r="AL794">
        <v>1</v>
      </c>
      <c r="AM794">
        <v>0</v>
      </c>
      <c r="AN794">
        <v>4.67</v>
      </c>
      <c r="AO794">
        <v>4.6399999999999997</v>
      </c>
      <c r="AP794">
        <v>2.96</v>
      </c>
    </row>
    <row r="795" spans="1:42" x14ac:dyDescent="0.3">
      <c r="A795">
        <v>1</v>
      </c>
      <c r="B795">
        <v>0.93</v>
      </c>
      <c r="C795">
        <f t="shared" si="36"/>
        <v>0.86490000000000011</v>
      </c>
      <c r="D795">
        <v>8.2988028923190118</v>
      </c>
      <c r="E795" t="s">
        <v>45</v>
      </c>
      <c r="F795">
        <v>1</v>
      </c>
      <c r="G795">
        <v>0</v>
      </c>
      <c r="H795">
        <v>0</v>
      </c>
      <c r="I795">
        <v>0</v>
      </c>
      <c r="J795">
        <v>0</v>
      </c>
      <c r="K795" t="s">
        <v>41</v>
      </c>
      <c r="L795">
        <v>0</v>
      </c>
      <c r="M795">
        <v>0</v>
      </c>
      <c r="N795">
        <v>0</v>
      </c>
      <c r="O795">
        <v>0</v>
      </c>
      <c r="P795">
        <v>1</v>
      </c>
      <c r="Q795">
        <v>0</v>
      </c>
      <c r="R795">
        <v>0</v>
      </c>
      <c r="S795" t="s">
        <v>39</v>
      </c>
      <c r="T795">
        <v>0</v>
      </c>
      <c r="U795">
        <v>0</v>
      </c>
      <c r="V795">
        <v>1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64.599999999999994</v>
      </c>
      <c r="AC795">
        <v>58</v>
      </c>
      <c r="AD795">
        <v>3750</v>
      </c>
      <c r="AE795">
        <v>8.2295111189644565</v>
      </c>
      <c r="AF795">
        <f t="shared" si="37"/>
        <v>3750</v>
      </c>
      <c r="AG795">
        <v>8.0861633338728414</v>
      </c>
      <c r="AH795">
        <f t="shared" si="38"/>
        <v>3249.1975393689131</v>
      </c>
      <c r="AI795">
        <v>0.14334778509161517</v>
      </c>
      <c r="AJ795">
        <v>3750</v>
      </c>
      <c r="AL795">
        <v>1</v>
      </c>
      <c r="AM795">
        <v>0</v>
      </c>
      <c r="AN795">
        <v>6.13</v>
      </c>
      <c r="AO795">
        <v>6.07</v>
      </c>
      <c r="AP795">
        <v>3.94</v>
      </c>
    </row>
    <row r="796" spans="1:42" x14ac:dyDescent="0.3">
      <c r="A796">
        <v>1</v>
      </c>
      <c r="B796">
        <v>1</v>
      </c>
      <c r="C796">
        <f t="shared" si="36"/>
        <v>1</v>
      </c>
      <c r="D796">
        <v>8.4322999999999997</v>
      </c>
      <c r="E796" t="s">
        <v>49</v>
      </c>
      <c r="F796">
        <v>0</v>
      </c>
      <c r="G796">
        <v>0</v>
      </c>
      <c r="H796">
        <v>0</v>
      </c>
      <c r="I796">
        <v>1</v>
      </c>
      <c r="J796">
        <v>0</v>
      </c>
      <c r="K796" t="s">
        <v>47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1</v>
      </c>
      <c r="R796">
        <v>0</v>
      </c>
      <c r="S796" t="s">
        <v>39</v>
      </c>
      <c r="T796">
        <v>0</v>
      </c>
      <c r="U796">
        <v>0</v>
      </c>
      <c r="V796">
        <v>1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58.5</v>
      </c>
      <c r="AC796">
        <v>59</v>
      </c>
      <c r="AD796">
        <v>3808</v>
      </c>
      <c r="AE796">
        <v>8.2448593959112557</v>
      </c>
      <c r="AF796">
        <f t="shared" si="37"/>
        <v>3807.9999999999991</v>
      </c>
      <c r="AG796">
        <v>8.3168050537133613</v>
      </c>
      <c r="AH796">
        <f t="shared" si="38"/>
        <v>4092.0651723374135</v>
      </c>
      <c r="AI796">
        <v>-7.19456578021056E-2</v>
      </c>
      <c r="AJ796">
        <v>3808</v>
      </c>
      <c r="AL796">
        <v>1</v>
      </c>
      <c r="AM796">
        <v>0</v>
      </c>
      <c r="AN796">
        <v>6.56</v>
      </c>
      <c r="AO796">
        <v>6.54</v>
      </c>
      <c r="AP796">
        <v>3.83</v>
      </c>
    </row>
    <row r="797" spans="1:42" x14ac:dyDescent="0.3">
      <c r="A797">
        <v>1</v>
      </c>
      <c r="B797">
        <v>0.53</v>
      </c>
      <c r="C797">
        <f t="shared" si="36"/>
        <v>0.28090000000000004</v>
      </c>
      <c r="D797">
        <v>7.3335509394040761</v>
      </c>
      <c r="E797" t="s">
        <v>40</v>
      </c>
      <c r="F797">
        <v>0</v>
      </c>
      <c r="G797">
        <v>0</v>
      </c>
      <c r="H797">
        <v>1</v>
      </c>
      <c r="I797">
        <v>0</v>
      </c>
      <c r="J797">
        <v>0</v>
      </c>
      <c r="K797" t="s">
        <v>50</v>
      </c>
      <c r="L797">
        <v>0</v>
      </c>
      <c r="M797">
        <v>0</v>
      </c>
      <c r="N797">
        <v>0</v>
      </c>
      <c r="O797">
        <v>1</v>
      </c>
      <c r="P797">
        <v>0</v>
      </c>
      <c r="Q797">
        <v>0</v>
      </c>
      <c r="R797">
        <v>0</v>
      </c>
      <c r="S797" t="s">
        <v>42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1</v>
      </c>
      <c r="AB797">
        <v>61.4</v>
      </c>
      <c r="AC797">
        <v>57</v>
      </c>
      <c r="AD797">
        <v>2051</v>
      </c>
      <c r="AE797">
        <v>7.6260827580723802</v>
      </c>
      <c r="AF797">
        <f t="shared" si="37"/>
        <v>2050.9999999999991</v>
      </c>
      <c r="AG797">
        <v>7.5856934895972223</v>
      </c>
      <c r="AH797">
        <f t="shared" si="38"/>
        <v>1969.8122046460289</v>
      </c>
      <c r="AI797">
        <v>4.0389268475157891E-2</v>
      </c>
      <c r="AJ797">
        <v>2051</v>
      </c>
      <c r="AL797">
        <v>1</v>
      </c>
      <c r="AM797">
        <v>0</v>
      </c>
      <c r="AN797">
        <v>5.26</v>
      </c>
      <c r="AO797">
        <v>5.19</v>
      </c>
      <c r="AP797">
        <v>3.21</v>
      </c>
    </row>
    <row r="798" spans="1:42" x14ac:dyDescent="0.3">
      <c r="A798">
        <v>1</v>
      </c>
      <c r="B798">
        <v>0.7</v>
      </c>
      <c r="C798">
        <f t="shared" si="36"/>
        <v>0.48999999999999994</v>
      </c>
      <c r="D798">
        <v>7.7962024499072404</v>
      </c>
      <c r="E798" t="s">
        <v>55</v>
      </c>
      <c r="F798">
        <v>0</v>
      </c>
      <c r="G798">
        <v>0</v>
      </c>
      <c r="H798">
        <v>0</v>
      </c>
      <c r="I798">
        <v>0</v>
      </c>
      <c r="J798">
        <v>1</v>
      </c>
      <c r="K798" t="s">
        <v>50</v>
      </c>
      <c r="L798">
        <v>0</v>
      </c>
      <c r="M798">
        <v>0</v>
      </c>
      <c r="N798">
        <v>0</v>
      </c>
      <c r="O798">
        <v>1</v>
      </c>
      <c r="P798">
        <v>0</v>
      </c>
      <c r="Q798">
        <v>0</v>
      </c>
      <c r="R798">
        <v>0</v>
      </c>
      <c r="S798" t="s">
        <v>39</v>
      </c>
      <c r="T798">
        <v>0</v>
      </c>
      <c r="U798">
        <v>0</v>
      </c>
      <c r="V798">
        <v>1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62.5</v>
      </c>
      <c r="AC798">
        <v>57</v>
      </c>
      <c r="AD798">
        <v>2106</v>
      </c>
      <c r="AE798">
        <v>7.6525456926939208</v>
      </c>
      <c r="AF798">
        <f t="shared" si="37"/>
        <v>2106</v>
      </c>
      <c r="AG798">
        <v>7.6562955629221126</v>
      </c>
      <c r="AH798">
        <f t="shared" si="38"/>
        <v>2113.9120520134243</v>
      </c>
      <c r="AI798">
        <v>-3.7498702281917318E-3</v>
      </c>
      <c r="AJ798">
        <v>2106</v>
      </c>
      <c r="AL798">
        <v>1</v>
      </c>
      <c r="AM798">
        <v>0</v>
      </c>
      <c r="AN798">
        <v>5.63</v>
      </c>
      <c r="AO798">
        <v>5.7</v>
      </c>
      <c r="AP798">
        <v>3.54</v>
      </c>
    </row>
    <row r="799" spans="1:42" x14ac:dyDescent="0.3">
      <c r="A799">
        <v>1</v>
      </c>
      <c r="B799">
        <v>0.33</v>
      </c>
      <c r="C799">
        <f t="shared" si="36"/>
        <v>0.10890000000000001</v>
      </c>
      <c r="D799">
        <v>6.6079578580290095</v>
      </c>
      <c r="E799" t="s">
        <v>40</v>
      </c>
      <c r="F799">
        <v>0</v>
      </c>
      <c r="G799">
        <v>0</v>
      </c>
      <c r="H799">
        <v>1</v>
      </c>
      <c r="I799">
        <v>0</v>
      </c>
      <c r="J799">
        <v>0</v>
      </c>
      <c r="K799" t="s">
        <v>43</v>
      </c>
      <c r="L799">
        <v>0</v>
      </c>
      <c r="M799">
        <v>1</v>
      </c>
      <c r="N799">
        <v>0</v>
      </c>
      <c r="O799">
        <v>0</v>
      </c>
      <c r="P799">
        <v>0</v>
      </c>
      <c r="Q799">
        <v>0</v>
      </c>
      <c r="R799">
        <v>0</v>
      </c>
      <c r="S799" t="s">
        <v>46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1</v>
      </c>
      <c r="AA799">
        <v>0</v>
      </c>
      <c r="AB799">
        <v>61.5</v>
      </c>
      <c r="AC799">
        <v>57</v>
      </c>
      <c r="AD799">
        <v>1052</v>
      </c>
      <c r="AE799">
        <v>6.9584483932976555</v>
      </c>
      <c r="AF799">
        <f t="shared" si="37"/>
        <v>1052.0000000000005</v>
      </c>
      <c r="AG799">
        <v>6.9261046058643618</v>
      </c>
      <c r="AH799">
        <f t="shared" si="38"/>
        <v>1018.5187102180098</v>
      </c>
      <c r="AI799">
        <v>3.2343787433293691E-2</v>
      </c>
      <c r="AJ799">
        <v>1052</v>
      </c>
      <c r="AL799">
        <v>1</v>
      </c>
      <c r="AM799">
        <v>0</v>
      </c>
      <c r="AN799">
        <v>4.47</v>
      </c>
      <c r="AO799">
        <v>4.4400000000000004</v>
      </c>
      <c r="AP799">
        <v>2.74</v>
      </c>
    </row>
    <row r="800" spans="1:42" x14ac:dyDescent="0.3">
      <c r="A800">
        <v>1</v>
      </c>
      <c r="B800">
        <v>0.34</v>
      </c>
      <c r="C800">
        <f t="shared" si="36"/>
        <v>0.11560000000000002</v>
      </c>
      <c r="D800">
        <v>6.6514795948004855</v>
      </c>
      <c r="E800" t="s">
        <v>37</v>
      </c>
      <c r="F800">
        <v>0</v>
      </c>
      <c r="G800">
        <v>1</v>
      </c>
      <c r="H800">
        <v>0</v>
      </c>
      <c r="I800">
        <v>0</v>
      </c>
      <c r="J800">
        <v>0</v>
      </c>
      <c r="K800" t="s">
        <v>41</v>
      </c>
      <c r="L800">
        <v>0</v>
      </c>
      <c r="M800">
        <v>0</v>
      </c>
      <c r="N800">
        <v>0</v>
      </c>
      <c r="O800">
        <v>0</v>
      </c>
      <c r="P800">
        <v>1</v>
      </c>
      <c r="Q800">
        <v>0</v>
      </c>
      <c r="R800">
        <v>0</v>
      </c>
      <c r="S800" t="s">
        <v>52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0</v>
      </c>
      <c r="AA800">
        <v>0</v>
      </c>
      <c r="AB800">
        <v>63.3</v>
      </c>
      <c r="AC800">
        <v>56</v>
      </c>
      <c r="AD800">
        <v>537</v>
      </c>
      <c r="AE800">
        <v>6.2859980945088649</v>
      </c>
      <c r="AF800">
        <f t="shared" si="37"/>
        <v>537.00000000000011</v>
      </c>
      <c r="AG800">
        <v>6.3939177286303686</v>
      </c>
      <c r="AH800">
        <f t="shared" si="38"/>
        <v>598.19556282878693</v>
      </c>
      <c r="AI800">
        <v>-0.10791963412150363</v>
      </c>
      <c r="AJ800">
        <v>537</v>
      </c>
      <c r="AL800">
        <v>1</v>
      </c>
      <c r="AM800">
        <v>0</v>
      </c>
      <c r="AN800">
        <v>4.3899999999999997</v>
      </c>
      <c r="AO800">
        <v>4.45</v>
      </c>
      <c r="AP800">
        <v>2.8</v>
      </c>
    </row>
    <row r="801" spans="1:42" x14ac:dyDescent="0.3">
      <c r="A801">
        <v>1</v>
      </c>
      <c r="B801">
        <v>0.72</v>
      </c>
      <c r="C801">
        <f t="shared" si="36"/>
        <v>0.51839999999999997</v>
      </c>
      <c r="D801">
        <v>7.8446480764991975</v>
      </c>
      <c r="E801" t="s">
        <v>40</v>
      </c>
      <c r="F801">
        <v>0</v>
      </c>
      <c r="G801">
        <v>0</v>
      </c>
      <c r="H801">
        <v>1</v>
      </c>
      <c r="I801">
        <v>0</v>
      </c>
      <c r="J801">
        <v>0</v>
      </c>
      <c r="K801" t="s">
        <v>50</v>
      </c>
      <c r="L801">
        <v>0</v>
      </c>
      <c r="M801">
        <v>0</v>
      </c>
      <c r="N801">
        <v>0</v>
      </c>
      <c r="O801">
        <v>1</v>
      </c>
      <c r="P801">
        <v>0</v>
      </c>
      <c r="Q801">
        <v>0</v>
      </c>
      <c r="R801">
        <v>0</v>
      </c>
      <c r="S801" t="s">
        <v>52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0</v>
      </c>
      <c r="AA801">
        <v>0</v>
      </c>
      <c r="AB801">
        <v>61.9</v>
      </c>
      <c r="AC801">
        <v>58</v>
      </c>
      <c r="AD801">
        <v>2797</v>
      </c>
      <c r="AE801">
        <v>7.9363026932019594</v>
      </c>
      <c r="AF801">
        <f t="shared" si="37"/>
        <v>2796.9999999999991</v>
      </c>
      <c r="AG801">
        <v>7.9166625537264519</v>
      </c>
      <c r="AH801">
        <f t="shared" si="38"/>
        <v>2742.6024660392395</v>
      </c>
      <c r="AI801">
        <v>1.9640139475507468E-2</v>
      </c>
      <c r="AJ801">
        <v>2797</v>
      </c>
      <c r="AL801">
        <v>1</v>
      </c>
      <c r="AM801">
        <v>0</v>
      </c>
      <c r="AN801">
        <v>5.72</v>
      </c>
      <c r="AO801">
        <v>5.75</v>
      </c>
      <c r="AP801">
        <v>3.55</v>
      </c>
    </row>
    <row r="802" spans="1:42" x14ac:dyDescent="0.3">
      <c r="A802">
        <v>1</v>
      </c>
      <c r="B802">
        <v>0.3</v>
      </c>
      <c r="C802">
        <f t="shared" si="36"/>
        <v>0.09</v>
      </c>
      <c r="D802">
        <v>6.4709048392564616</v>
      </c>
      <c r="E802" t="s">
        <v>55</v>
      </c>
      <c r="F802">
        <v>0</v>
      </c>
      <c r="G802">
        <v>0</v>
      </c>
      <c r="H802">
        <v>0</v>
      </c>
      <c r="I802">
        <v>0</v>
      </c>
      <c r="J802">
        <v>1</v>
      </c>
      <c r="K802" t="s">
        <v>43</v>
      </c>
      <c r="L802">
        <v>0</v>
      </c>
      <c r="M802">
        <v>1</v>
      </c>
      <c r="N802">
        <v>0</v>
      </c>
      <c r="O802">
        <v>0</v>
      </c>
      <c r="P802">
        <v>0</v>
      </c>
      <c r="Q802">
        <v>0</v>
      </c>
      <c r="R802">
        <v>0</v>
      </c>
      <c r="S802" t="s">
        <v>52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0</v>
      </c>
      <c r="AA802">
        <v>0</v>
      </c>
      <c r="AB802">
        <v>62.7</v>
      </c>
      <c r="AC802">
        <v>53</v>
      </c>
      <c r="AD802">
        <v>603</v>
      </c>
      <c r="AE802">
        <v>6.4019171967271857</v>
      </c>
      <c r="AF802">
        <f t="shared" si="37"/>
        <v>603.00000000000023</v>
      </c>
      <c r="AG802">
        <v>6.4951177175950772</v>
      </c>
      <c r="AH802">
        <f t="shared" si="38"/>
        <v>661.90213825167916</v>
      </c>
      <c r="AI802">
        <v>-9.3200520867891434E-2</v>
      </c>
      <c r="AJ802">
        <v>603</v>
      </c>
      <c r="AL802">
        <v>1</v>
      </c>
      <c r="AM802">
        <v>0</v>
      </c>
      <c r="AN802">
        <v>4.32</v>
      </c>
      <c r="AO802">
        <v>4.3499999999999996</v>
      </c>
      <c r="AP802">
        <v>2.72</v>
      </c>
    </row>
    <row r="803" spans="1:42" x14ac:dyDescent="0.3">
      <c r="A803">
        <v>1</v>
      </c>
      <c r="B803">
        <v>0.5</v>
      </c>
      <c r="C803">
        <f t="shared" si="36"/>
        <v>0.25</v>
      </c>
      <c r="D803">
        <v>7.2401831635362885</v>
      </c>
      <c r="E803" t="s">
        <v>40</v>
      </c>
      <c r="F803">
        <v>0</v>
      </c>
      <c r="G803">
        <v>0</v>
      </c>
      <c r="H803">
        <v>1</v>
      </c>
      <c r="I803">
        <v>0</v>
      </c>
      <c r="J803">
        <v>0</v>
      </c>
      <c r="K803" t="s">
        <v>43</v>
      </c>
      <c r="L803">
        <v>0</v>
      </c>
      <c r="M803">
        <v>1</v>
      </c>
      <c r="N803">
        <v>0</v>
      </c>
      <c r="O803">
        <v>0</v>
      </c>
      <c r="P803">
        <v>0</v>
      </c>
      <c r="Q803">
        <v>0</v>
      </c>
      <c r="R803">
        <v>0</v>
      </c>
      <c r="S803" t="s">
        <v>52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0</v>
      </c>
      <c r="AA803">
        <v>0</v>
      </c>
      <c r="AB803">
        <v>60.4</v>
      </c>
      <c r="AC803">
        <v>56</v>
      </c>
      <c r="AD803">
        <v>1892</v>
      </c>
      <c r="AE803">
        <v>7.5453897496118234</v>
      </c>
      <c r="AF803">
        <f t="shared" si="37"/>
        <v>1891.9999999999995</v>
      </c>
      <c r="AG803">
        <v>7.3445301521114352</v>
      </c>
      <c r="AH803">
        <f t="shared" si="38"/>
        <v>1547.7076072624704</v>
      </c>
      <c r="AI803">
        <v>0.20085959750038818</v>
      </c>
      <c r="AJ803">
        <v>1892</v>
      </c>
      <c r="AL803">
        <v>1</v>
      </c>
      <c r="AM803">
        <v>0</v>
      </c>
      <c r="AN803">
        <v>5.15</v>
      </c>
      <c r="AO803">
        <v>5.21</v>
      </c>
      <c r="AP803">
        <v>3.13</v>
      </c>
    </row>
    <row r="804" spans="1:42" x14ac:dyDescent="0.3">
      <c r="A804">
        <v>1</v>
      </c>
      <c r="B804">
        <v>0.9</v>
      </c>
      <c r="C804">
        <f t="shared" si="36"/>
        <v>0.81</v>
      </c>
      <c r="D804">
        <v>8.2391797372871505</v>
      </c>
      <c r="E804" t="s">
        <v>55</v>
      </c>
      <c r="F804">
        <v>0</v>
      </c>
      <c r="G804">
        <v>0</v>
      </c>
      <c r="H804">
        <v>0</v>
      </c>
      <c r="I804">
        <v>0</v>
      </c>
      <c r="J804">
        <v>1</v>
      </c>
      <c r="K804" t="s">
        <v>54</v>
      </c>
      <c r="L804">
        <v>1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 t="s">
        <v>39</v>
      </c>
      <c r="T804">
        <v>0</v>
      </c>
      <c r="U804">
        <v>0</v>
      </c>
      <c r="V804">
        <v>1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62.5</v>
      </c>
      <c r="AC804">
        <v>63</v>
      </c>
      <c r="AD804">
        <v>4068</v>
      </c>
      <c r="AE804">
        <v>8.3109067571684498</v>
      </c>
      <c r="AF804">
        <f t="shared" si="37"/>
        <v>4067.9999999999968</v>
      </c>
      <c r="AG804">
        <v>8.3492781151086355</v>
      </c>
      <c r="AH804">
        <f t="shared" si="38"/>
        <v>4227.1281415106469</v>
      </c>
      <c r="AI804">
        <v>-3.8371357940185646E-2</v>
      </c>
      <c r="AJ804">
        <v>4068</v>
      </c>
      <c r="AL804">
        <v>1</v>
      </c>
      <c r="AM804">
        <v>0</v>
      </c>
      <c r="AN804">
        <v>6.11</v>
      </c>
      <c r="AO804">
        <v>6.14</v>
      </c>
      <c r="AP804">
        <v>3.83</v>
      </c>
    </row>
    <row r="805" spans="1:42" x14ac:dyDescent="0.3">
      <c r="A805">
        <v>1</v>
      </c>
      <c r="B805">
        <v>0.24</v>
      </c>
      <c r="C805">
        <f t="shared" si="36"/>
        <v>5.7599999999999998E-2</v>
      </c>
      <c r="D805">
        <v>6.1610467084186391</v>
      </c>
      <c r="E805" t="s">
        <v>49</v>
      </c>
      <c r="F805">
        <v>0</v>
      </c>
      <c r="G805">
        <v>0</v>
      </c>
      <c r="H805">
        <v>0</v>
      </c>
      <c r="I805">
        <v>1</v>
      </c>
      <c r="J805">
        <v>0</v>
      </c>
      <c r="K805" t="s">
        <v>43</v>
      </c>
      <c r="L805">
        <v>0</v>
      </c>
      <c r="M805">
        <v>1</v>
      </c>
      <c r="N805">
        <v>0</v>
      </c>
      <c r="O805">
        <v>0</v>
      </c>
      <c r="P805">
        <v>0</v>
      </c>
      <c r="Q805">
        <v>0</v>
      </c>
      <c r="R805">
        <v>0</v>
      </c>
      <c r="S805" t="s">
        <v>46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1</v>
      </c>
      <c r="AA805">
        <v>0</v>
      </c>
      <c r="AB805">
        <v>60.3</v>
      </c>
      <c r="AC805">
        <v>61</v>
      </c>
      <c r="AD805">
        <v>668</v>
      </c>
      <c r="AE805">
        <v>6.5042881735366453</v>
      </c>
      <c r="AF805">
        <f t="shared" si="37"/>
        <v>667.99999999999977</v>
      </c>
      <c r="AG805">
        <v>6.4496791149909551</v>
      </c>
      <c r="AH805">
        <f t="shared" si="38"/>
        <v>632.4993007016061</v>
      </c>
      <c r="AI805">
        <v>5.4609058545690203E-2</v>
      </c>
      <c r="AJ805">
        <v>668</v>
      </c>
      <c r="AL805">
        <v>1</v>
      </c>
      <c r="AM805">
        <v>0</v>
      </c>
      <c r="AN805">
        <v>4.0599999999999996</v>
      </c>
      <c r="AO805">
        <v>4.03</v>
      </c>
      <c r="AP805">
        <v>2.44</v>
      </c>
    </row>
    <row r="806" spans="1:42" x14ac:dyDescent="0.3">
      <c r="A806">
        <v>1</v>
      </c>
      <c r="B806">
        <v>0.51</v>
      </c>
      <c r="C806">
        <f t="shared" si="36"/>
        <v>0.2601</v>
      </c>
      <c r="D806">
        <v>7.2717799946100161</v>
      </c>
      <c r="E806" t="s">
        <v>55</v>
      </c>
      <c r="F806">
        <v>0</v>
      </c>
      <c r="G806">
        <v>0</v>
      </c>
      <c r="H806">
        <v>0</v>
      </c>
      <c r="I806">
        <v>0</v>
      </c>
      <c r="J806">
        <v>1</v>
      </c>
      <c r="K806" t="s">
        <v>41</v>
      </c>
      <c r="L806">
        <v>0</v>
      </c>
      <c r="M806">
        <v>0</v>
      </c>
      <c r="N806">
        <v>0</v>
      </c>
      <c r="O806">
        <v>0</v>
      </c>
      <c r="P806">
        <v>1</v>
      </c>
      <c r="Q806">
        <v>0</v>
      </c>
      <c r="R806">
        <v>0</v>
      </c>
      <c r="S806" t="s">
        <v>39</v>
      </c>
      <c r="T806">
        <v>0</v>
      </c>
      <c r="U806">
        <v>0</v>
      </c>
      <c r="V806">
        <v>1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61</v>
      </c>
      <c r="AC806">
        <v>55</v>
      </c>
      <c r="AD806">
        <v>1698</v>
      </c>
      <c r="AE806">
        <v>7.4372063668712922</v>
      </c>
      <c r="AF806">
        <f t="shared" si="37"/>
        <v>1697.9999999999993</v>
      </c>
      <c r="AG806">
        <v>7.0164212606587739</v>
      </c>
      <c r="AH806">
        <f t="shared" si="38"/>
        <v>1114.789927884334</v>
      </c>
      <c r="AI806">
        <v>0.4207851062125183</v>
      </c>
      <c r="AJ806">
        <v>1698</v>
      </c>
      <c r="AL806">
        <v>1</v>
      </c>
      <c r="AM806">
        <v>0</v>
      </c>
      <c r="AN806">
        <v>5.18</v>
      </c>
      <c r="AO806">
        <v>5.21</v>
      </c>
      <c r="AP806">
        <v>3.17</v>
      </c>
    </row>
    <row r="807" spans="1:42" x14ac:dyDescent="0.3">
      <c r="A807">
        <v>1</v>
      </c>
      <c r="B807">
        <v>0.56000000000000005</v>
      </c>
      <c r="C807">
        <f t="shared" si="36"/>
        <v>0.31360000000000005</v>
      </c>
      <c r="D807">
        <v>7.4228826779788557</v>
      </c>
      <c r="E807" t="s">
        <v>40</v>
      </c>
      <c r="F807">
        <v>0</v>
      </c>
      <c r="G807">
        <v>0</v>
      </c>
      <c r="H807">
        <v>1</v>
      </c>
      <c r="I807">
        <v>0</v>
      </c>
      <c r="J807">
        <v>0</v>
      </c>
      <c r="K807" t="s">
        <v>43</v>
      </c>
      <c r="L807">
        <v>0</v>
      </c>
      <c r="M807">
        <v>1</v>
      </c>
      <c r="N807">
        <v>0</v>
      </c>
      <c r="O807">
        <v>0</v>
      </c>
      <c r="P807">
        <v>0</v>
      </c>
      <c r="Q807">
        <v>0</v>
      </c>
      <c r="R807">
        <v>0</v>
      </c>
      <c r="S807" t="s">
        <v>44</v>
      </c>
      <c r="T807">
        <v>0</v>
      </c>
      <c r="U807">
        <v>0</v>
      </c>
      <c r="V807">
        <v>0</v>
      </c>
      <c r="W807">
        <v>0</v>
      </c>
      <c r="X807">
        <v>1</v>
      </c>
      <c r="Y807">
        <v>0</v>
      </c>
      <c r="Z807">
        <v>0</v>
      </c>
      <c r="AA807">
        <v>0</v>
      </c>
      <c r="AB807">
        <v>61.6</v>
      </c>
      <c r="AC807">
        <v>56</v>
      </c>
      <c r="AD807">
        <v>1773</v>
      </c>
      <c r="AE807">
        <v>7.4804283060742076</v>
      </c>
      <c r="AF807">
        <f t="shared" si="37"/>
        <v>1772.9999999999995</v>
      </c>
      <c r="AG807">
        <v>7.5800890870106556</v>
      </c>
      <c r="AH807">
        <f t="shared" si="38"/>
        <v>1958.8034615601266</v>
      </c>
      <c r="AI807">
        <v>-9.9660780936448035E-2</v>
      </c>
      <c r="AJ807">
        <v>1773</v>
      </c>
      <c r="AL807">
        <v>1</v>
      </c>
      <c r="AM807">
        <v>0</v>
      </c>
      <c r="AN807">
        <v>5.26</v>
      </c>
      <c r="AO807">
        <v>5.32</v>
      </c>
      <c r="AP807">
        <v>3.26</v>
      </c>
    </row>
    <row r="808" spans="1:42" x14ac:dyDescent="0.3">
      <c r="A808">
        <v>1</v>
      </c>
      <c r="B808">
        <v>0.36</v>
      </c>
      <c r="C808">
        <f t="shared" si="36"/>
        <v>0.12959999999999999</v>
      </c>
      <c r="D808">
        <v>6.7356105602666911</v>
      </c>
      <c r="E808" t="s">
        <v>40</v>
      </c>
      <c r="F808">
        <v>0</v>
      </c>
      <c r="G808">
        <v>0</v>
      </c>
      <c r="H808">
        <v>1</v>
      </c>
      <c r="I808">
        <v>0</v>
      </c>
      <c r="J808">
        <v>0</v>
      </c>
      <c r="K808" t="s">
        <v>50</v>
      </c>
      <c r="L808">
        <v>0</v>
      </c>
      <c r="M808">
        <v>0</v>
      </c>
      <c r="N808">
        <v>0</v>
      </c>
      <c r="O808">
        <v>1</v>
      </c>
      <c r="P808">
        <v>0</v>
      </c>
      <c r="Q808">
        <v>0</v>
      </c>
      <c r="R808">
        <v>0</v>
      </c>
      <c r="S808" t="s">
        <v>44</v>
      </c>
      <c r="T808">
        <v>0</v>
      </c>
      <c r="U808">
        <v>0</v>
      </c>
      <c r="V808">
        <v>0</v>
      </c>
      <c r="W808">
        <v>0</v>
      </c>
      <c r="X808">
        <v>1</v>
      </c>
      <c r="Y808">
        <v>0</v>
      </c>
      <c r="Z808">
        <v>0</v>
      </c>
      <c r="AA808">
        <v>0</v>
      </c>
      <c r="AB808">
        <v>60.6</v>
      </c>
      <c r="AC808">
        <v>57</v>
      </c>
      <c r="AD808">
        <v>761</v>
      </c>
      <c r="AE808">
        <v>6.6346333578616861</v>
      </c>
      <c r="AF808">
        <f t="shared" si="37"/>
        <v>761.00000000000023</v>
      </c>
      <c r="AG808">
        <v>6.7086350894287907</v>
      </c>
      <c r="AH808">
        <f t="shared" si="38"/>
        <v>819.45139791647955</v>
      </c>
      <c r="AI808">
        <v>-7.4001731567104656E-2</v>
      </c>
      <c r="AJ808">
        <v>761</v>
      </c>
      <c r="AL808">
        <v>1</v>
      </c>
      <c r="AM808">
        <v>0</v>
      </c>
      <c r="AN808">
        <v>4.58</v>
      </c>
      <c r="AO808">
        <v>4.62</v>
      </c>
      <c r="AP808">
        <v>2.79</v>
      </c>
    </row>
    <row r="809" spans="1:42" x14ac:dyDescent="0.3">
      <c r="A809">
        <v>1</v>
      </c>
      <c r="B809">
        <v>1</v>
      </c>
      <c r="C809">
        <f t="shared" si="36"/>
        <v>1</v>
      </c>
      <c r="D809">
        <v>8.4322999999999997</v>
      </c>
      <c r="E809" t="s">
        <v>49</v>
      </c>
      <c r="F809">
        <v>0</v>
      </c>
      <c r="G809">
        <v>0</v>
      </c>
      <c r="H809">
        <v>0</v>
      </c>
      <c r="I809">
        <v>1</v>
      </c>
      <c r="J809">
        <v>0</v>
      </c>
      <c r="K809" t="s">
        <v>43</v>
      </c>
      <c r="L809">
        <v>0</v>
      </c>
      <c r="M809">
        <v>1</v>
      </c>
      <c r="N809">
        <v>0</v>
      </c>
      <c r="O809">
        <v>0</v>
      </c>
      <c r="P809">
        <v>0</v>
      </c>
      <c r="Q809">
        <v>0</v>
      </c>
      <c r="R809">
        <v>0</v>
      </c>
      <c r="S809" t="s">
        <v>39</v>
      </c>
      <c r="T809">
        <v>0</v>
      </c>
      <c r="U809">
        <v>0</v>
      </c>
      <c r="V809">
        <v>1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61.6</v>
      </c>
      <c r="AC809">
        <v>59</v>
      </c>
      <c r="AD809">
        <v>5600</v>
      </c>
      <c r="AE809">
        <v>8.6305218767232414</v>
      </c>
      <c r="AF809">
        <f t="shared" si="37"/>
        <v>5600.0000000000045</v>
      </c>
      <c r="AG809">
        <v>8.6371981029309026</v>
      </c>
      <c r="AH809">
        <f t="shared" si="38"/>
        <v>5637.5119465514827</v>
      </c>
      <c r="AI809">
        <v>-6.6762262076611734E-3</v>
      </c>
      <c r="AJ809">
        <v>5600</v>
      </c>
      <c r="AL809">
        <v>1</v>
      </c>
      <c r="AM809">
        <v>0</v>
      </c>
      <c r="AN809">
        <v>6.41</v>
      </c>
      <c r="AO809">
        <v>6.38</v>
      </c>
      <c r="AP809">
        <v>3.94</v>
      </c>
    </row>
    <row r="810" spans="1:42" x14ac:dyDescent="0.3">
      <c r="A810">
        <v>1</v>
      </c>
      <c r="B810">
        <v>0.39</v>
      </c>
      <c r="C810">
        <f t="shared" si="36"/>
        <v>0.15210000000000001</v>
      </c>
      <c r="D810">
        <v>6.8552162031486654</v>
      </c>
      <c r="E810" t="s">
        <v>40</v>
      </c>
      <c r="F810">
        <v>0</v>
      </c>
      <c r="G810">
        <v>0</v>
      </c>
      <c r="H810">
        <v>1</v>
      </c>
      <c r="I810">
        <v>0</v>
      </c>
      <c r="J810">
        <v>0</v>
      </c>
      <c r="K810" t="s">
        <v>51</v>
      </c>
      <c r="L810">
        <v>0</v>
      </c>
      <c r="M810">
        <v>0</v>
      </c>
      <c r="N810">
        <v>1</v>
      </c>
      <c r="O810">
        <v>0</v>
      </c>
      <c r="P810">
        <v>0</v>
      </c>
      <c r="Q810">
        <v>0</v>
      </c>
      <c r="R810">
        <v>0</v>
      </c>
      <c r="S810" t="s">
        <v>48</v>
      </c>
      <c r="T810">
        <v>0</v>
      </c>
      <c r="U810">
        <v>0</v>
      </c>
      <c r="V810">
        <v>0</v>
      </c>
      <c r="W810">
        <v>1</v>
      </c>
      <c r="X810">
        <v>0</v>
      </c>
      <c r="Y810">
        <v>0</v>
      </c>
      <c r="Z810">
        <v>0</v>
      </c>
      <c r="AA810">
        <v>0</v>
      </c>
      <c r="AB810">
        <v>62.2</v>
      </c>
      <c r="AC810">
        <v>55</v>
      </c>
      <c r="AD810">
        <v>587</v>
      </c>
      <c r="AE810">
        <v>6.3750248198280968</v>
      </c>
      <c r="AF810">
        <f t="shared" si="37"/>
        <v>587.00000000000023</v>
      </c>
      <c r="AG810">
        <v>6.5318242751199023</v>
      </c>
      <c r="AH810">
        <f t="shared" si="38"/>
        <v>686.64970758577306</v>
      </c>
      <c r="AI810">
        <v>-0.1567994552918055</v>
      </c>
      <c r="AJ810">
        <v>587</v>
      </c>
      <c r="AL810">
        <v>1</v>
      </c>
      <c r="AM810">
        <v>0</v>
      </c>
      <c r="AN810">
        <v>4.68</v>
      </c>
      <c r="AO810">
        <v>4.71</v>
      </c>
      <c r="AP810">
        <v>2.92</v>
      </c>
    </row>
    <row r="811" spans="1:42" x14ac:dyDescent="0.3">
      <c r="A811">
        <v>1</v>
      </c>
      <c r="B811">
        <v>0.3</v>
      </c>
      <c r="C811">
        <f t="shared" si="36"/>
        <v>0.09</v>
      </c>
      <c r="D811">
        <v>6.4709048392564616</v>
      </c>
      <c r="E811" t="s">
        <v>55</v>
      </c>
      <c r="F811">
        <v>0</v>
      </c>
      <c r="G811">
        <v>0</v>
      </c>
      <c r="H811">
        <v>0</v>
      </c>
      <c r="I811">
        <v>0</v>
      </c>
      <c r="J811">
        <v>1</v>
      </c>
      <c r="K811" t="s">
        <v>43</v>
      </c>
      <c r="L811">
        <v>0</v>
      </c>
      <c r="M811">
        <v>1</v>
      </c>
      <c r="N811">
        <v>0</v>
      </c>
      <c r="O811">
        <v>0</v>
      </c>
      <c r="P811">
        <v>0</v>
      </c>
      <c r="Q811">
        <v>0</v>
      </c>
      <c r="R811">
        <v>0</v>
      </c>
      <c r="S811" t="s">
        <v>52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0</v>
      </c>
      <c r="AA811">
        <v>0</v>
      </c>
      <c r="AB811">
        <v>62.4</v>
      </c>
      <c r="AC811">
        <v>57</v>
      </c>
      <c r="AD811">
        <v>658</v>
      </c>
      <c r="AE811">
        <v>6.4892049313253173</v>
      </c>
      <c r="AF811">
        <f t="shared" si="37"/>
        <v>658</v>
      </c>
      <c r="AG811">
        <v>6.40511984541617</v>
      </c>
      <c r="AH811">
        <f t="shared" si="38"/>
        <v>604.93429293649638</v>
      </c>
      <c r="AI811">
        <v>8.4085085909147317E-2</v>
      </c>
      <c r="AJ811">
        <v>658</v>
      </c>
      <c r="AL811">
        <v>1</v>
      </c>
      <c r="AM811">
        <v>0</v>
      </c>
      <c r="AN811">
        <v>4.24</v>
      </c>
      <c r="AO811">
        <v>4.29</v>
      </c>
      <c r="AP811">
        <v>2.66</v>
      </c>
    </row>
    <row r="812" spans="1:42" x14ac:dyDescent="0.3">
      <c r="A812">
        <v>1</v>
      </c>
      <c r="B812">
        <v>0.5</v>
      </c>
      <c r="C812">
        <f t="shared" si="36"/>
        <v>0.25</v>
      </c>
      <c r="D812">
        <v>7.2401831635362885</v>
      </c>
      <c r="E812" t="s">
        <v>40</v>
      </c>
      <c r="F812">
        <v>0</v>
      </c>
      <c r="G812">
        <v>0</v>
      </c>
      <c r="H812">
        <v>1</v>
      </c>
      <c r="I812">
        <v>0</v>
      </c>
      <c r="J812">
        <v>0</v>
      </c>
      <c r="K812" t="s">
        <v>50</v>
      </c>
      <c r="L812">
        <v>0</v>
      </c>
      <c r="M812">
        <v>0</v>
      </c>
      <c r="N812">
        <v>0</v>
      </c>
      <c r="O812">
        <v>1</v>
      </c>
      <c r="P812">
        <v>0</v>
      </c>
      <c r="Q812">
        <v>0</v>
      </c>
      <c r="R812">
        <v>0</v>
      </c>
      <c r="S812" t="s">
        <v>52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0</v>
      </c>
      <c r="AA812">
        <v>0</v>
      </c>
      <c r="AB812">
        <v>62</v>
      </c>
      <c r="AC812">
        <v>56</v>
      </c>
      <c r="AD812">
        <v>1449</v>
      </c>
      <c r="AE812">
        <v>7.2786289423206822</v>
      </c>
      <c r="AF812">
        <f t="shared" si="37"/>
        <v>1448.9999999999998</v>
      </c>
      <c r="AG812">
        <v>7.2188220333952291</v>
      </c>
      <c r="AH812">
        <f t="shared" si="38"/>
        <v>1364.8803299305375</v>
      </c>
      <c r="AI812">
        <v>5.9806908925453151E-2</v>
      </c>
      <c r="AJ812">
        <v>1449</v>
      </c>
      <c r="AL812">
        <v>1</v>
      </c>
      <c r="AM812">
        <v>0</v>
      </c>
      <c r="AN812">
        <v>5.08</v>
      </c>
      <c r="AO812">
        <v>5.1100000000000003</v>
      </c>
      <c r="AP812">
        <v>3.16</v>
      </c>
    </row>
    <row r="813" spans="1:42" x14ac:dyDescent="0.3">
      <c r="A813">
        <v>1</v>
      </c>
      <c r="B813">
        <v>0.44</v>
      </c>
      <c r="C813">
        <f t="shared" si="36"/>
        <v>0.19359999999999999</v>
      </c>
      <c r="D813">
        <v>7.039491563819861</v>
      </c>
      <c r="E813" t="s">
        <v>40</v>
      </c>
      <c r="F813">
        <v>0</v>
      </c>
      <c r="G813">
        <v>0</v>
      </c>
      <c r="H813">
        <v>1</v>
      </c>
      <c r="I813">
        <v>0</v>
      </c>
      <c r="J813">
        <v>0</v>
      </c>
      <c r="K813" t="s">
        <v>50</v>
      </c>
      <c r="L813">
        <v>0</v>
      </c>
      <c r="M813">
        <v>0</v>
      </c>
      <c r="N813">
        <v>0</v>
      </c>
      <c r="O813">
        <v>1</v>
      </c>
      <c r="P813">
        <v>0</v>
      </c>
      <c r="Q813">
        <v>0</v>
      </c>
      <c r="R813">
        <v>0</v>
      </c>
      <c r="S813" t="s">
        <v>39</v>
      </c>
      <c r="T813">
        <v>0</v>
      </c>
      <c r="U813">
        <v>0</v>
      </c>
      <c r="V813">
        <v>1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61.1</v>
      </c>
      <c r="AC813">
        <v>56</v>
      </c>
      <c r="AD813">
        <v>813</v>
      </c>
      <c r="AE813">
        <v>6.7007311095478101</v>
      </c>
      <c r="AF813">
        <f t="shared" si="37"/>
        <v>812.99999999999966</v>
      </c>
      <c r="AG813">
        <v>6.8716912114023128</v>
      </c>
      <c r="AH813">
        <f t="shared" si="38"/>
        <v>964.57849329383396</v>
      </c>
      <c r="AI813">
        <v>-0.17096010185450261</v>
      </c>
      <c r="AJ813">
        <v>813</v>
      </c>
      <c r="AL813">
        <v>1</v>
      </c>
      <c r="AM813">
        <v>0</v>
      </c>
      <c r="AN813">
        <v>4.92</v>
      </c>
      <c r="AO813">
        <v>4.9400000000000004</v>
      </c>
      <c r="AP813">
        <v>3.01</v>
      </c>
    </row>
    <row r="814" spans="1:42" x14ac:dyDescent="0.3">
      <c r="A814">
        <v>1</v>
      </c>
      <c r="B814">
        <v>0.24</v>
      </c>
      <c r="C814">
        <f t="shared" si="36"/>
        <v>5.7599999999999998E-2</v>
      </c>
      <c r="D814">
        <v>6.1610467084186391</v>
      </c>
      <c r="E814" t="s">
        <v>55</v>
      </c>
      <c r="F814">
        <v>0</v>
      </c>
      <c r="G814">
        <v>0</v>
      </c>
      <c r="H814">
        <v>0</v>
      </c>
      <c r="I814">
        <v>0</v>
      </c>
      <c r="J814">
        <v>1</v>
      </c>
      <c r="K814" t="s">
        <v>43</v>
      </c>
      <c r="L814">
        <v>0</v>
      </c>
      <c r="M814">
        <v>1</v>
      </c>
      <c r="N814">
        <v>0</v>
      </c>
      <c r="O814">
        <v>0</v>
      </c>
      <c r="P814">
        <v>0</v>
      </c>
      <c r="Q814">
        <v>0</v>
      </c>
      <c r="R814">
        <v>0</v>
      </c>
      <c r="S814" t="s">
        <v>42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1</v>
      </c>
      <c r="AB814">
        <v>63.6</v>
      </c>
      <c r="AC814">
        <v>54</v>
      </c>
      <c r="AD814">
        <v>485</v>
      </c>
      <c r="AE814">
        <v>6.1841488909374833</v>
      </c>
      <c r="AF814">
        <f t="shared" si="37"/>
        <v>485.00000000000006</v>
      </c>
      <c r="AG814">
        <v>6.3339623836281937</v>
      </c>
      <c r="AH814">
        <f t="shared" si="38"/>
        <v>563.38452259254541</v>
      </c>
      <c r="AI814">
        <v>-0.14981349269071043</v>
      </c>
      <c r="AJ814">
        <v>485</v>
      </c>
      <c r="AL814">
        <v>1</v>
      </c>
      <c r="AM814">
        <v>0</v>
      </c>
      <c r="AN814">
        <v>3.96</v>
      </c>
      <c r="AO814">
        <v>4</v>
      </c>
      <c r="AP814">
        <v>2.5299999999999998</v>
      </c>
    </row>
    <row r="815" spans="1:42" x14ac:dyDescent="0.3">
      <c r="A815">
        <v>1</v>
      </c>
      <c r="B815">
        <v>0.31</v>
      </c>
      <c r="C815">
        <f t="shared" si="36"/>
        <v>9.6100000000000005E-2</v>
      </c>
      <c r="D815">
        <v>6.5177318019796271</v>
      </c>
      <c r="E815" t="s">
        <v>40</v>
      </c>
      <c r="F815">
        <v>0</v>
      </c>
      <c r="G815">
        <v>0</v>
      </c>
      <c r="H815">
        <v>1</v>
      </c>
      <c r="I815">
        <v>0</v>
      </c>
      <c r="J815">
        <v>0</v>
      </c>
      <c r="K815" t="s">
        <v>54</v>
      </c>
      <c r="L815">
        <v>1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 t="s">
        <v>52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0</v>
      </c>
      <c r="AA815">
        <v>0</v>
      </c>
      <c r="AB815">
        <v>62.1</v>
      </c>
      <c r="AC815">
        <v>54</v>
      </c>
      <c r="AD815">
        <v>626</v>
      </c>
      <c r="AE815">
        <v>6.4393503711000983</v>
      </c>
      <c r="AF815">
        <f t="shared" si="37"/>
        <v>625.99999999999989</v>
      </c>
      <c r="AG815">
        <v>6.5986602362212299</v>
      </c>
      <c r="AH815">
        <f t="shared" si="38"/>
        <v>734.11099477474397</v>
      </c>
      <c r="AI815">
        <v>-0.15930986512113154</v>
      </c>
      <c r="AJ815">
        <v>626</v>
      </c>
      <c r="AL815">
        <v>1</v>
      </c>
      <c r="AM815">
        <v>0</v>
      </c>
      <c r="AN815">
        <v>4.3600000000000003</v>
      </c>
      <c r="AO815">
        <v>4.4000000000000004</v>
      </c>
      <c r="AP815">
        <v>2.72</v>
      </c>
    </row>
    <row r="816" spans="1:42" x14ac:dyDescent="0.3">
      <c r="A816">
        <v>1</v>
      </c>
      <c r="B816">
        <v>0.71</v>
      </c>
      <c r="C816">
        <f t="shared" si="36"/>
        <v>0.50409999999999999</v>
      </c>
      <c r="D816">
        <v>7.8205583399289402</v>
      </c>
      <c r="E816" t="s">
        <v>55</v>
      </c>
      <c r="F816">
        <v>0</v>
      </c>
      <c r="G816">
        <v>0</v>
      </c>
      <c r="H816">
        <v>0</v>
      </c>
      <c r="I816">
        <v>0</v>
      </c>
      <c r="J816">
        <v>1</v>
      </c>
      <c r="K816" t="s">
        <v>50</v>
      </c>
      <c r="L816">
        <v>0</v>
      </c>
      <c r="M816">
        <v>0</v>
      </c>
      <c r="N816">
        <v>0</v>
      </c>
      <c r="O816">
        <v>1</v>
      </c>
      <c r="P816">
        <v>0</v>
      </c>
      <c r="Q816">
        <v>0</v>
      </c>
      <c r="R816">
        <v>0</v>
      </c>
      <c r="S816" t="s">
        <v>52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0</v>
      </c>
      <c r="AA816">
        <v>0</v>
      </c>
      <c r="AB816">
        <v>62.3</v>
      </c>
      <c r="AC816">
        <v>63</v>
      </c>
      <c r="AD816">
        <v>2335</v>
      </c>
      <c r="AE816">
        <v>7.755767170102998</v>
      </c>
      <c r="AF816">
        <f t="shared" si="37"/>
        <v>2335.0000000000009</v>
      </c>
      <c r="AG816">
        <v>7.869544984285902</v>
      </c>
      <c r="AH816">
        <f t="shared" si="38"/>
        <v>2616.3748256405679</v>
      </c>
      <c r="AI816">
        <v>-0.113777814182904</v>
      </c>
      <c r="AJ816">
        <v>2335</v>
      </c>
      <c r="AL816">
        <v>1</v>
      </c>
      <c r="AM816">
        <v>0</v>
      </c>
      <c r="AN816">
        <v>5.7</v>
      </c>
      <c r="AO816">
        <v>5.64</v>
      </c>
      <c r="AP816">
        <v>3.53</v>
      </c>
    </row>
    <row r="817" spans="1:42" x14ac:dyDescent="0.3">
      <c r="A817">
        <v>1</v>
      </c>
      <c r="B817">
        <v>0.74</v>
      </c>
      <c r="C817">
        <f t="shared" si="36"/>
        <v>0.54759999999999998</v>
      </c>
      <c r="D817">
        <v>7.8920550220333645</v>
      </c>
      <c r="E817" t="s">
        <v>40</v>
      </c>
      <c r="F817">
        <v>0</v>
      </c>
      <c r="G817">
        <v>0</v>
      </c>
      <c r="H817">
        <v>1</v>
      </c>
      <c r="I817">
        <v>0</v>
      </c>
      <c r="J817">
        <v>0</v>
      </c>
      <c r="K817" t="s">
        <v>43</v>
      </c>
      <c r="L817">
        <v>0</v>
      </c>
      <c r="M817">
        <v>1</v>
      </c>
      <c r="N817">
        <v>0</v>
      </c>
      <c r="O817">
        <v>0</v>
      </c>
      <c r="P817">
        <v>0</v>
      </c>
      <c r="Q817">
        <v>0</v>
      </c>
      <c r="R817">
        <v>0</v>
      </c>
      <c r="S817" t="s">
        <v>39</v>
      </c>
      <c r="T817">
        <v>0</v>
      </c>
      <c r="U817">
        <v>0</v>
      </c>
      <c r="V817">
        <v>1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61.6</v>
      </c>
      <c r="AC817">
        <v>54</v>
      </c>
      <c r="AD817">
        <v>2699</v>
      </c>
      <c r="AE817">
        <v>7.9006366130180048</v>
      </c>
      <c r="AF817">
        <f t="shared" si="37"/>
        <v>2699.0000000000005</v>
      </c>
      <c r="AG817">
        <v>7.9783235450764032</v>
      </c>
      <c r="AH817">
        <f t="shared" si="38"/>
        <v>2917.0366821143666</v>
      </c>
      <c r="AI817">
        <v>-7.7686932058398384E-2</v>
      </c>
      <c r="AJ817">
        <v>2699</v>
      </c>
      <c r="AL817">
        <v>1</v>
      </c>
      <c r="AM817">
        <v>0</v>
      </c>
      <c r="AN817">
        <v>5.82</v>
      </c>
      <c r="AO817">
        <v>5.9</v>
      </c>
      <c r="AP817">
        <v>3.61</v>
      </c>
    </row>
    <row r="818" spans="1:42" x14ac:dyDescent="0.3">
      <c r="A818">
        <v>1</v>
      </c>
      <c r="B818">
        <v>0.52</v>
      </c>
      <c r="C818">
        <f t="shared" si="36"/>
        <v>0.27040000000000003</v>
      </c>
      <c r="D818">
        <v>7.302897153254575</v>
      </c>
      <c r="E818" t="s">
        <v>40</v>
      </c>
      <c r="F818">
        <v>0</v>
      </c>
      <c r="G818">
        <v>0</v>
      </c>
      <c r="H818">
        <v>1</v>
      </c>
      <c r="I818">
        <v>0</v>
      </c>
      <c r="J818">
        <v>0</v>
      </c>
      <c r="K818" t="s">
        <v>54</v>
      </c>
      <c r="L818">
        <v>1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 t="s">
        <v>52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0</v>
      </c>
      <c r="AA818">
        <v>0</v>
      </c>
      <c r="AB818">
        <v>62.1</v>
      </c>
      <c r="AC818">
        <v>57</v>
      </c>
      <c r="AD818">
        <v>1689</v>
      </c>
      <c r="AE818">
        <v>7.4318919168077997</v>
      </c>
      <c r="AF818">
        <f t="shared" si="37"/>
        <v>1688.9999999999993</v>
      </c>
      <c r="AG818">
        <v>7.4256904440658928</v>
      </c>
      <c r="AH818">
        <f t="shared" si="38"/>
        <v>1678.558123509815</v>
      </c>
      <c r="AI818">
        <v>6.2014727419068549E-3</v>
      </c>
      <c r="AJ818">
        <v>1689</v>
      </c>
      <c r="AL818">
        <v>1</v>
      </c>
      <c r="AM818">
        <v>0</v>
      </c>
      <c r="AN818">
        <v>5.13</v>
      </c>
      <c r="AO818">
        <v>5.17</v>
      </c>
      <c r="AP818">
        <v>3.2</v>
      </c>
    </row>
    <row r="819" spans="1:42" x14ac:dyDescent="0.3">
      <c r="A819">
        <v>1</v>
      </c>
      <c r="B819">
        <v>0.71</v>
      </c>
      <c r="C819">
        <f t="shared" si="36"/>
        <v>0.50409999999999999</v>
      </c>
      <c r="D819">
        <v>7.8205583399289402</v>
      </c>
      <c r="E819" t="s">
        <v>49</v>
      </c>
      <c r="F819">
        <v>0</v>
      </c>
      <c r="G819">
        <v>0</v>
      </c>
      <c r="H819">
        <v>0</v>
      </c>
      <c r="I819">
        <v>1</v>
      </c>
      <c r="J819">
        <v>0</v>
      </c>
      <c r="K819" t="s">
        <v>47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1</v>
      </c>
      <c r="R819">
        <v>0</v>
      </c>
      <c r="S819" t="s">
        <v>46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1</v>
      </c>
      <c r="AA819">
        <v>0</v>
      </c>
      <c r="AB819">
        <v>63</v>
      </c>
      <c r="AC819">
        <v>58</v>
      </c>
      <c r="AD819">
        <v>2572</v>
      </c>
      <c r="AE819">
        <v>7.8524390853575099</v>
      </c>
      <c r="AF819">
        <f t="shared" si="37"/>
        <v>2571.9999999999995</v>
      </c>
      <c r="AG819">
        <v>7.9328885861391676</v>
      </c>
      <c r="AH819">
        <f t="shared" si="38"/>
        <v>2787.4670251036273</v>
      </c>
      <c r="AI819">
        <v>-8.044950078165769E-2</v>
      </c>
      <c r="AJ819">
        <v>2572</v>
      </c>
      <c r="AL819">
        <v>1</v>
      </c>
      <c r="AM819">
        <v>0</v>
      </c>
      <c r="AN819">
        <v>5.67</v>
      </c>
      <c r="AO819">
        <v>5.6</v>
      </c>
      <c r="AP819">
        <v>3.55</v>
      </c>
    </row>
    <row r="820" spans="1:42" x14ac:dyDescent="0.3">
      <c r="A820">
        <v>1</v>
      </c>
      <c r="B820">
        <v>0.24</v>
      </c>
      <c r="C820">
        <f t="shared" si="36"/>
        <v>5.7599999999999998E-2</v>
      </c>
      <c r="D820">
        <v>6.1610467084186391</v>
      </c>
      <c r="E820" t="s">
        <v>55</v>
      </c>
      <c r="F820">
        <v>0</v>
      </c>
      <c r="G820">
        <v>0</v>
      </c>
      <c r="H820">
        <v>0</v>
      </c>
      <c r="I820">
        <v>0</v>
      </c>
      <c r="J820">
        <v>1</v>
      </c>
      <c r="K820" t="s">
        <v>51</v>
      </c>
      <c r="L820">
        <v>0</v>
      </c>
      <c r="M820">
        <v>0</v>
      </c>
      <c r="N820">
        <v>1</v>
      </c>
      <c r="O820">
        <v>0</v>
      </c>
      <c r="P820">
        <v>0</v>
      </c>
      <c r="Q820">
        <v>0</v>
      </c>
      <c r="R820">
        <v>0</v>
      </c>
      <c r="S820" t="s">
        <v>46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1</v>
      </c>
      <c r="AA820">
        <v>0</v>
      </c>
      <c r="AB820">
        <v>60.6</v>
      </c>
      <c r="AC820">
        <v>60</v>
      </c>
      <c r="AD820">
        <v>478</v>
      </c>
      <c r="AE820">
        <v>6.1696107324914564</v>
      </c>
      <c r="AF820">
        <f t="shared" si="37"/>
        <v>478.00000000000023</v>
      </c>
      <c r="AG820">
        <v>6.3183720369427867</v>
      </c>
      <c r="AH820">
        <f t="shared" si="38"/>
        <v>554.66927595223456</v>
      </c>
      <c r="AI820">
        <v>-0.14876130445133029</v>
      </c>
      <c r="AJ820">
        <v>478</v>
      </c>
      <c r="AL820">
        <v>1</v>
      </c>
      <c r="AM820">
        <v>0</v>
      </c>
      <c r="AN820">
        <v>4.03</v>
      </c>
      <c r="AO820">
        <v>4.0599999999999996</v>
      </c>
      <c r="AP820">
        <v>2.4500000000000002</v>
      </c>
    </row>
    <row r="821" spans="1:42" x14ac:dyDescent="0.3">
      <c r="A821">
        <v>1</v>
      </c>
      <c r="B821">
        <v>0.53</v>
      </c>
      <c r="C821">
        <f t="shared" si="36"/>
        <v>0.28090000000000004</v>
      </c>
      <c r="D821">
        <v>7.3335509394040761</v>
      </c>
      <c r="E821" t="s">
        <v>55</v>
      </c>
      <c r="F821">
        <v>0</v>
      </c>
      <c r="G821">
        <v>0</v>
      </c>
      <c r="H821">
        <v>0</v>
      </c>
      <c r="I821">
        <v>0</v>
      </c>
      <c r="J821">
        <v>1</v>
      </c>
      <c r="K821" t="s">
        <v>51</v>
      </c>
      <c r="L821">
        <v>0</v>
      </c>
      <c r="M821">
        <v>0</v>
      </c>
      <c r="N821">
        <v>1</v>
      </c>
      <c r="O821">
        <v>0</v>
      </c>
      <c r="P821">
        <v>0</v>
      </c>
      <c r="Q821">
        <v>0</v>
      </c>
      <c r="R821">
        <v>0</v>
      </c>
      <c r="S821" t="s">
        <v>53</v>
      </c>
      <c r="T821">
        <v>0</v>
      </c>
      <c r="U821">
        <v>1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59.6</v>
      </c>
      <c r="AC821">
        <v>58</v>
      </c>
      <c r="AD821">
        <v>2395</v>
      </c>
      <c r="AE821">
        <v>7.7811385098450154</v>
      </c>
      <c r="AF821">
        <f t="shared" si="37"/>
        <v>2394.9999999999995</v>
      </c>
      <c r="AG821">
        <v>7.6553353809991354</v>
      </c>
      <c r="AH821">
        <f t="shared" si="38"/>
        <v>2111.8832860224011</v>
      </c>
      <c r="AI821">
        <v>0.12580312884588007</v>
      </c>
      <c r="AJ821">
        <v>2395</v>
      </c>
      <c r="AL821">
        <v>1</v>
      </c>
      <c r="AM821">
        <v>0</v>
      </c>
      <c r="AN821">
        <v>5.28</v>
      </c>
      <c r="AO821">
        <v>5.32</v>
      </c>
      <c r="AP821">
        <v>3.16</v>
      </c>
    </row>
    <row r="822" spans="1:42" x14ac:dyDescent="0.3">
      <c r="A822">
        <v>1</v>
      </c>
      <c r="B822">
        <v>0.51</v>
      </c>
      <c r="C822">
        <f t="shared" si="36"/>
        <v>0.2601</v>
      </c>
      <c r="D822">
        <v>7.2717799946100161</v>
      </c>
      <c r="E822" t="s">
        <v>40</v>
      </c>
      <c r="F822">
        <v>0</v>
      </c>
      <c r="G822">
        <v>0</v>
      </c>
      <c r="H822">
        <v>1</v>
      </c>
      <c r="I822">
        <v>0</v>
      </c>
      <c r="J822">
        <v>0</v>
      </c>
      <c r="K822" t="s">
        <v>43</v>
      </c>
      <c r="L822">
        <v>0</v>
      </c>
      <c r="M822">
        <v>1</v>
      </c>
      <c r="N822">
        <v>0</v>
      </c>
      <c r="O822">
        <v>0</v>
      </c>
      <c r="P822">
        <v>0</v>
      </c>
      <c r="Q822">
        <v>0</v>
      </c>
      <c r="R822">
        <v>0</v>
      </c>
      <c r="S822" t="s">
        <v>39</v>
      </c>
      <c r="T822">
        <v>0</v>
      </c>
      <c r="U822">
        <v>0</v>
      </c>
      <c r="V822">
        <v>1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60.8</v>
      </c>
      <c r="AC822">
        <v>57</v>
      </c>
      <c r="AD822">
        <v>1437</v>
      </c>
      <c r="AE822">
        <v>7.2703128860790249</v>
      </c>
      <c r="AF822">
        <f t="shared" si="37"/>
        <v>1437</v>
      </c>
      <c r="AG822">
        <v>7.2411428388340333</v>
      </c>
      <c r="AH822">
        <f t="shared" si="38"/>
        <v>1395.688106341112</v>
      </c>
      <c r="AI822">
        <v>2.9170047244991615E-2</v>
      </c>
      <c r="AJ822">
        <v>1437</v>
      </c>
      <c r="AL822">
        <v>1</v>
      </c>
      <c r="AM822">
        <v>0</v>
      </c>
      <c r="AN822">
        <v>5.17</v>
      </c>
      <c r="AO822">
        <v>5.22</v>
      </c>
      <c r="AP822">
        <v>3.16</v>
      </c>
    </row>
    <row r="823" spans="1:42" x14ac:dyDescent="0.3">
      <c r="A823">
        <v>1</v>
      </c>
      <c r="B823">
        <v>0.5</v>
      </c>
      <c r="C823">
        <f t="shared" si="36"/>
        <v>0.25</v>
      </c>
      <c r="D823">
        <v>7.2401831635362885</v>
      </c>
      <c r="E823" t="s">
        <v>49</v>
      </c>
      <c r="F823">
        <v>0</v>
      </c>
      <c r="G823">
        <v>0</v>
      </c>
      <c r="H823">
        <v>0</v>
      </c>
      <c r="I823">
        <v>1</v>
      </c>
      <c r="J823">
        <v>0</v>
      </c>
      <c r="K823" t="s">
        <v>43</v>
      </c>
      <c r="L823">
        <v>0</v>
      </c>
      <c r="M823">
        <v>1</v>
      </c>
      <c r="N823">
        <v>0</v>
      </c>
      <c r="O823">
        <v>0</v>
      </c>
      <c r="P823">
        <v>0</v>
      </c>
      <c r="Q823">
        <v>0</v>
      </c>
      <c r="R823">
        <v>0</v>
      </c>
      <c r="S823" t="s">
        <v>39</v>
      </c>
      <c r="T823">
        <v>0</v>
      </c>
      <c r="U823">
        <v>0</v>
      </c>
      <c r="V823">
        <v>1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62.4</v>
      </c>
      <c r="AC823">
        <v>60</v>
      </c>
      <c r="AD823">
        <v>1238</v>
      </c>
      <c r="AE823">
        <v>7.1212524532445416</v>
      </c>
      <c r="AF823">
        <f t="shared" si="37"/>
        <v>1238.0000000000002</v>
      </c>
      <c r="AG823">
        <v>7.0921933705335682</v>
      </c>
      <c r="AH823">
        <f t="shared" si="38"/>
        <v>1202.5425314378999</v>
      </c>
      <c r="AI823">
        <v>2.905908271097335E-2</v>
      </c>
      <c r="AJ823">
        <v>1238</v>
      </c>
      <c r="AL823">
        <v>1</v>
      </c>
      <c r="AM823">
        <v>0</v>
      </c>
      <c r="AN823">
        <v>4.9800000000000004</v>
      </c>
      <c r="AO823">
        <v>4.96</v>
      </c>
      <c r="AP823">
        <v>3.1</v>
      </c>
    </row>
    <row r="824" spans="1:42" x14ac:dyDescent="0.3">
      <c r="A824">
        <v>1</v>
      </c>
      <c r="B824">
        <v>0.3</v>
      </c>
      <c r="C824">
        <f t="shared" si="36"/>
        <v>0.09</v>
      </c>
      <c r="D824">
        <v>6.4709048392564616</v>
      </c>
      <c r="E824" t="s">
        <v>40</v>
      </c>
      <c r="F824">
        <v>0</v>
      </c>
      <c r="G824">
        <v>0</v>
      </c>
      <c r="H824">
        <v>1</v>
      </c>
      <c r="I824">
        <v>0</v>
      </c>
      <c r="J824">
        <v>0</v>
      </c>
      <c r="K824" t="s">
        <v>41</v>
      </c>
      <c r="L824">
        <v>0</v>
      </c>
      <c r="M824">
        <v>0</v>
      </c>
      <c r="N824">
        <v>0</v>
      </c>
      <c r="O824">
        <v>0</v>
      </c>
      <c r="P824">
        <v>1</v>
      </c>
      <c r="Q824">
        <v>0</v>
      </c>
      <c r="R824">
        <v>0</v>
      </c>
      <c r="S824" t="s">
        <v>44</v>
      </c>
      <c r="T824">
        <v>0</v>
      </c>
      <c r="U824">
        <v>0</v>
      </c>
      <c r="V824">
        <v>0</v>
      </c>
      <c r="W824">
        <v>0</v>
      </c>
      <c r="X824">
        <v>1</v>
      </c>
      <c r="Y824">
        <v>0</v>
      </c>
      <c r="Z824">
        <v>0</v>
      </c>
      <c r="AA824">
        <v>0</v>
      </c>
      <c r="AB824">
        <v>62.1</v>
      </c>
      <c r="AC824">
        <v>57</v>
      </c>
      <c r="AD824">
        <v>507</v>
      </c>
      <c r="AE824">
        <v>6.2285110035911835</v>
      </c>
      <c r="AF824">
        <f t="shared" si="37"/>
        <v>507.00000000000017</v>
      </c>
      <c r="AG824">
        <v>6.3404802744793702</v>
      </c>
      <c r="AH824">
        <f t="shared" si="38"/>
        <v>567.06859456505185</v>
      </c>
      <c r="AI824">
        <v>-0.11196927088818676</v>
      </c>
      <c r="AJ824">
        <v>507</v>
      </c>
      <c r="AL824">
        <v>1</v>
      </c>
      <c r="AM824">
        <v>0</v>
      </c>
      <c r="AN824">
        <v>4.2699999999999996</v>
      </c>
      <c r="AO824">
        <v>4.3</v>
      </c>
      <c r="AP824">
        <v>2.66</v>
      </c>
    </row>
    <row r="825" spans="1:42" x14ac:dyDescent="0.3">
      <c r="A825">
        <v>1</v>
      </c>
      <c r="B825">
        <v>0.4</v>
      </c>
      <c r="C825">
        <f t="shared" si="36"/>
        <v>0.16000000000000003</v>
      </c>
      <c r="D825">
        <v>6.8934882765450896</v>
      </c>
      <c r="E825" t="s">
        <v>40</v>
      </c>
      <c r="F825">
        <v>0</v>
      </c>
      <c r="G825">
        <v>0</v>
      </c>
      <c r="H825">
        <v>1</v>
      </c>
      <c r="I825">
        <v>0</v>
      </c>
      <c r="J825">
        <v>0</v>
      </c>
      <c r="K825" t="s">
        <v>41</v>
      </c>
      <c r="L825">
        <v>0</v>
      </c>
      <c r="M825">
        <v>0</v>
      </c>
      <c r="N825">
        <v>0</v>
      </c>
      <c r="O825">
        <v>0</v>
      </c>
      <c r="P825">
        <v>1</v>
      </c>
      <c r="Q825">
        <v>0</v>
      </c>
      <c r="R825">
        <v>0</v>
      </c>
      <c r="S825" t="s">
        <v>44</v>
      </c>
      <c r="T825">
        <v>0</v>
      </c>
      <c r="U825">
        <v>0</v>
      </c>
      <c r="V825">
        <v>0</v>
      </c>
      <c r="W825">
        <v>0</v>
      </c>
      <c r="X825">
        <v>1</v>
      </c>
      <c r="Y825">
        <v>0</v>
      </c>
      <c r="Z825">
        <v>0</v>
      </c>
      <c r="AA825">
        <v>0</v>
      </c>
      <c r="AB825">
        <v>61.8</v>
      </c>
      <c r="AC825">
        <v>56</v>
      </c>
      <c r="AD825">
        <v>1035</v>
      </c>
      <c r="AE825">
        <v>6.9421567056994693</v>
      </c>
      <c r="AF825">
        <f t="shared" si="37"/>
        <v>1034.9999999999998</v>
      </c>
      <c r="AG825">
        <v>6.8691905771179425</v>
      </c>
      <c r="AH825">
        <f t="shared" si="38"/>
        <v>962.16944856880059</v>
      </c>
      <c r="AI825">
        <v>7.2966128581526846E-2</v>
      </c>
      <c r="AJ825">
        <v>1035</v>
      </c>
      <c r="AL825">
        <v>1</v>
      </c>
      <c r="AM825">
        <v>0</v>
      </c>
      <c r="AN825">
        <v>4.78</v>
      </c>
      <c r="AO825">
        <v>4.74</v>
      </c>
      <c r="AP825">
        <v>2.94</v>
      </c>
    </row>
    <row r="826" spans="1:42" x14ac:dyDescent="0.3">
      <c r="A826">
        <v>1</v>
      </c>
      <c r="B826">
        <v>0.57999999999999996</v>
      </c>
      <c r="C826">
        <f t="shared" si="36"/>
        <v>0.33639999999999998</v>
      </c>
      <c r="D826">
        <v>7.4803835247488841</v>
      </c>
      <c r="E826" t="s">
        <v>40</v>
      </c>
      <c r="F826">
        <v>0</v>
      </c>
      <c r="G826">
        <v>0</v>
      </c>
      <c r="H826">
        <v>1</v>
      </c>
      <c r="I826">
        <v>0</v>
      </c>
      <c r="J826">
        <v>0</v>
      </c>
      <c r="K826" t="s">
        <v>51</v>
      </c>
      <c r="L826">
        <v>0</v>
      </c>
      <c r="M826">
        <v>0</v>
      </c>
      <c r="N826">
        <v>1</v>
      </c>
      <c r="O826">
        <v>0</v>
      </c>
      <c r="P826">
        <v>0</v>
      </c>
      <c r="Q826">
        <v>0</v>
      </c>
      <c r="R826">
        <v>0</v>
      </c>
      <c r="S826" t="s">
        <v>44</v>
      </c>
      <c r="T826">
        <v>0</v>
      </c>
      <c r="U826">
        <v>0</v>
      </c>
      <c r="V826">
        <v>0</v>
      </c>
      <c r="W826">
        <v>0</v>
      </c>
      <c r="X826">
        <v>1</v>
      </c>
      <c r="Y826">
        <v>0</v>
      </c>
      <c r="Z826">
        <v>0</v>
      </c>
      <c r="AA826">
        <v>0</v>
      </c>
      <c r="AB826">
        <v>61.9</v>
      </c>
      <c r="AC826">
        <v>56</v>
      </c>
      <c r="AD826">
        <v>2227</v>
      </c>
      <c r="AE826">
        <v>7.7084106672573673</v>
      </c>
      <c r="AF826">
        <f t="shared" si="37"/>
        <v>2226.9999999999995</v>
      </c>
      <c r="AG826">
        <v>7.6251596001774509</v>
      </c>
      <c r="AH826">
        <f t="shared" si="38"/>
        <v>2049.1074768407511</v>
      </c>
      <c r="AI826">
        <v>8.3251067079916474E-2</v>
      </c>
      <c r="AJ826">
        <v>2227</v>
      </c>
      <c r="AL826">
        <v>1</v>
      </c>
      <c r="AM826">
        <v>0</v>
      </c>
      <c r="AN826">
        <v>5.36</v>
      </c>
      <c r="AO826">
        <v>5.33</v>
      </c>
      <c r="AP826">
        <v>3.31</v>
      </c>
    </row>
    <row r="827" spans="1:42" x14ac:dyDescent="0.3">
      <c r="A827">
        <v>1</v>
      </c>
      <c r="B827">
        <v>0.51</v>
      </c>
      <c r="C827">
        <f t="shared" si="36"/>
        <v>0.2601</v>
      </c>
      <c r="D827">
        <v>7.2717799946100161</v>
      </c>
      <c r="E827" t="s">
        <v>40</v>
      </c>
      <c r="F827">
        <v>0</v>
      </c>
      <c r="G827">
        <v>0</v>
      </c>
      <c r="H827">
        <v>1</v>
      </c>
      <c r="I827">
        <v>0</v>
      </c>
      <c r="J827">
        <v>0</v>
      </c>
      <c r="K827" t="s">
        <v>43</v>
      </c>
      <c r="L827">
        <v>0</v>
      </c>
      <c r="M827">
        <v>1</v>
      </c>
      <c r="N827">
        <v>0</v>
      </c>
      <c r="O827">
        <v>0</v>
      </c>
      <c r="P827">
        <v>0</v>
      </c>
      <c r="Q827">
        <v>0</v>
      </c>
      <c r="R827">
        <v>0</v>
      </c>
      <c r="S827" t="s">
        <v>39</v>
      </c>
      <c r="T827">
        <v>0</v>
      </c>
      <c r="U827">
        <v>0</v>
      </c>
      <c r="V827">
        <v>1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62</v>
      </c>
      <c r="AC827">
        <v>55</v>
      </c>
      <c r="AD827">
        <v>1443</v>
      </c>
      <c r="AE827">
        <v>7.2744795587738711</v>
      </c>
      <c r="AF827">
        <f t="shared" si="37"/>
        <v>1443.0000000000002</v>
      </c>
      <c r="AG827">
        <v>7.255221488749422</v>
      </c>
      <c r="AH827">
        <f t="shared" si="38"/>
        <v>1415.4764805269135</v>
      </c>
      <c r="AI827">
        <v>1.9258070024449125E-2</v>
      </c>
      <c r="AJ827">
        <v>1443</v>
      </c>
      <c r="AL827">
        <v>1</v>
      </c>
      <c r="AM827">
        <v>0</v>
      </c>
      <c r="AN827">
        <v>5.14</v>
      </c>
      <c r="AO827">
        <v>5.12</v>
      </c>
      <c r="AP827">
        <v>3.18</v>
      </c>
    </row>
    <row r="828" spans="1:42" x14ac:dyDescent="0.3">
      <c r="A828">
        <v>1</v>
      </c>
      <c r="B828">
        <v>1</v>
      </c>
      <c r="C828">
        <f t="shared" si="36"/>
        <v>1</v>
      </c>
      <c r="D828">
        <v>8.4322999999999997</v>
      </c>
      <c r="E828" t="s">
        <v>40</v>
      </c>
      <c r="F828">
        <v>0</v>
      </c>
      <c r="G828">
        <v>0</v>
      </c>
      <c r="H828">
        <v>1</v>
      </c>
      <c r="I828">
        <v>0</v>
      </c>
      <c r="J828">
        <v>0</v>
      </c>
      <c r="K828" t="s">
        <v>51</v>
      </c>
      <c r="L828">
        <v>0</v>
      </c>
      <c r="M828">
        <v>0</v>
      </c>
      <c r="N828">
        <v>1</v>
      </c>
      <c r="O828">
        <v>0</v>
      </c>
      <c r="P828">
        <v>0</v>
      </c>
      <c r="Q828">
        <v>0</v>
      </c>
      <c r="R828">
        <v>0</v>
      </c>
      <c r="S828" t="s">
        <v>44</v>
      </c>
      <c r="T828">
        <v>0</v>
      </c>
      <c r="U828">
        <v>0</v>
      </c>
      <c r="V828">
        <v>0</v>
      </c>
      <c r="W828">
        <v>0</v>
      </c>
      <c r="X828">
        <v>1</v>
      </c>
      <c r="Y828">
        <v>0</v>
      </c>
      <c r="Z828">
        <v>0</v>
      </c>
      <c r="AA828">
        <v>0</v>
      </c>
      <c r="AB828">
        <v>61.9</v>
      </c>
      <c r="AC828">
        <v>57</v>
      </c>
      <c r="AD828">
        <v>7526</v>
      </c>
      <c r="AE828">
        <v>8.9261189711533824</v>
      </c>
      <c r="AF828">
        <f t="shared" si="37"/>
        <v>7525.9999999999982</v>
      </c>
      <c r="AG828">
        <v>8.794750917312502</v>
      </c>
      <c r="AH828">
        <f t="shared" si="38"/>
        <v>6599.5115474422828</v>
      </c>
      <c r="AI828">
        <v>0.13136805384088035</v>
      </c>
      <c r="AJ828">
        <v>7526</v>
      </c>
      <c r="AL828">
        <v>1</v>
      </c>
      <c r="AM828">
        <v>0</v>
      </c>
      <c r="AN828">
        <v>6.41</v>
      </c>
      <c r="AO828">
        <v>6.39</v>
      </c>
      <c r="AP828">
        <v>3.96</v>
      </c>
    </row>
    <row r="829" spans="1:42" x14ac:dyDescent="0.3">
      <c r="A829">
        <v>1</v>
      </c>
      <c r="B829">
        <v>0.93</v>
      </c>
      <c r="C829">
        <f t="shared" si="36"/>
        <v>0.86490000000000011</v>
      </c>
      <c r="D829">
        <v>8.2988028923190118</v>
      </c>
      <c r="E829" t="s">
        <v>40</v>
      </c>
      <c r="F829">
        <v>0</v>
      </c>
      <c r="G829">
        <v>0</v>
      </c>
      <c r="H829">
        <v>1</v>
      </c>
      <c r="I829">
        <v>0</v>
      </c>
      <c r="J829">
        <v>0</v>
      </c>
      <c r="K829" t="s">
        <v>47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1</v>
      </c>
      <c r="R829">
        <v>0</v>
      </c>
      <c r="S829" t="s">
        <v>39</v>
      </c>
      <c r="T829">
        <v>0</v>
      </c>
      <c r="U829">
        <v>0</v>
      </c>
      <c r="V829">
        <v>1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61.9</v>
      </c>
      <c r="AC829">
        <v>57</v>
      </c>
      <c r="AD829">
        <v>3359</v>
      </c>
      <c r="AE829">
        <v>8.1193985896122935</v>
      </c>
      <c r="AF829">
        <f t="shared" si="37"/>
        <v>3359.0000000000027</v>
      </c>
      <c r="AG829">
        <v>8.1282390372020128</v>
      </c>
      <c r="AH829">
        <f t="shared" si="38"/>
        <v>3388.8267099319046</v>
      </c>
      <c r="AI829">
        <v>-8.8404475897192469E-3</v>
      </c>
      <c r="AJ829">
        <v>3359</v>
      </c>
      <c r="AL829">
        <v>1</v>
      </c>
      <c r="AM829">
        <v>0</v>
      </c>
      <c r="AN829">
        <v>6.23</v>
      </c>
      <c r="AO829">
        <v>6.21</v>
      </c>
      <c r="AP829">
        <v>3.85</v>
      </c>
    </row>
    <row r="830" spans="1:42" x14ac:dyDescent="0.3">
      <c r="A830">
        <v>1</v>
      </c>
      <c r="B830">
        <v>0.46</v>
      </c>
      <c r="C830">
        <f t="shared" si="36"/>
        <v>0.21160000000000001</v>
      </c>
      <c r="D830">
        <v>7.1086395981596846</v>
      </c>
      <c r="E830" t="s">
        <v>40</v>
      </c>
      <c r="F830">
        <v>0</v>
      </c>
      <c r="G830">
        <v>0</v>
      </c>
      <c r="H830">
        <v>1</v>
      </c>
      <c r="I830">
        <v>0</v>
      </c>
      <c r="J830">
        <v>0</v>
      </c>
      <c r="K830" t="s">
        <v>47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1</v>
      </c>
      <c r="R830">
        <v>0</v>
      </c>
      <c r="S830" t="s">
        <v>44</v>
      </c>
      <c r="T830">
        <v>0</v>
      </c>
      <c r="U830">
        <v>0</v>
      </c>
      <c r="V830">
        <v>0</v>
      </c>
      <c r="W830">
        <v>0</v>
      </c>
      <c r="X830">
        <v>1</v>
      </c>
      <c r="Y830">
        <v>0</v>
      </c>
      <c r="Z830">
        <v>0</v>
      </c>
      <c r="AA830">
        <v>0</v>
      </c>
      <c r="AB830">
        <v>62.3</v>
      </c>
      <c r="AC830">
        <v>56</v>
      </c>
      <c r="AD830">
        <v>911</v>
      </c>
      <c r="AE830">
        <v>6.8145428972599582</v>
      </c>
      <c r="AF830">
        <f t="shared" si="37"/>
        <v>910.99999999999989</v>
      </c>
      <c r="AG830">
        <v>6.9112588994480593</v>
      </c>
      <c r="AH830">
        <f t="shared" si="38"/>
        <v>1003.5097653184214</v>
      </c>
      <c r="AI830">
        <v>-9.6716002188101058E-2</v>
      </c>
      <c r="AJ830">
        <v>911</v>
      </c>
      <c r="AL830">
        <v>1</v>
      </c>
      <c r="AM830">
        <v>0</v>
      </c>
      <c r="AN830">
        <v>4.93</v>
      </c>
      <c r="AO830">
        <v>4.96</v>
      </c>
      <c r="AP830">
        <v>3.08</v>
      </c>
    </row>
    <row r="831" spans="1:42" x14ac:dyDescent="0.3">
      <c r="A831">
        <v>1</v>
      </c>
      <c r="B831">
        <v>0.7</v>
      </c>
      <c r="C831">
        <f t="shared" si="36"/>
        <v>0.48999999999999994</v>
      </c>
      <c r="D831">
        <v>7.7962024499072404</v>
      </c>
      <c r="E831" t="s">
        <v>49</v>
      </c>
      <c r="F831">
        <v>0</v>
      </c>
      <c r="G831">
        <v>0</v>
      </c>
      <c r="H831">
        <v>0</v>
      </c>
      <c r="I831">
        <v>1</v>
      </c>
      <c r="J831">
        <v>0</v>
      </c>
      <c r="K831" t="s">
        <v>43</v>
      </c>
      <c r="L831">
        <v>0</v>
      </c>
      <c r="M831">
        <v>1</v>
      </c>
      <c r="N831">
        <v>0</v>
      </c>
      <c r="O831">
        <v>0</v>
      </c>
      <c r="P831">
        <v>0</v>
      </c>
      <c r="Q831">
        <v>0</v>
      </c>
      <c r="R831">
        <v>0</v>
      </c>
      <c r="S831" t="s">
        <v>44</v>
      </c>
      <c r="T831">
        <v>0</v>
      </c>
      <c r="U831">
        <v>0</v>
      </c>
      <c r="V831">
        <v>0</v>
      </c>
      <c r="W831">
        <v>0</v>
      </c>
      <c r="X831">
        <v>1</v>
      </c>
      <c r="Y831">
        <v>0</v>
      </c>
      <c r="Z831">
        <v>0</v>
      </c>
      <c r="AA831">
        <v>0</v>
      </c>
      <c r="AB831">
        <v>62.9</v>
      </c>
      <c r="AC831">
        <v>60</v>
      </c>
      <c r="AD831">
        <v>2782</v>
      </c>
      <c r="AE831">
        <v>7.9309253724833884</v>
      </c>
      <c r="AF831">
        <f t="shared" si="37"/>
        <v>2782.0000000000005</v>
      </c>
      <c r="AG831">
        <v>8.0198898636441758</v>
      </c>
      <c r="AH831">
        <f t="shared" si="38"/>
        <v>3040.8424071986551</v>
      </c>
      <c r="AI831">
        <v>-8.8964491160787418E-2</v>
      </c>
      <c r="AJ831">
        <v>2782</v>
      </c>
      <c r="AL831">
        <v>1</v>
      </c>
      <c r="AM831">
        <v>0</v>
      </c>
      <c r="AN831">
        <v>5.62</v>
      </c>
      <c r="AO831">
        <v>5.54</v>
      </c>
      <c r="AP831">
        <v>3.51</v>
      </c>
    </row>
    <row r="832" spans="1:42" x14ac:dyDescent="0.3">
      <c r="A832">
        <v>1</v>
      </c>
      <c r="B832">
        <v>0.99</v>
      </c>
      <c r="C832">
        <f t="shared" si="36"/>
        <v>0.98009999999999997</v>
      </c>
      <c r="D832">
        <v>8.4136846146196635</v>
      </c>
      <c r="E832" t="s">
        <v>55</v>
      </c>
      <c r="F832">
        <v>0</v>
      </c>
      <c r="G832">
        <v>0</v>
      </c>
      <c r="H832">
        <v>0</v>
      </c>
      <c r="I832">
        <v>0</v>
      </c>
      <c r="J832">
        <v>1</v>
      </c>
      <c r="K832" t="s">
        <v>51</v>
      </c>
      <c r="L832">
        <v>0</v>
      </c>
      <c r="M832">
        <v>0</v>
      </c>
      <c r="N832">
        <v>1</v>
      </c>
      <c r="O832">
        <v>0</v>
      </c>
      <c r="P832">
        <v>0</v>
      </c>
      <c r="Q832">
        <v>0</v>
      </c>
      <c r="R832">
        <v>0</v>
      </c>
      <c r="S832" t="s">
        <v>52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0</v>
      </c>
      <c r="AA832">
        <v>0</v>
      </c>
      <c r="AB832">
        <v>61.8</v>
      </c>
      <c r="AC832">
        <v>57</v>
      </c>
      <c r="AD832">
        <v>6094</v>
      </c>
      <c r="AE832">
        <v>8.7150599595456537</v>
      </c>
      <c r="AF832">
        <f t="shared" si="37"/>
        <v>6093.9999999999964</v>
      </c>
      <c r="AG832">
        <v>8.6331692117860239</v>
      </c>
      <c r="AH832">
        <f t="shared" si="38"/>
        <v>5614.8447171519056</v>
      </c>
      <c r="AI832">
        <v>8.1890747759629789E-2</v>
      </c>
      <c r="AJ832">
        <v>6094</v>
      </c>
      <c r="AL832">
        <v>1</v>
      </c>
      <c r="AM832">
        <v>0</v>
      </c>
      <c r="AN832">
        <v>6.37</v>
      </c>
      <c r="AO832">
        <v>6.39</v>
      </c>
      <c r="AP832">
        <v>3.94</v>
      </c>
    </row>
    <row r="833" spans="1:42" x14ac:dyDescent="0.3">
      <c r="A833">
        <v>1</v>
      </c>
      <c r="B833">
        <v>0.62</v>
      </c>
      <c r="C833">
        <f t="shared" si="36"/>
        <v>0.38440000000000002</v>
      </c>
      <c r="D833">
        <v>7.5908949583796472</v>
      </c>
      <c r="E833" t="s">
        <v>40</v>
      </c>
      <c r="F833">
        <v>0</v>
      </c>
      <c r="G833">
        <v>0</v>
      </c>
      <c r="H833">
        <v>1</v>
      </c>
      <c r="I833">
        <v>0</v>
      </c>
      <c r="J833">
        <v>0</v>
      </c>
      <c r="K833" t="s">
        <v>51</v>
      </c>
      <c r="L833">
        <v>0</v>
      </c>
      <c r="M833">
        <v>0</v>
      </c>
      <c r="N833">
        <v>1</v>
      </c>
      <c r="O833">
        <v>0</v>
      </c>
      <c r="P833">
        <v>0</v>
      </c>
      <c r="Q833">
        <v>0</v>
      </c>
      <c r="R833">
        <v>0</v>
      </c>
      <c r="S833" t="s">
        <v>46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1</v>
      </c>
      <c r="AA833">
        <v>0</v>
      </c>
      <c r="AB833">
        <v>61.9</v>
      </c>
      <c r="AC833">
        <v>56</v>
      </c>
      <c r="AD833">
        <v>3499</v>
      </c>
      <c r="AE833">
        <v>8.1602324923676886</v>
      </c>
      <c r="AF833">
        <f t="shared" si="37"/>
        <v>3499.0000000000018</v>
      </c>
      <c r="AG833">
        <v>7.9213814002086647</v>
      </c>
      <c r="AH833">
        <f t="shared" si="38"/>
        <v>2755.5749695924897</v>
      </c>
      <c r="AI833">
        <v>0.23885109215902389</v>
      </c>
      <c r="AJ833">
        <v>3499</v>
      </c>
      <c r="AL833">
        <v>1</v>
      </c>
      <c r="AM833">
        <v>0</v>
      </c>
      <c r="AN833">
        <v>5.46</v>
      </c>
      <c r="AO833">
        <v>5.48</v>
      </c>
      <c r="AP833">
        <v>3.38</v>
      </c>
    </row>
    <row r="834" spans="1:42" x14ac:dyDescent="0.3">
      <c r="A834">
        <v>1</v>
      </c>
      <c r="B834">
        <v>0.41</v>
      </c>
      <c r="C834">
        <f t="shared" si="36"/>
        <v>0.16809999999999997</v>
      </c>
      <c r="D834">
        <v>6.9310210740658889</v>
      </c>
      <c r="E834" t="s">
        <v>40</v>
      </c>
      <c r="F834">
        <v>0</v>
      </c>
      <c r="G834">
        <v>0</v>
      </c>
      <c r="H834">
        <v>1</v>
      </c>
      <c r="I834">
        <v>0</v>
      </c>
      <c r="J834">
        <v>0</v>
      </c>
      <c r="K834" t="s">
        <v>43</v>
      </c>
      <c r="L834">
        <v>0</v>
      </c>
      <c r="M834">
        <v>1</v>
      </c>
      <c r="N834">
        <v>0</v>
      </c>
      <c r="O834">
        <v>0</v>
      </c>
      <c r="P834">
        <v>0</v>
      </c>
      <c r="Q834">
        <v>0</v>
      </c>
      <c r="R834">
        <v>0</v>
      </c>
      <c r="S834" t="s">
        <v>44</v>
      </c>
      <c r="T834">
        <v>0</v>
      </c>
      <c r="U834">
        <v>0</v>
      </c>
      <c r="V834">
        <v>0</v>
      </c>
      <c r="W834">
        <v>0</v>
      </c>
      <c r="X834">
        <v>1</v>
      </c>
      <c r="Y834">
        <v>0</v>
      </c>
      <c r="Z834">
        <v>0</v>
      </c>
      <c r="AA834">
        <v>0</v>
      </c>
      <c r="AB834">
        <v>62.1</v>
      </c>
      <c r="AC834">
        <v>55</v>
      </c>
      <c r="AD834">
        <v>1153</v>
      </c>
      <c r="AE834">
        <v>7.0501225202690589</v>
      </c>
      <c r="AF834">
        <f t="shared" si="37"/>
        <v>1153</v>
      </c>
      <c r="AG834">
        <v>7.0815121845121798</v>
      </c>
      <c r="AH834">
        <f t="shared" si="38"/>
        <v>1189.7663050536407</v>
      </c>
      <c r="AI834">
        <v>-3.1389664243120841E-2</v>
      </c>
      <c r="AJ834">
        <v>1153</v>
      </c>
      <c r="AL834">
        <v>1</v>
      </c>
      <c r="AM834">
        <v>0</v>
      </c>
      <c r="AN834">
        <v>4.78</v>
      </c>
      <c r="AO834">
        <v>4.75</v>
      </c>
      <c r="AP834">
        <v>2.96</v>
      </c>
    </row>
    <row r="835" spans="1:42" x14ac:dyDescent="0.3">
      <c r="A835">
        <v>1</v>
      </c>
      <c r="B835">
        <v>0.24</v>
      </c>
      <c r="C835">
        <f t="shared" ref="C835:C898" si="39">B835^2</f>
        <v>5.7599999999999998E-2</v>
      </c>
      <c r="D835">
        <v>6.1610467084186391</v>
      </c>
      <c r="E835" t="s">
        <v>55</v>
      </c>
      <c r="F835">
        <v>0</v>
      </c>
      <c r="G835">
        <v>0</v>
      </c>
      <c r="H835">
        <v>0</v>
      </c>
      <c r="I835">
        <v>0</v>
      </c>
      <c r="J835">
        <v>1</v>
      </c>
      <c r="K835" t="s">
        <v>43</v>
      </c>
      <c r="L835">
        <v>0</v>
      </c>
      <c r="M835">
        <v>1</v>
      </c>
      <c r="N835">
        <v>0</v>
      </c>
      <c r="O835">
        <v>0</v>
      </c>
      <c r="P835">
        <v>0</v>
      </c>
      <c r="Q835">
        <v>0</v>
      </c>
      <c r="R835">
        <v>0</v>
      </c>
      <c r="S835" t="s">
        <v>46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1</v>
      </c>
      <c r="AA835">
        <v>0</v>
      </c>
      <c r="AB835">
        <v>60.4</v>
      </c>
      <c r="AC835">
        <v>62</v>
      </c>
      <c r="AD835">
        <v>485</v>
      </c>
      <c r="AE835">
        <v>6.1841488909374833</v>
      </c>
      <c r="AF835">
        <f t="shared" ref="AF835:AF898" si="40">EXP(AE835)</f>
        <v>485.00000000000006</v>
      </c>
      <c r="AG835">
        <v>6.3522379076118813</v>
      </c>
      <c r="AH835">
        <f t="shared" ref="AH835:AH898" si="41">EXP(AG835)</f>
        <v>573.77532946264739</v>
      </c>
      <c r="AI835">
        <v>-0.16808901667439802</v>
      </c>
      <c r="AJ835">
        <v>485</v>
      </c>
      <c r="AL835">
        <v>1</v>
      </c>
      <c r="AM835">
        <v>0</v>
      </c>
      <c r="AN835">
        <v>3.99</v>
      </c>
      <c r="AO835">
        <v>4.0199999999999996</v>
      </c>
      <c r="AP835">
        <v>2.42</v>
      </c>
    </row>
    <row r="836" spans="1:42" x14ac:dyDescent="0.3">
      <c r="A836">
        <v>1</v>
      </c>
      <c r="B836">
        <v>0.26</v>
      </c>
      <c r="C836">
        <f t="shared" si="39"/>
        <v>6.7600000000000007E-2</v>
      </c>
      <c r="D836">
        <v>6.2704497010342202</v>
      </c>
      <c r="E836" t="s">
        <v>37</v>
      </c>
      <c r="F836">
        <v>0</v>
      </c>
      <c r="G836">
        <v>1</v>
      </c>
      <c r="H836">
        <v>0</v>
      </c>
      <c r="I836">
        <v>0</v>
      </c>
      <c r="J836">
        <v>0</v>
      </c>
      <c r="K836" t="s">
        <v>51</v>
      </c>
      <c r="L836">
        <v>0</v>
      </c>
      <c r="M836">
        <v>0</v>
      </c>
      <c r="N836">
        <v>1</v>
      </c>
      <c r="O836">
        <v>0</v>
      </c>
      <c r="P836">
        <v>0</v>
      </c>
      <c r="Q836">
        <v>0</v>
      </c>
      <c r="R836">
        <v>0</v>
      </c>
      <c r="S836" t="s">
        <v>46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1</v>
      </c>
      <c r="AA836">
        <v>0</v>
      </c>
      <c r="AB836">
        <v>64</v>
      </c>
      <c r="AC836">
        <v>57</v>
      </c>
      <c r="AD836">
        <v>679</v>
      </c>
      <c r="AE836">
        <v>6.5206211275586963</v>
      </c>
      <c r="AF836">
        <f t="shared" si="40"/>
        <v>679.00000000000011</v>
      </c>
      <c r="AG836">
        <v>6.4478764897825371</v>
      </c>
      <c r="AH836">
        <f t="shared" si="41"/>
        <v>631.36016854049274</v>
      </c>
      <c r="AI836">
        <v>7.2744637776159138E-2</v>
      </c>
      <c r="AJ836">
        <v>679</v>
      </c>
      <c r="AL836">
        <v>1</v>
      </c>
      <c r="AM836">
        <v>0</v>
      </c>
      <c r="AN836">
        <v>4.0599999999999996</v>
      </c>
      <c r="AO836">
        <v>4.03</v>
      </c>
      <c r="AP836">
        <v>2.59</v>
      </c>
    </row>
    <row r="837" spans="1:42" x14ac:dyDescent="0.3">
      <c r="A837">
        <v>1</v>
      </c>
      <c r="B837">
        <v>0.31</v>
      </c>
      <c r="C837">
        <f t="shared" si="39"/>
        <v>9.6100000000000005E-2</v>
      </c>
      <c r="D837">
        <v>6.5177318019796271</v>
      </c>
      <c r="E837" t="s">
        <v>40</v>
      </c>
      <c r="F837">
        <v>0</v>
      </c>
      <c r="G837">
        <v>0</v>
      </c>
      <c r="H837">
        <v>1</v>
      </c>
      <c r="I837">
        <v>0</v>
      </c>
      <c r="J837">
        <v>0</v>
      </c>
      <c r="K837" t="s">
        <v>38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1</v>
      </c>
      <c r="S837" t="s">
        <v>39</v>
      </c>
      <c r="T837">
        <v>0</v>
      </c>
      <c r="U837">
        <v>0</v>
      </c>
      <c r="V837">
        <v>1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62.4</v>
      </c>
      <c r="AC837">
        <v>53</v>
      </c>
      <c r="AD837">
        <v>379</v>
      </c>
      <c r="AE837">
        <v>5.9375362050824263</v>
      </c>
      <c r="AF837">
        <f t="shared" si="40"/>
        <v>379</v>
      </c>
      <c r="AG837">
        <v>6.016069380402314</v>
      </c>
      <c r="AH837">
        <f t="shared" si="41"/>
        <v>409.9640120681446</v>
      </c>
      <c r="AI837">
        <v>-7.8533175319887683E-2</v>
      </c>
      <c r="AJ837">
        <v>379</v>
      </c>
      <c r="AL837">
        <v>1</v>
      </c>
      <c r="AM837">
        <v>0</v>
      </c>
      <c r="AN837">
        <v>4.38</v>
      </c>
      <c r="AO837">
        <v>4.4000000000000004</v>
      </c>
      <c r="AP837">
        <v>2.74</v>
      </c>
    </row>
    <row r="838" spans="1:42" x14ac:dyDescent="0.3">
      <c r="A838">
        <v>1</v>
      </c>
      <c r="B838">
        <v>0.7</v>
      </c>
      <c r="C838">
        <f t="shared" si="39"/>
        <v>0.48999999999999994</v>
      </c>
      <c r="D838">
        <v>7.7962024499072404</v>
      </c>
      <c r="E838" t="s">
        <v>49</v>
      </c>
      <c r="F838">
        <v>0</v>
      </c>
      <c r="G838">
        <v>0</v>
      </c>
      <c r="H838">
        <v>0</v>
      </c>
      <c r="I838">
        <v>1</v>
      </c>
      <c r="J838">
        <v>0</v>
      </c>
      <c r="K838" t="s">
        <v>54</v>
      </c>
      <c r="L838">
        <v>1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 t="s">
        <v>52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0</v>
      </c>
      <c r="AA838">
        <v>0</v>
      </c>
      <c r="AB838">
        <v>59.6</v>
      </c>
      <c r="AC838">
        <v>61</v>
      </c>
      <c r="AD838">
        <v>2859</v>
      </c>
      <c r="AE838">
        <v>7.9582271923223118</v>
      </c>
      <c r="AF838">
        <f t="shared" si="40"/>
        <v>2859</v>
      </c>
      <c r="AG838">
        <v>8.0412363494801209</v>
      </c>
      <c r="AH838">
        <f t="shared" si="41"/>
        <v>3106.4514767755686</v>
      </c>
      <c r="AI838">
        <v>-8.3009157157809099E-2</v>
      </c>
      <c r="AJ838">
        <v>2859</v>
      </c>
      <c r="AL838">
        <v>1</v>
      </c>
      <c r="AM838">
        <v>0</v>
      </c>
      <c r="AN838">
        <v>5.8</v>
      </c>
      <c r="AO838">
        <v>5.77</v>
      </c>
      <c r="AP838">
        <v>3.45</v>
      </c>
    </row>
    <row r="839" spans="1:42" x14ac:dyDescent="0.3">
      <c r="A839">
        <v>1</v>
      </c>
      <c r="B839">
        <v>0.24</v>
      </c>
      <c r="C839">
        <f t="shared" si="39"/>
        <v>5.7599999999999998E-2</v>
      </c>
      <c r="D839">
        <v>6.1610467084186391</v>
      </c>
      <c r="E839" t="s">
        <v>55</v>
      </c>
      <c r="F839">
        <v>0</v>
      </c>
      <c r="G839">
        <v>0</v>
      </c>
      <c r="H839">
        <v>0</v>
      </c>
      <c r="I839">
        <v>0</v>
      </c>
      <c r="J839">
        <v>1</v>
      </c>
      <c r="K839" t="s">
        <v>43</v>
      </c>
      <c r="L839">
        <v>0</v>
      </c>
      <c r="M839">
        <v>1</v>
      </c>
      <c r="N839">
        <v>0</v>
      </c>
      <c r="O839">
        <v>0</v>
      </c>
      <c r="P839">
        <v>0</v>
      </c>
      <c r="Q839">
        <v>0</v>
      </c>
      <c r="R839">
        <v>0</v>
      </c>
      <c r="S839" t="s">
        <v>46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1</v>
      </c>
      <c r="AA839">
        <v>0</v>
      </c>
      <c r="AB839">
        <v>62.2</v>
      </c>
      <c r="AC839">
        <v>59</v>
      </c>
      <c r="AD839">
        <v>552</v>
      </c>
      <c r="AE839">
        <v>6.313548046277095</v>
      </c>
      <c r="AF839">
        <f t="shared" si="40"/>
        <v>551.99999999999977</v>
      </c>
      <c r="AG839">
        <v>6.3966337461479092</v>
      </c>
      <c r="AH839">
        <f t="shared" si="41"/>
        <v>599.8224808251199</v>
      </c>
      <c r="AI839">
        <v>-8.3085699870814267E-2</v>
      </c>
      <c r="AJ839">
        <v>552</v>
      </c>
      <c r="AL839">
        <v>1</v>
      </c>
      <c r="AM839">
        <v>0</v>
      </c>
      <c r="AN839">
        <v>3.99</v>
      </c>
      <c r="AO839">
        <v>4.0199999999999996</v>
      </c>
      <c r="AP839">
        <v>2.4900000000000002</v>
      </c>
    </row>
    <row r="840" spans="1:42" x14ac:dyDescent="0.3">
      <c r="A840">
        <v>1</v>
      </c>
      <c r="B840">
        <v>0.38</v>
      </c>
      <c r="C840">
        <f t="shared" si="39"/>
        <v>0.1444</v>
      </c>
      <c r="D840">
        <v>6.8161707634672322</v>
      </c>
      <c r="E840" t="s">
        <v>40</v>
      </c>
      <c r="F840">
        <v>0</v>
      </c>
      <c r="G840">
        <v>0</v>
      </c>
      <c r="H840">
        <v>1</v>
      </c>
      <c r="I840">
        <v>0</v>
      </c>
      <c r="J840">
        <v>0</v>
      </c>
      <c r="K840" t="s">
        <v>43</v>
      </c>
      <c r="L840">
        <v>0</v>
      </c>
      <c r="M840">
        <v>1</v>
      </c>
      <c r="N840">
        <v>0</v>
      </c>
      <c r="O840">
        <v>0</v>
      </c>
      <c r="P840">
        <v>0</v>
      </c>
      <c r="Q840">
        <v>0</v>
      </c>
      <c r="R840">
        <v>0</v>
      </c>
      <c r="S840" t="s">
        <v>42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1</v>
      </c>
      <c r="AB840">
        <v>61.8</v>
      </c>
      <c r="AC840">
        <v>53.7</v>
      </c>
      <c r="AD840">
        <v>1073</v>
      </c>
      <c r="AE840">
        <v>6.9782137426306985</v>
      </c>
      <c r="AF840">
        <f t="shared" si="40"/>
        <v>1073</v>
      </c>
      <c r="AG840">
        <v>7.0740124340473223</v>
      </c>
      <c r="AH840">
        <f t="shared" si="41"/>
        <v>1180.8767311144502</v>
      </c>
      <c r="AI840">
        <v>-9.5798691416623782E-2</v>
      </c>
      <c r="AJ840">
        <v>1073</v>
      </c>
      <c r="AL840">
        <v>1</v>
      </c>
      <c r="AM840">
        <v>0</v>
      </c>
      <c r="AN840">
        <v>4.67</v>
      </c>
      <c r="AO840">
        <v>4.6900000000000004</v>
      </c>
      <c r="AP840">
        <v>2.89</v>
      </c>
    </row>
    <row r="841" spans="1:42" x14ac:dyDescent="0.3">
      <c r="A841">
        <v>1</v>
      </c>
      <c r="B841">
        <v>0.31</v>
      </c>
      <c r="C841">
        <f t="shared" si="39"/>
        <v>9.6100000000000005E-2</v>
      </c>
      <c r="D841">
        <v>6.5177318019796271</v>
      </c>
      <c r="E841" t="s">
        <v>49</v>
      </c>
      <c r="F841">
        <v>0</v>
      </c>
      <c r="G841">
        <v>0</v>
      </c>
      <c r="H841">
        <v>0</v>
      </c>
      <c r="I841">
        <v>1</v>
      </c>
      <c r="J841">
        <v>0</v>
      </c>
      <c r="K841" t="s">
        <v>41</v>
      </c>
      <c r="L841">
        <v>0</v>
      </c>
      <c r="M841">
        <v>0</v>
      </c>
      <c r="N841">
        <v>0</v>
      </c>
      <c r="O841">
        <v>0</v>
      </c>
      <c r="P841">
        <v>1</v>
      </c>
      <c r="Q841">
        <v>0</v>
      </c>
      <c r="R841">
        <v>0</v>
      </c>
      <c r="S841" t="s">
        <v>39</v>
      </c>
      <c r="T841">
        <v>0</v>
      </c>
      <c r="U841">
        <v>0</v>
      </c>
      <c r="V841">
        <v>1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62.4</v>
      </c>
      <c r="AC841">
        <v>60</v>
      </c>
      <c r="AD841">
        <v>573</v>
      </c>
      <c r="AE841">
        <v>6.3508857167147399</v>
      </c>
      <c r="AF841">
        <f t="shared" si="40"/>
        <v>573.00000000000023</v>
      </c>
      <c r="AG841">
        <v>6.1998676462730486</v>
      </c>
      <c r="AH841">
        <f t="shared" si="41"/>
        <v>492.68382823689336</v>
      </c>
      <c r="AI841">
        <v>0.15101807044169124</v>
      </c>
      <c r="AJ841">
        <v>573</v>
      </c>
      <c r="AL841">
        <v>1</v>
      </c>
      <c r="AM841">
        <v>0</v>
      </c>
      <c r="AN841">
        <v>4.34</v>
      </c>
      <c r="AO841">
        <v>4.32</v>
      </c>
      <c r="AP841">
        <v>2.7</v>
      </c>
    </row>
    <row r="842" spans="1:42" x14ac:dyDescent="0.3">
      <c r="A842">
        <v>1</v>
      </c>
      <c r="B842">
        <v>0.35</v>
      </c>
      <c r="C842">
        <f t="shared" si="39"/>
        <v>0.12249999999999998</v>
      </c>
      <c r="D842">
        <v>6.694013936569946</v>
      </c>
      <c r="E842" t="s">
        <v>49</v>
      </c>
      <c r="F842">
        <v>0</v>
      </c>
      <c r="G842">
        <v>0</v>
      </c>
      <c r="H842">
        <v>0</v>
      </c>
      <c r="I842">
        <v>1</v>
      </c>
      <c r="J842">
        <v>0</v>
      </c>
      <c r="K842" t="s">
        <v>43</v>
      </c>
      <c r="L842">
        <v>0</v>
      </c>
      <c r="M842">
        <v>1</v>
      </c>
      <c r="N842">
        <v>0</v>
      </c>
      <c r="O842">
        <v>0</v>
      </c>
      <c r="P842">
        <v>0</v>
      </c>
      <c r="Q842">
        <v>0</v>
      </c>
      <c r="R842">
        <v>0</v>
      </c>
      <c r="S842" t="s">
        <v>46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1</v>
      </c>
      <c r="AA842">
        <v>0</v>
      </c>
      <c r="AB842">
        <v>61</v>
      </c>
      <c r="AC842">
        <v>58</v>
      </c>
      <c r="AD842">
        <v>1044</v>
      </c>
      <c r="AE842">
        <v>6.9508147684425836</v>
      </c>
      <c r="AF842">
        <f t="shared" si="40"/>
        <v>1043.9999999999995</v>
      </c>
      <c r="AG842">
        <v>6.9468425716525228</v>
      </c>
      <c r="AH842">
        <f t="shared" si="41"/>
        <v>1039.8612519539101</v>
      </c>
      <c r="AI842">
        <v>3.972196790060778E-3</v>
      </c>
      <c r="AJ842">
        <v>1044</v>
      </c>
      <c r="AL842">
        <v>1</v>
      </c>
      <c r="AM842">
        <v>0</v>
      </c>
      <c r="AN842">
        <v>4.5199999999999996</v>
      </c>
      <c r="AO842">
        <v>4.5599999999999996</v>
      </c>
      <c r="AP842">
        <v>2.77</v>
      </c>
    </row>
    <row r="843" spans="1:42" x14ac:dyDescent="0.3">
      <c r="A843">
        <v>1</v>
      </c>
      <c r="B843">
        <v>0.7</v>
      </c>
      <c r="C843">
        <f t="shared" si="39"/>
        <v>0.48999999999999994</v>
      </c>
      <c r="D843">
        <v>7.7962024499072404</v>
      </c>
      <c r="E843" t="s">
        <v>40</v>
      </c>
      <c r="F843">
        <v>0</v>
      </c>
      <c r="G843">
        <v>0</v>
      </c>
      <c r="H843">
        <v>1</v>
      </c>
      <c r="I843">
        <v>0</v>
      </c>
      <c r="J843">
        <v>0</v>
      </c>
      <c r="K843" t="s">
        <v>51</v>
      </c>
      <c r="L843">
        <v>0</v>
      </c>
      <c r="M843">
        <v>0</v>
      </c>
      <c r="N843">
        <v>1</v>
      </c>
      <c r="O843">
        <v>0</v>
      </c>
      <c r="P843">
        <v>0</v>
      </c>
      <c r="Q843">
        <v>0</v>
      </c>
      <c r="R843">
        <v>0</v>
      </c>
      <c r="S843" t="s">
        <v>44</v>
      </c>
      <c r="T843">
        <v>0</v>
      </c>
      <c r="U843">
        <v>0</v>
      </c>
      <c r="V843">
        <v>0</v>
      </c>
      <c r="W843">
        <v>0</v>
      </c>
      <c r="X843">
        <v>1</v>
      </c>
      <c r="Y843">
        <v>0</v>
      </c>
      <c r="Z843">
        <v>0</v>
      </c>
      <c r="AA843">
        <v>0</v>
      </c>
      <c r="AB843">
        <v>62</v>
      </c>
      <c r="AC843">
        <v>55</v>
      </c>
      <c r="AD843">
        <v>2751</v>
      </c>
      <c r="AE843">
        <v>7.9197197609245746</v>
      </c>
      <c r="AF843">
        <f t="shared" si="40"/>
        <v>2751.0000000000005</v>
      </c>
      <c r="AG843">
        <v>8.0410851487575297</v>
      </c>
      <c r="AH843">
        <f t="shared" si="41"/>
        <v>3105.9818145751124</v>
      </c>
      <c r="AI843">
        <v>-0.12136538783295503</v>
      </c>
      <c r="AJ843">
        <v>2751</v>
      </c>
      <c r="AL843">
        <v>1</v>
      </c>
      <c r="AM843">
        <v>0</v>
      </c>
      <c r="AN843">
        <v>5.74</v>
      </c>
      <c r="AO843">
        <v>5.71</v>
      </c>
      <c r="AP843">
        <v>3.55</v>
      </c>
    </row>
    <row r="844" spans="1:42" x14ac:dyDescent="0.3">
      <c r="A844">
        <v>1</v>
      </c>
      <c r="B844">
        <v>0.33</v>
      </c>
      <c r="C844">
        <f t="shared" si="39"/>
        <v>0.10890000000000001</v>
      </c>
      <c r="D844">
        <v>6.6079578580290095</v>
      </c>
      <c r="E844" t="s">
        <v>55</v>
      </c>
      <c r="F844">
        <v>0</v>
      </c>
      <c r="G844">
        <v>0</v>
      </c>
      <c r="H844">
        <v>0</v>
      </c>
      <c r="I844">
        <v>0</v>
      </c>
      <c r="J844">
        <v>1</v>
      </c>
      <c r="K844" t="s">
        <v>50</v>
      </c>
      <c r="L844">
        <v>0</v>
      </c>
      <c r="M844">
        <v>0</v>
      </c>
      <c r="N844">
        <v>0</v>
      </c>
      <c r="O844">
        <v>1</v>
      </c>
      <c r="P844">
        <v>0</v>
      </c>
      <c r="Q844">
        <v>0</v>
      </c>
      <c r="R844">
        <v>0</v>
      </c>
      <c r="S844" t="s">
        <v>42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1</v>
      </c>
      <c r="AB844">
        <v>61.2</v>
      </c>
      <c r="AC844">
        <v>57</v>
      </c>
      <c r="AD844">
        <v>752</v>
      </c>
      <c r="AE844">
        <v>6.62273632394984</v>
      </c>
      <c r="AF844">
        <f t="shared" si="40"/>
        <v>752.00000000000011</v>
      </c>
      <c r="AG844">
        <v>6.6410611355273819</v>
      </c>
      <c r="AH844">
        <f t="shared" si="41"/>
        <v>765.90729340312976</v>
      </c>
      <c r="AI844">
        <v>-1.8324811577541844E-2</v>
      </c>
      <c r="AJ844">
        <v>752</v>
      </c>
      <c r="AL844">
        <v>1</v>
      </c>
      <c r="AM844">
        <v>0</v>
      </c>
      <c r="AN844">
        <v>4.42</v>
      </c>
      <c r="AO844">
        <v>4.4400000000000004</v>
      </c>
      <c r="AP844">
        <v>2.71</v>
      </c>
    </row>
    <row r="845" spans="1:42" x14ac:dyDescent="0.3">
      <c r="A845">
        <v>1</v>
      </c>
      <c r="B845">
        <v>0.31</v>
      </c>
      <c r="C845">
        <f t="shared" si="39"/>
        <v>9.6100000000000005E-2</v>
      </c>
      <c r="D845">
        <v>6.5177318019796271</v>
      </c>
      <c r="E845" t="s">
        <v>49</v>
      </c>
      <c r="F845">
        <v>0</v>
      </c>
      <c r="G845">
        <v>0</v>
      </c>
      <c r="H845">
        <v>0</v>
      </c>
      <c r="I845">
        <v>1</v>
      </c>
      <c r="J845">
        <v>0</v>
      </c>
      <c r="K845" t="s">
        <v>51</v>
      </c>
      <c r="L845">
        <v>0</v>
      </c>
      <c r="M845">
        <v>0</v>
      </c>
      <c r="N845">
        <v>1</v>
      </c>
      <c r="O845">
        <v>0</v>
      </c>
      <c r="P845">
        <v>0</v>
      </c>
      <c r="Q845">
        <v>0</v>
      </c>
      <c r="R845">
        <v>0</v>
      </c>
      <c r="S845" t="s">
        <v>52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0</v>
      </c>
      <c r="AA845">
        <v>0</v>
      </c>
      <c r="AB845">
        <v>62.3</v>
      </c>
      <c r="AC845">
        <v>60</v>
      </c>
      <c r="AD845">
        <v>625</v>
      </c>
      <c r="AE845">
        <v>6.4377516497364011</v>
      </c>
      <c r="AF845">
        <f t="shared" si="40"/>
        <v>624.99999999999977</v>
      </c>
      <c r="AG845">
        <v>6.4376673813558281</v>
      </c>
      <c r="AH845">
        <f t="shared" si="41"/>
        <v>624.94733448119177</v>
      </c>
      <c r="AI845">
        <v>8.4268380573071511E-5</v>
      </c>
      <c r="AJ845">
        <v>625</v>
      </c>
      <c r="AL845">
        <v>1</v>
      </c>
      <c r="AM845">
        <v>0</v>
      </c>
      <c r="AN845">
        <v>4.32</v>
      </c>
      <c r="AO845">
        <v>4.3499999999999996</v>
      </c>
      <c r="AP845">
        <v>2.7</v>
      </c>
    </row>
    <row r="846" spans="1:42" x14ac:dyDescent="0.3">
      <c r="A846">
        <v>1</v>
      </c>
      <c r="B846">
        <v>0.37</v>
      </c>
      <c r="C846">
        <f t="shared" si="39"/>
        <v>0.13689999999999999</v>
      </c>
      <c r="D846">
        <v>6.7763153464924137</v>
      </c>
      <c r="E846" t="s">
        <v>49</v>
      </c>
      <c r="F846">
        <v>0</v>
      </c>
      <c r="G846">
        <v>0</v>
      </c>
      <c r="H846">
        <v>0</v>
      </c>
      <c r="I846">
        <v>1</v>
      </c>
      <c r="J846">
        <v>0</v>
      </c>
      <c r="K846" t="s">
        <v>43</v>
      </c>
      <c r="L846">
        <v>0</v>
      </c>
      <c r="M846">
        <v>1</v>
      </c>
      <c r="N846">
        <v>0</v>
      </c>
      <c r="O846">
        <v>0</v>
      </c>
      <c r="P846">
        <v>0</v>
      </c>
      <c r="Q846">
        <v>0</v>
      </c>
      <c r="R846">
        <v>0</v>
      </c>
      <c r="S846" t="s">
        <v>52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0</v>
      </c>
      <c r="AA846">
        <v>0</v>
      </c>
      <c r="AB846">
        <v>59.1</v>
      </c>
      <c r="AC846">
        <v>60</v>
      </c>
      <c r="AD846">
        <v>811</v>
      </c>
      <c r="AE846">
        <v>6.6982680541154132</v>
      </c>
      <c r="AF846">
        <f t="shared" si="40"/>
        <v>811.00000000000023</v>
      </c>
      <c r="AG846">
        <v>6.773736989289965</v>
      </c>
      <c r="AH846">
        <f t="shared" si="41"/>
        <v>874.57406876655568</v>
      </c>
      <c r="AI846">
        <v>-7.5468935174551888E-2</v>
      </c>
      <c r="AJ846">
        <v>811</v>
      </c>
      <c r="AL846">
        <v>1</v>
      </c>
      <c r="AM846">
        <v>0</v>
      </c>
      <c r="AN846">
        <v>4.66</v>
      </c>
      <c r="AO846">
        <v>4.68</v>
      </c>
      <c r="AP846">
        <v>2.76</v>
      </c>
    </row>
    <row r="847" spans="1:42" x14ac:dyDescent="0.3">
      <c r="A847">
        <v>1</v>
      </c>
      <c r="B847">
        <v>0.72</v>
      </c>
      <c r="C847">
        <f t="shared" si="39"/>
        <v>0.51839999999999997</v>
      </c>
      <c r="D847">
        <v>7.8446480764991975</v>
      </c>
      <c r="E847" t="s">
        <v>40</v>
      </c>
      <c r="F847">
        <v>0</v>
      </c>
      <c r="G847">
        <v>0</v>
      </c>
      <c r="H847">
        <v>1</v>
      </c>
      <c r="I847">
        <v>0</v>
      </c>
      <c r="J847">
        <v>0</v>
      </c>
      <c r="K847" t="s">
        <v>47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1</v>
      </c>
      <c r="R847">
        <v>0</v>
      </c>
      <c r="S847" t="s">
        <v>52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0</v>
      </c>
      <c r="AA847">
        <v>0</v>
      </c>
      <c r="AB847">
        <v>61.2</v>
      </c>
      <c r="AC847">
        <v>57</v>
      </c>
      <c r="AD847">
        <v>2650</v>
      </c>
      <c r="AE847">
        <v>7.8823149189802679</v>
      </c>
      <c r="AF847">
        <f t="shared" si="40"/>
        <v>2650</v>
      </c>
      <c r="AG847">
        <v>7.6955903070387777</v>
      </c>
      <c r="AH847">
        <f t="shared" si="41"/>
        <v>2198.631294862103</v>
      </c>
      <c r="AI847">
        <v>0.18672461194149026</v>
      </c>
      <c r="AJ847">
        <v>2650</v>
      </c>
      <c r="AL847">
        <v>1</v>
      </c>
      <c r="AM847">
        <v>0</v>
      </c>
      <c r="AN847">
        <v>5.75</v>
      </c>
      <c r="AO847">
        <v>5.79</v>
      </c>
      <c r="AP847">
        <v>3.53</v>
      </c>
    </row>
    <row r="848" spans="1:42" x14ac:dyDescent="0.3">
      <c r="A848">
        <v>1</v>
      </c>
      <c r="B848">
        <v>0.4</v>
      </c>
      <c r="C848">
        <f t="shared" si="39"/>
        <v>0.16000000000000003</v>
      </c>
      <c r="D848">
        <v>6.8934882765450896</v>
      </c>
      <c r="E848" t="s">
        <v>55</v>
      </c>
      <c r="F848">
        <v>0</v>
      </c>
      <c r="G848">
        <v>0</v>
      </c>
      <c r="H848">
        <v>0</v>
      </c>
      <c r="I848">
        <v>0</v>
      </c>
      <c r="J848">
        <v>1</v>
      </c>
      <c r="K848" t="s">
        <v>54</v>
      </c>
      <c r="L848">
        <v>1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 t="s">
        <v>39</v>
      </c>
      <c r="T848">
        <v>0</v>
      </c>
      <c r="U848">
        <v>0</v>
      </c>
      <c r="V848">
        <v>1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62.5</v>
      </c>
      <c r="AC848">
        <v>61</v>
      </c>
      <c r="AD848">
        <v>720</v>
      </c>
      <c r="AE848">
        <v>6.5792512120101012</v>
      </c>
      <c r="AF848">
        <f t="shared" si="40"/>
        <v>720.00000000000011</v>
      </c>
      <c r="AG848">
        <v>6.7509314512112883</v>
      </c>
      <c r="AH848">
        <f t="shared" si="41"/>
        <v>854.8546472013478</v>
      </c>
      <c r="AI848">
        <v>-0.17168023920118713</v>
      </c>
      <c r="AJ848">
        <v>720</v>
      </c>
      <c r="AL848">
        <v>1</v>
      </c>
      <c r="AM848">
        <v>0</v>
      </c>
      <c r="AN848">
        <v>4.66</v>
      </c>
      <c r="AO848">
        <v>4.6900000000000004</v>
      </c>
      <c r="AP848">
        <v>2.92</v>
      </c>
    </row>
    <row r="849" spans="1:42" x14ac:dyDescent="0.3">
      <c r="A849">
        <v>1</v>
      </c>
      <c r="B849">
        <v>0.71</v>
      </c>
      <c r="C849">
        <f t="shared" si="39"/>
        <v>0.50409999999999999</v>
      </c>
      <c r="D849">
        <v>7.8205583399289402</v>
      </c>
      <c r="E849" t="s">
        <v>40</v>
      </c>
      <c r="F849">
        <v>0</v>
      </c>
      <c r="G849">
        <v>0</v>
      </c>
      <c r="H849">
        <v>1</v>
      </c>
      <c r="I849">
        <v>0</v>
      </c>
      <c r="J849">
        <v>0</v>
      </c>
      <c r="K849" t="s">
        <v>43</v>
      </c>
      <c r="L849">
        <v>0</v>
      </c>
      <c r="M849">
        <v>1</v>
      </c>
      <c r="N849">
        <v>0</v>
      </c>
      <c r="O849">
        <v>0</v>
      </c>
      <c r="P849">
        <v>0</v>
      </c>
      <c r="Q849">
        <v>0</v>
      </c>
      <c r="R849">
        <v>0</v>
      </c>
      <c r="S849" t="s">
        <v>52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0</v>
      </c>
      <c r="AA849">
        <v>0</v>
      </c>
      <c r="AB849">
        <v>62.2</v>
      </c>
      <c r="AC849">
        <v>57</v>
      </c>
      <c r="AD849">
        <v>2776</v>
      </c>
      <c r="AE849">
        <v>7.9287663216266955</v>
      </c>
      <c r="AF849">
        <f t="shared" si="40"/>
        <v>2776.0000000000009</v>
      </c>
      <c r="AG849">
        <v>8.1197969719982446</v>
      </c>
      <c r="AH849">
        <f t="shared" si="41"/>
        <v>3360.3384330207805</v>
      </c>
      <c r="AI849">
        <v>-0.19103065037154909</v>
      </c>
      <c r="AJ849">
        <v>2776</v>
      </c>
      <c r="AL849">
        <v>1</v>
      </c>
      <c r="AM849">
        <v>0</v>
      </c>
      <c r="AN849">
        <v>5.79</v>
      </c>
      <c r="AO849">
        <v>5.62</v>
      </c>
      <c r="AP849">
        <v>3.55</v>
      </c>
    </row>
    <row r="850" spans="1:42" x14ac:dyDescent="0.3">
      <c r="A850">
        <v>1</v>
      </c>
      <c r="B850">
        <v>0.31</v>
      </c>
      <c r="C850">
        <f t="shared" si="39"/>
        <v>9.6100000000000005E-2</v>
      </c>
      <c r="D850">
        <v>6.5177318019796271</v>
      </c>
      <c r="E850" t="s">
        <v>40</v>
      </c>
      <c r="F850">
        <v>0</v>
      </c>
      <c r="G850">
        <v>0</v>
      </c>
      <c r="H850">
        <v>1</v>
      </c>
      <c r="I850">
        <v>0</v>
      </c>
      <c r="J850">
        <v>0</v>
      </c>
      <c r="K850" t="s">
        <v>47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1</v>
      </c>
      <c r="R850">
        <v>0</v>
      </c>
      <c r="S850" t="s">
        <v>39</v>
      </c>
      <c r="T850">
        <v>0</v>
      </c>
      <c r="U850">
        <v>0</v>
      </c>
      <c r="V850">
        <v>1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61.3</v>
      </c>
      <c r="AC850">
        <v>55</v>
      </c>
      <c r="AD850">
        <v>395</v>
      </c>
      <c r="AE850">
        <v>5.978885764901122</v>
      </c>
      <c r="AF850">
        <f t="shared" si="40"/>
        <v>395.00000000000006</v>
      </c>
      <c r="AG850">
        <v>6.0946805141772309</v>
      </c>
      <c r="AH850">
        <f t="shared" si="41"/>
        <v>443.492333027911</v>
      </c>
      <c r="AI850">
        <v>-0.11579474927610889</v>
      </c>
      <c r="AJ850">
        <v>395</v>
      </c>
      <c r="AL850">
        <v>1</v>
      </c>
      <c r="AM850">
        <v>0</v>
      </c>
      <c r="AN850">
        <v>4.3899999999999997</v>
      </c>
      <c r="AO850">
        <v>4.42</v>
      </c>
      <c r="AP850">
        <v>2.7</v>
      </c>
    </row>
    <row r="851" spans="1:42" x14ac:dyDescent="0.3">
      <c r="A851">
        <v>1</v>
      </c>
      <c r="B851">
        <v>0.73</v>
      </c>
      <c r="C851">
        <f t="shared" si="39"/>
        <v>0.53289999999999993</v>
      </c>
      <c r="D851">
        <v>7.8684782047942292</v>
      </c>
      <c r="E851" t="s">
        <v>40</v>
      </c>
      <c r="F851">
        <v>0</v>
      </c>
      <c r="G851">
        <v>0</v>
      </c>
      <c r="H851">
        <v>1</v>
      </c>
      <c r="I851">
        <v>0</v>
      </c>
      <c r="J851">
        <v>0</v>
      </c>
      <c r="K851" t="s">
        <v>43</v>
      </c>
      <c r="L851">
        <v>0</v>
      </c>
      <c r="M851">
        <v>1</v>
      </c>
      <c r="N851">
        <v>0</v>
      </c>
      <c r="O851">
        <v>0</v>
      </c>
      <c r="P851">
        <v>0</v>
      </c>
      <c r="Q851">
        <v>0</v>
      </c>
      <c r="R851">
        <v>0</v>
      </c>
      <c r="S851" t="s">
        <v>48</v>
      </c>
      <c r="T851">
        <v>0</v>
      </c>
      <c r="U851">
        <v>0</v>
      </c>
      <c r="V851">
        <v>0</v>
      </c>
      <c r="W851">
        <v>1</v>
      </c>
      <c r="X851">
        <v>0</v>
      </c>
      <c r="Y851">
        <v>0</v>
      </c>
      <c r="Z851">
        <v>0</v>
      </c>
      <c r="AA851">
        <v>0</v>
      </c>
      <c r="AB851">
        <v>61</v>
      </c>
      <c r="AC851">
        <v>57</v>
      </c>
      <c r="AD851">
        <v>2434</v>
      </c>
      <c r="AE851">
        <v>7.7972912735474722</v>
      </c>
      <c r="AF851">
        <f t="shared" si="40"/>
        <v>2433.9999999999991</v>
      </c>
      <c r="AG851">
        <v>7.7840409058484177</v>
      </c>
      <c r="AH851">
        <f t="shared" si="41"/>
        <v>2401.9613358179759</v>
      </c>
      <c r="AI851">
        <v>1.3250367699054522E-2</v>
      </c>
      <c r="AJ851">
        <v>2434</v>
      </c>
      <c r="AL851">
        <v>1</v>
      </c>
      <c r="AM851">
        <v>0</v>
      </c>
      <c r="AN851">
        <v>5.81</v>
      </c>
      <c r="AO851">
        <v>5.87</v>
      </c>
      <c r="AP851">
        <v>3.56</v>
      </c>
    </row>
    <row r="852" spans="1:42" x14ac:dyDescent="0.3">
      <c r="A852">
        <v>1</v>
      </c>
      <c r="B852">
        <v>0.53</v>
      </c>
      <c r="C852">
        <f t="shared" si="39"/>
        <v>0.28090000000000004</v>
      </c>
      <c r="D852">
        <v>7.3335509394040761</v>
      </c>
      <c r="E852" t="s">
        <v>40</v>
      </c>
      <c r="F852">
        <v>0</v>
      </c>
      <c r="G852">
        <v>0</v>
      </c>
      <c r="H852">
        <v>1</v>
      </c>
      <c r="I852">
        <v>0</v>
      </c>
      <c r="J852">
        <v>0</v>
      </c>
      <c r="K852" t="s">
        <v>43</v>
      </c>
      <c r="L852">
        <v>0</v>
      </c>
      <c r="M852">
        <v>1</v>
      </c>
      <c r="N852">
        <v>0</v>
      </c>
      <c r="O852">
        <v>0</v>
      </c>
      <c r="P852">
        <v>0</v>
      </c>
      <c r="Q852">
        <v>0</v>
      </c>
      <c r="R852">
        <v>0</v>
      </c>
      <c r="S852" t="s">
        <v>52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0</v>
      </c>
      <c r="AA852">
        <v>0</v>
      </c>
      <c r="AB852">
        <v>61.5</v>
      </c>
      <c r="AC852">
        <v>56</v>
      </c>
      <c r="AD852">
        <v>1676</v>
      </c>
      <c r="AE852">
        <v>7.4241652810420282</v>
      </c>
      <c r="AF852">
        <f t="shared" si="40"/>
        <v>1675.9999999999998</v>
      </c>
      <c r="AG852">
        <v>7.4197190281084016</v>
      </c>
      <c r="AH852">
        <f t="shared" si="41"/>
        <v>1668.5646221178658</v>
      </c>
      <c r="AI852">
        <v>4.4462529336266599E-3</v>
      </c>
      <c r="AJ852">
        <v>1676</v>
      </c>
      <c r="AL852">
        <v>1</v>
      </c>
      <c r="AM852">
        <v>0</v>
      </c>
      <c r="AN852">
        <v>5.18</v>
      </c>
      <c r="AO852">
        <v>5.23</v>
      </c>
      <c r="AP852">
        <v>3.2</v>
      </c>
    </row>
    <row r="853" spans="1:42" x14ac:dyDescent="0.3">
      <c r="A853">
        <v>1</v>
      </c>
      <c r="B853">
        <v>0.35</v>
      </c>
      <c r="C853">
        <f t="shared" si="39"/>
        <v>0.12249999999999998</v>
      </c>
      <c r="D853">
        <v>6.694013936569946</v>
      </c>
      <c r="E853" t="s">
        <v>55</v>
      </c>
      <c r="F853">
        <v>0</v>
      </c>
      <c r="G853">
        <v>0</v>
      </c>
      <c r="H853">
        <v>0</v>
      </c>
      <c r="I853">
        <v>0</v>
      </c>
      <c r="J853">
        <v>1</v>
      </c>
      <c r="K853" t="s">
        <v>54</v>
      </c>
      <c r="L853">
        <v>1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 t="s">
        <v>52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0</v>
      </c>
      <c r="AA853">
        <v>0</v>
      </c>
      <c r="AB853">
        <v>62.6</v>
      </c>
      <c r="AC853">
        <v>56</v>
      </c>
      <c r="AD853">
        <v>721</v>
      </c>
      <c r="AE853">
        <v>6.5806391372849493</v>
      </c>
      <c r="AF853">
        <f t="shared" si="40"/>
        <v>721.00000000000023</v>
      </c>
      <c r="AG853">
        <v>6.7016645336017397</v>
      </c>
      <c r="AH853">
        <f t="shared" si="41"/>
        <v>813.75922804157756</v>
      </c>
      <c r="AI853">
        <v>-0.12102539631679043</v>
      </c>
      <c r="AJ853">
        <v>721</v>
      </c>
      <c r="AL853">
        <v>1</v>
      </c>
      <c r="AM853">
        <v>0</v>
      </c>
      <c r="AN853">
        <v>4.4800000000000004</v>
      </c>
      <c r="AO853">
        <v>4.5</v>
      </c>
      <c r="AP853">
        <v>2.81</v>
      </c>
    </row>
    <row r="854" spans="1:42" x14ac:dyDescent="0.3">
      <c r="A854">
        <v>1</v>
      </c>
      <c r="B854">
        <v>0.34</v>
      </c>
      <c r="C854">
        <f t="shared" si="39"/>
        <v>0.11560000000000002</v>
      </c>
      <c r="D854">
        <v>6.6514795948004855</v>
      </c>
      <c r="E854" t="s">
        <v>40</v>
      </c>
      <c r="F854">
        <v>0</v>
      </c>
      <c r="G854">
        <v>0</v>
      </c>
      <c r="H854">
        <v>1</v>
      </c>
      <c r="I854">
        <v>0</v>
      </c>
      <c r="J854">
        <v>0</v>
      </c>
      <c r="K854" t="s">
        <v>43</v>
      </c>
      <c r="L854">
        <v>0</v>
      </c>
      <c r="M854">
        <v>1</v>
      </c>
      <c r="N854">
        <v>0</v>
      </c>
      <c r="O854">
        <v>0</v>
      </c>
      <c r="P854">
        <v>0</v>
      </c>
      <c r="Q854">
        <v>0</v>
      </c>
      <c r="R854">
        <v>0</v>
      </c>
      <c r="S854" t="s">
        <v>52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0</v>
      </c>
      <c r="AA854">
        <v>0</v>
      </c>
      <c r="AB854">
        <v>62.5</v>
      </c>
      <c r="AC854">
        <v>55</v>
      </c>
      <c r="AD854">
        <v>956</v>
      </c>
      <c r="AE854">
        <v>6.8627579130514009</v>
      </c>
      <c r="AF854">
        <f t="shared" si="40"/>
        <v>955.99999999999966</v>
      </c>
      <c r="AG854">
        <v>6.727137900542365</v>
      </c>
      <c r="AH854">
        <f t="shared" si="41"/>
        <v>834.75469274279294</v>
      </c>
      <c r="AI854">
        <v>0.13562001250903588</v>
      </c>
      <c r="AJ854">
        <v>956</v>
      </c>
      <c r="AL854">
        <v>1</v>
      </c>
      <c r="AM854">
        <v>0</v>
      </c>
      <c r="AN854">
        <v>4.5</v>
      </c>
      <c r="AO854">
        <v>4.46</v>
      </c>
      <c r="AP854">
        <v>2.8</v>
      </c>
    </row>
    <row r="855" spans="1:42" x14ac:dyDescent="0.3">
      <c r="A855">
        <v>1</v>
      </c>
      <c r="B855">
        <v>0.42</v>
      </c>
      <c r="C855">
        <f t="shared" si="39"/>
        <v>0.17639999999999997</v>
      </c>
      <c r="D855">
        <v>6.9678463957930497</v>
      </c>
      <c r="E855" t="s">
        <v>49</v>
      </c>
      <c r="F855">
        <v>0</v>
      </c>
      <c r="G855">
        <v>0</v>
      </c>
      <c r="H855">
        <v>0</v>
      </c>
      <c r="I855">
        <v>1</v>
      </c>
      <c r="J855">
        <v>0</v>
      </c>
      <c r="K855" t="s">
        <v>50</v>
      </c>
      <c r="L855">
        <v>0</v>
      </c>
      <c r="M855">
        <v>0</v>
      </c>
      <c r="N855">
        <v>0</v>
      </c>
      <c r="O855">
        <v>1</v>
      </c>
      <c r="P855">
        <v>0</v>
      </c>
      <c r="Q855">
        <v>0</v>
      </c>
      <c r="R855">
        <v>0</v>
      </c>
      <c r="S855" t="s">
        <v>39</v>
      </c>
      <c r="T855">
        <v>0</v>
      </c>
      <c r="U855">
        <v>0</v>
      </c>
      <c r="V855">
        <v>1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60.6</v>
      </c>
      <c r="AC855">
        <v>62</v>
      </c>
      <c r="AD855">
        <v>882</v>
      </c>
      <c r="AE855">
        <v>6.7821920560067914</v>
      </c>
      <c r="AF855">
        <f t="shared" si="40"/>
        <v>882.00000000000011</v>
      </c>
      <c r="AG855">
        <v>6.7709601931573609</v>
      </c>
      <c r="AH855">
        <f t="shared" si="41"/>
        <v>872.14892350000366</v>
      </c>
      <c r="AI855">
        <v>1.1231862849430563E-2</v>
      </c>
      <c r="AJ855">
        <v>882</v>
      </c>
      <c r="AL855">
        <v>1</v>
      </c>
      <c r="AM855">
        <v>0</v>
      </c>
      <c r="AN855">
        <v>4.8499999999999996</v>
      </c>
      <c r="AO855">
        <v>4.82</v>
      </c>
      <c r="AP855">
        <v>2.93</v>
      </c>
    </row>
    <row r="856" spans="1:42" x14ac:dyDescent="0.3">
      <c r="A856">
        <v>1</v>
      </c>
      <c r="B856">
        <v>0.23</v>
      </c>
      <c r="C856">
        <f t="shared" si="39"/>
        <v>5.2900000000000003E-2</v>
      </c>
      <c r="D856">
        <v>6.1036553175578563</v>
      </c>
      <c r="E856" t="s">
        <v>55</v>
      </c>
      <c r="F856">
        <v>0</v>
      </c>
      <c r="G856">
        <v>0</v>
      </c>
      <c r="H856">
        <v>0</v>
      </c>
      <c r="I856">
        <v>0</v>
      </c>
      <c r="J856">
        <v>1</v>
      </c>
      <c r="K856" t="s">
        <v>51</v>
      </c>
      <c r="L856">
        <v>0</v>
      </c>
      <c r="M856">
        <v>0</v>
      </c>
      <c r="N856">
        <v>1</v>
      </c>
      <c r="O856">
        <v>0</v>
      </c>
      <c r="P856">
        <v>0</v>
      </c>
      <c r="Q856">
        <v>0</v>
      </c>
      <c r="R856">
        <v>0</v>
      </c>
      <c r="S856" t="s">
        <v>46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1</v>
      </c>
      <c r="AA856">
        <v>0</v>
      </c>
      <c r="AB856">
        <v>60.1</v>
      </c>
      <c r="AC856">
        <v>57</v>
      </c>
      <c r="AD856">
        <v>465</v>
      </c>
      <c r="AE856">
        <v>6.1420374055873559</v>
      </c>
      <c r="AF856">
        <f t="shared" si="40"/>
        <v>464.99999999999983</v>
      </c>
      <c r="AG856">
        <v>6.2746903211461902</v>
      </c>
      <c r="AH856">
        <f t="shared" si="41"/>
        <v>530.96192861403483</v>
      </c>
      <c r="AI856">
        <v>-0.13265291555883429</v>
      </c>
      <c r="AJ856">
        <v>465</v>
      </c>
      <c r="AL856">
        <v>1</v>
      </c>
      <c r="AM856">
        <v>0</v>
      </c>
      <c r="AN856">
        <v>4</v>
      </c>
      <c r="AO856">
        <v>4.0199999999999996</v>
      </c>
      <c r="AP856">
        <v>2.41</v>
      </c>
    </row>
    <row r="857" spans="1:42" x14ac:dyDescent="0.3">
      <c r="A857">
        <v>1</v>
      </c>
      <c r="B857">
        <v>0.32</v>
      </c>
      <c r="C857">
        <f t="shared" si="39"/>
        <v>0.1024</v>
      </c>
      <c r="D857">
        <v>6.56339481274318</v>
      </c>
      <c r="E857" t="s">
        <v>40</v>
      </c>
      <c r="F857">
        <v>0</v>
      </c>
      <c r="G857">
        <v>0</v>
      </c>
      <c r="H857">
        <v>1</v>
      </c>
      <c r="I857">
        <v>0</v>
      </c>
      <c r="J857">
        <v>0</v>
      </c>
      <c r="K857" t="s">
        <v>54</v>
      </c>
      <c r="L857">
        <v>1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 t="s">
        <v>39</v>
      </c>
      <c r="T857">
        <v>0</v>
      </c>
      <c r="U857">
        <v>0</v>
      </c>
      <c r="V857">
        <v>1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60.8</v>
      </c>
      <c r="AC857">
        <v>57</v>
      </c>
      <c r="AD857">
        <v>589</v>
      </c>
      <c r="AE857">
        <v>6.3784261836515865</v>
      </c>
      <c r="AF857">
        <f t="shared" si="40"/>
        <v>588.99999999999989</v>
      </c>
      <c r="AG857">
        <v>6.4746784676105182</v>
      </c>
      <c r="AH857">
        <f t="shared" si="41"/>
        <v>648.51067689722299</v>
      </c>
      <c r="AI857">
        <v>-9.6252283958931706E-2</v>
      </c>
      <c r="AJ857">
        <v>589</v>
      </c>
      <c r="AL857">
        <v>1</v>
      </c>
      <c r="AM857">
        <v>0</v>
      </c>
      <c r="AN857">
        <v>4.41</v>
      </c>
      <c r="AO857">
        <v>4.4400000000000004</v>
      </c>
      <c r="AP857">
        <v>2.69</v>
      </c>
    </row>
    <row r="858" spans="1:42" x14ac:dyDescent="0.3">
      <c r="A858">
        <v>1</v>
      </c>
      <c r="B858">
        <v>0.37</v>
      </c>
      <c r="C858">
        <f t="shared" si="39"/>
        <v>0.13689999999999999</v>
      </c>
      <c r="D858">
        <v>6.7763153464924137</v>
      </c>
      <c r="E858" t="s">
        <v>55</v>
      </c>
      <c r="F858">
        <v>0</v>
      </c>
      <c r="G858">
        <v>0</v>
      </c>
      <c r="H858">
        <v>0</v>
      </c>
      <c r="I858">
        <v>0</v>
      </c>
      <c r="J858">
        <v>1</v>
      </c>
      <c r="K858" t="s">
        <v>51</v>
      </c>
      <c r="L858">
        <v>0</v>
      </c>
      <c r="M858">
        <v>0</v>
      </c>
      <c r="N858">
        <v>1</v>
      </c>
      <c r="O858">
        <v>0</v>
      </c>
      <c r="P858">
        <v>0</v>
      </c>
      <c r="Q858">
        <v>0</v>
      </c>
      <c r="R858">
        <v>0</v>
      </c>
      <c r="S858" t="s">
        <v>48</v>
      </c>
      <c r="T858">
        <v>0</v>
      </c>
      <c r="U858">
        <v>0</v>
      </c>
      <c r="V858">
        <v>0</v>
      </c>
      <c r="W858">
        <v>1</v>
      </c>
      <c r="X858">
        <v>0</v>
      </c>
      <c r="Y858">
        <v>0</v>
      </c>
      <c r="Z858">
        <v>0</v>
      </c>
      <c r="AA858">
        <v>0</v>
      </c>
      <c r="AB858">
        <v>60.2</v>
      </c>
      <c r="AC858">
        <v>60</v>
      </c>
      <c r="AD858">
        <v>487</v>
      </c>
      <c r="AE858">
        <v>6.1882641230825897</v>
      </c>
      <c r="AF858">
        <f t="shared" si="40"/>
        <v>486.99999999999994</v>
      </c>
      <c r="AG858">
        <v>6.3397258408743582</v>
      </c>
      <c r="AH858">
        <f t="shared" si="41"/>
        <v>566.64094029962371</v>
      </c>
      <c r="AI858">
        <v>-0.15146171779176854</v>
      </c>
      <c r="AJ858">
        <v>487</v>
      </c>
      <c r="AL858">
        <v>1</v>
      </c>
      <c r="AM858">
        <v>0</v>
      </c>
      <c r="AN858">
        <v>4.5999999999999996</v>
      </c>
      <c r="AO858">
        <v>4.7</v>
      </c>
      <c r="AP858">
        <v>2.8</v>
      </c>
    </row>
    <row r="859" spans="1:42" x14ac:dyDescent="0.3">
      <c r="A859">
        <v>1</v>
      </c>
      <c r="B859">
        <v>0.5</v>
      </c>
      <c r="C859">
        <f t="shared" si="39"/>
        <v>0.25</v>
      </c>
      <c r="D859">
        <v>7.2401831635362885</v>
      </c>
      <c r="E859" t="s">
        <v>37</v>
      </c>
      <c r="F859">
        <v>0</v>
      </c>
      <c r="G859">
        <v>1</v>
      </c>
      <c r="H859">
        <v>0</v>
      </c>
      <c r="I859">
        <v>0</v>
      </c>
      <c r="J859">
        <v>0</v>
      </c>
      <c r="K859" t="s">
        <v>51</v>
      </c>
      <c r="L859">
        <v>0</v>
      </c>
      <c r="M859">
        <v>0</v>
      </c>
      <c r="N859">
        <v>1</v>
      </c>
      <c r="O859">
        <v>0</v>
      </c>
      <c r="P859">
        <v>0</v>
      </c>
      <c r="Q859">
        <v>0</v>
      </c>
      <c r="R859">
        <v>0</v>
      </c>
      <c r="S859" t="s">
        <v>44</v>
      </c>
      <c r="T859">
        <v>0</v>
      </c>
      <c r="U859">
        <v>0</v>
      </c>
      <c r="V859">
        <v>0</v>
      </c>
      <c r="W859">
        <v>0</v>
      </c>
      <c r="X859">
        <v>1</v>
      </c>
      <c r="Y859">
        <v>0</v>
      </c>
      <c r="Z859">
        <v>0</v>
      </c>
      <c r="AA859">
        <v>0</v>
      </c>
      <c r="AB859">
        <v>61.5</v>
      </c>
      <c r="AC859">
        <v>61</v>
      </c>
      <c r="AD859">
        <v>1613</v>
      </c>
      <c r="AE859">
        <v>7.3858510781252091</v>
      </c>
      <c r="AF859">
        <f t="shared" si="40"/>
        <v>1613.0000000000005</v>
      </c>
      <c r="AG859">
        <v>7.1921808832949932</v>
      </c>
      <c r="AH859">
        <f t="shared" si="41"/>
        <v>1328.998437870061</v>
      </c>
      <c r="AI859">
        <v>0.19367019483021597</v>
      </c>
      <c r="AJ859">
        <v>1613</v>
      </c>
      <c r="AL859">
        <v>1</v>
      </c>
      <c r="AM859">
        <v>0</v>
      </c>
      <c r="AN859">
        <v>5.01</v>
      </c>
      <c r="AO859">
        <v>5.07</v>
      </c>
      <c r="AP859">
        <v>3.1</v>
      </c>
    </row>
    <row r="860" spans="1:42" x14ac:dyDescent="0.3">
      <c r="A860">
        <v>1</v>
      </c>
      <c r="B860">
        <v>0.5</v>
      </c>
      <c r="C860">
        <f t="shared" si="39"/>
        <v>0.25</v>
      </c>
      <c r="D860">
        <v>7.2401831635362885</v>
      </c>
      <c r="E860" t="s">
        <v>49</v>
      </c>
      <c r="F860">
        <v>0</v>
      </c>
      <c r="G860">
        <v>0</v>
      </c>
      <c r="H860">
        <v>0</v>
      </c>
      <c r="I860">
        <v>1</v>
      </c>
      <c r="J860">
        <v>0</v>
      </c>
      <c r="K860" t="s">
        <v>43</v>
      </c>
      <c r="L860">
        <v>0</v>
      </c>
      <c r="M860">
        <v>1</v>
      </c>
      <c r="N860">
        <v>0</v>
      </c>
      <c r="O860">
        <v>0</v>
      </c>
      <c r="P860">
        <v>0</v>
      </c>
      <c r="Q860">
        <v>0</v>
      </c>
      <c r="R860">
        <v>0</v>
      </c>
      <c r="S860" t="s">
        <v>44</v>
      </c>
      <c r="T860">
        <v>0</v>
      </c>
      <c r="U860">
        <v>0</v>
      </c>
      <c r="V860">
        <v>0</v>
      </c>
      <c r="W860">
        <v>0</v>
      </c>
      <c r="X860">
        <v>1</v>
      </c>
      <c r="Y860">
        <v>0</v>
      </c>
      <c r="Z860">
        <v>0</v>
      </c>
      <c r="AA860">
        <v>0</v>
      </c>
      <c r="AB860">
        <v>61.9</v>
      </c>
      <c r="AC860">
        <v>59</v>
      </c>
      <c r="AD860">
        <v>2055</v>
      </c>
      <c r="AE860">
        <v>7.6280311269303347</v>
      </c>
      <c r="AF860">
        <f t="shared" si="40"/>
        <v>2054.9999999999995</v>
      </c>
      <c r="AG860">
        <v>7.4018464198189271</v>
      </c>
      <c r="AH860">
        <f t="shared" si="41"/>
        <v>1639.0079345412905</v>
      </c>
      <c r="AI860">
        <v>0.22618470711140759</v>
      </c>
      <c r="AJ860">
        <v>2055</v>
      </c>
      <c r="AL860">
        <v>1</v>
      </c>
      <c r="AM860">
        <v>0</v>
      </c>
      <c r="AN860">
        <v>5.0999999999999996</v>
      </c>
      <c r="AO860">
        <v>5.08</v>
      </c>
      <c r="AP860">
        <v>3.15</v>
      </c>
    </row>
    <row r="861" spans="1:42" x14ac:dyDescent="0.3">
      <c r="A861">
        <v>1</v>
      </c>
      <c r="B861">
        <v>0.36</v>
      </c>
      <c r="C861">
        <f t="shared" si="39"/>
        <v>0.12959999999999999</v>
      </c>
      <c r="D861">
        <v>6.7356105602666911</v>
      </c>
      <c r="E861" t="s">
        <v>40</v>
      </c>
      <c r="F861">
        <v>0</v>
      </c>
      <c r="G861">
        <v>0</v>
      </c>
      <c r="H861">
        <v>1</v>
      </c>
      <c r="I861">
        <v>0</v>
      </c>
      <c r="J861">
        <v>0</v>
      </c>
      <c r="K861" t="s">
        <v>47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1</v>
      </c>
      <c r="R861">
        <v>0</v>
      </c>
      <c r="S861" t="s">
        <v>44</v>
      </c>
      <c r="T861">
        <v>0</v>
      </c>
      <c r="U861">
        <v>0</v>
      </c>
      <c r="V861">
        <v>0</v>
      </c>
      <c r="W861">
        <v>0</v>
      </c>
      <c r="X861">
        <v>1</v>
      </c>
      <c r="Y861">
        <v>0</v>
      </c>
      <c r="Z861">
        <v>0</v>
      </c>
      <c r="AA861">
        <v>0</v>
      </c>
      <c r="AB861">
        <v>62.1</v>
      </c>
      <c r="AC861">
        <v>56</v>
      </c>
      <c r="AD861">
        <v>568</v>
      </c>
      <c r="AE861">
        <v>6.3421214187211516</v>
      </c>
      <c r="AF861">
        <f t="shared" si="40"/>
        <v>568.00000000000011</v>
      </c>
      <c r="AG861">
        <v>6.4997337609068691</v>
      </c>
      <c r="AH861">
        <f t="shared" si="41"/>
        <v>664.96456991078639</v>
      </c>
      <c r="AI861">
        <v>-0.1576123421857174</v>
      </c>
      <c r="AJ861">
        <v>568</v>
      </c>
      <c r="AL861">
        <v>1</v>
      </c>
      <c r="AM861">
        <v>0</v>
      </c>
      <c r="AN861">
        <v>4.55</v>
      </c>
      <c r="AO861">
        <v>4.59</v>
      </c>
      <c r="AP861">
        <v>2.84</v>
      </c>
    </row>
    <row r="862" spans="1:42" x14ac:dyDescent="0.3">
      <c r="A862">
        <v>1</v>
      </c>
      <c r="B862">
        <v>0.39</v>
      </c>
      <c r="C862">
        <f t="shared" si="39"/>
        <v>0.15210000000000001</v>
      </c>
      <c r="D862">
        <v>6.8552162031486654</v>
      </c>
      <c r="E862" t="s">
        <v>55</v>
      </c>
      <c r="F862">
        <v>0</v>
      </c>
      <c r="G862">
        <v>0</v>
      </c>
      <c r="H862">
        <v>0</v>
      </c>
      <c r="I862">
        <v>0</v>
      </c>
      <c r="J862">
        <v>1</v>
      </c>
      <c r="K862" t="s">
        <v>51</v>
      </c>
      <c r="L862">
        <v>0</v>
      </c>
      <c r="M862">
        <v>0</v>
      </c>
      <c r="N862">
        <v>1</v>
      </c>
      <c r="O862">
        <v>0</v>
      </c>
      <c r="P862">
        <v>0</v>
      </c>
      <c r="Q862">
        <v>0</v>
      </c>
      <c r="R862">
        <v>0</v>
      </c>
      <c r="S862" t="s">
        <v>39</v>
      </c>
      <c r="T862">
        <v>0</v>
      </c>
      <c r="U862">
        <v>0</v>
      </c>
      <c r="V862">
        <v>1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60</v>
      </c>
      <c r="AC862">
        <v>57</v>
      </c>
      <c r="AD862">
        <v>704</v>
      </c>
      <c r="AE862">
        <v>6.5567783561580422</v>
      </c>
      <c r="AF862">
        <f t="shared" si="40"/>
        <v>703.99999999999989</v>
      </c>
      <c r="AG862">
        <v>6.6527397768261931</v>
      </c>
      <c r="AH862">
        <f t="shared" si="41"/>
        <v>774.90448517779828</v>
      </c>
      <c r="AI862">
        <v>-9.5961420668150943E-2</v>
      </c>
      <c r="AJ862">
        <v>704</v>
      </c>
      <c r="AL862">
        <v>1</v>
      </c>
      <c r="AM862">
        <v>0</v>
      </c>
      <c r="AN862">
        <v>4.76</v>
      </c>
      <c r="AO862">
        <v>4.8</v>
      </c>
      <c r="AP862">
        <v>2.86</v>
      </c>
    </row>
    <row r="863" spans="1:42" x14ac:dyDescent="0.3">
      <c r="A863">
        <v>1</v>
      </c>
      <c r="B863">
        <v>0.5</v>
      </c>
      <c r="C863">
        <f t="shared" si="39"/>
        <v>0.25</v>
      </c>
      <c r="D863">
        <v>7.2401831635362885</v>
      </c>
      <c r="E863" t="s">
        <v>40</v>
      </c>
      <c r="F863">
        <v>0</v>
      </c>
      <c r="G863">
        <v>0</v>
      </c>
      <c r="H863">
        <v>1</v>
      </c>
      <c r="I863">
        <v>0</v>
      </c>
      <c r="J863">
        <v>0</v>
      </c>
      <c r="K863" t="s">
        <v>43</v>
      </c>
      <c r="L863">
        <v>0</v>
      </c>
      <c r="M863">
        <v>1</v>
      </c>
      <c r="N863">
        <v>0</v>
      </c>
      <c r="O863">
        <v>0</v>
      </c>
      <c r="P863">
        <v>0</v>
      </c>
      <c r="Q863">
        <v>0</v>
      </c>
      <c r="R863">
        <v>0</v>
      </c>
      <c r="S863" t="s">
        <v>44</v>
      </c>
      <c r="T863">
        <v>0</v>
      </c>
      <c r="U863">
        <v>0</v>
      </c>
      <c r="V863">
        <v>0</v>
      </c>
      <c r="W863">
        <v>0</v>
      </c>
      <c r="X863">
        <v>1</v>
      </c>
      <c r="Y863">
        <v>0</v>
      </c>
      <c r="Z863">
        <v>0</v>
      </c>
      <c r="AA863">
        <v>0</v>
      </c>
      <c r="AB863">
        <v>62.2</v>
      </c>
      <c r="AC863">
        <v>56</v>
      </c>
      <c r="AD863">
        <v>1619</v>
      </c>
      <c r="AE863">
        <v>7.3895639536776354</v>
      </c>
      <c r="AF863">
        <f t="shared" si="40"/>
        <v>1619.0000000000005</v>
      </c>
      <c r="AG863">
        <v>7.4230344460848148</v>
      </c>
      <c r="AH863">
        <f t="shared" si="41"/>
        <v>1674.1057918319739</v>
      </c>
      <c r="AI863">
        <v>-3.3470492407179364E-2</v>
      </c>
      <c r="AJ863">
        <v>1619</v>
      </c>
      <c r="AL863">
        <v>1</v>
      </c>
      <c r="AM863">
        <v>0</v>
      </c>
      <c r="AN863">
        <v>5.0999999999999996</v>
      </c>
      <c r="AO863">
        <v>5.13</v>
      </c>
      <c r="AP863">
        <v>3.18</v>
      </c>
    </row>
    <row r="864" spans="1:42" x14ac:dyDescent="0.3">
      <c r="A864">
        <v>1</v>
      </c>
      <c r="B864">
        <v>0.9</v>
      </c>
      <c r="C864">
        <f t="shared" si="39"/>
        <v>0.81</v>
      </c>
      <c r="D864">
        <v>8.2391797372871505</v>
      </c>
      <c r="E864" t="s">
        <v>49</v>
      </c>
      <c r="F864">
        <v>0</v>
      </c>
      <c r="G864">
        <v>0</v>
      </c>
      <c r="H864">
        <v>0</v>
      </c>
      <c r="I864">
        <v>1</v>
      </c>
      <c r="J864">
        <v>0</v>
      </c>
      <c r="K864" t="s">
        <v>51</v>
      </c>
      <c r="L864">
        <v>0</v>
      </c>
      <c r="M864">
        <v>0</v>
      </c>
      <c r="N864">
        <v>1</v>
      </c>
      <c r="O864">
        <v>0</v>
      </c>
      <c r="P864">
        <v>0</v>
      </c>
      <c r="Q864">
        <v>0</v>
      </c>
      <c r="R864">
        <v>0</v>
      </c>
      <c r="S864" t="s">
        <v>48</v>
      </c>
      <c r="T864">
        <v>0</v>
      </c>
      <c r="U864">
        <v>0</v>
      </c>
      <c r="V864">
        <v>0</v>
      </c>
      <c r="W864">
        <v>1</v>
      </c>
      <c r="X864">
        <v>0</v>
      </c>
      <c r="Y864">
        <v>0</v>
      </c>
      <c r="Z864">
        <v>0</v>
      </c>
      <c r="AA864">
        <v>0</v>
      </c>
      <c r="AB864">
        <v>61.6</v>
      </c>
      <c r="AC864">
        <v>58</v>
      </c>
      <c r="AD864">
        <v>3457</v>
      </c>
      <c r="AE864">
        <v>8.1481564399216246</v>
      </c>
      <c r="AF864">
        <f t="shared" si="40"/>
        <v>3457.0000000000005</v>
      </c>
      <c r="AG864">
        <v>8.1932290337390423</v>
      </c>
      <c r="AH864">
        <f t="shared" si="41"/>
        <v>3616.3808290653687</v>
      </c>
      <c r="AI864">
        <v>-4.5072593817417683E-2</v>
      </c>
      <c r="AJ864">
        <v>3457</v>
      </c>
      <c r="AL864">
        <v>1</v>
      </c>
      <c r="AM864">
        <v>0</v>
      </c>
      <c r="AN864">
        <v>6.23</v>
      </c>
      <c r="AO864">
        <v>6.15</v>
      </c>
      <c r="AP864">
        <v>3.81</v>
      </c>
    </row>
    <row r="865" spans="1:42" x14ac:dyDescent="0.3">
      <c r="A865">
        <v>1</v>
      </c>
      <c r="B865">
        <v>0.4</v>
      </c>
      <c r="C865">
        <f t="shared" si="39"/>
        <v>0.16000000000000003</v>
      </c>
      <c r="D865">
        <v>6.8934882765450896</v>
      </c>
      <c r="E865" t="s">
        <v>40</v>
      </c>
      <c r="F865">
        <v>0</v>
      </c>
      <c r="G865">
        <v>0</v>
      </c>
      <c r="H865">
        <v>1</v>
      </c>
      <c r="I865">
        <v>0</v>
      </c>
      <c r="J865">
        <v>0</v>
      </c>
      <c r="K865" t="s">
        <v>50</v>
      </c>
      <c r="L865">
        <v>0</v>
      </c>
      <c r="M865">
        <v>0</v>
      </c>
      <c r="N865">
        <v>0</v>
      </c>
      <c r="O865">
        <v>1</v>
      </c>
      <c r="P865">
        <v>0</v>
      </c>
      <c r="Q865">
        <v>0</v>
      </c>
      <c r="R865">
        <v>0</v>
      </c>
      <c r="S865" t="s">
        <v>44</v>
      </c>
      <c r="T865">
        <v>0</v>
      </c>
      <c r="U865">
        <v>0</v>
      </c>
      <c r="V865">
        <v>0</v>
      </c>
      <c r="W865">
        <v>0</v>
      </c>
      <c r="X865">
        <v>1</v>
      </c>
      <c r="Y865">
        <v>0</v>
      </c>
      <c r="Z865">
        <v>0</v>
      </c>
      <c r="AA865">
        <v>0</v>
      </c>
      <c r="AB865">
        <v>60.7</v>
      </c>
      <c r="AC865">
        <v>57</v>
      </c>
      <c r="AD865">
        <v>877</v>
      </c>
      <c r="AE865">
        <v>6.776506992372183</v>
      </c>
      <c r="AF865">
        <f t="shared" si="40"/>
        <v>877</v>
      </c>
      <c r="AG865">
        <v>6.9112418325102496</v>
      </c>
      <c r="AH865">
        <f t="shared" si="41"/>
        <v>1003.4926386258159</v>
      </c>
      <c r="AI865">
        <v>-0.13473484013806658</v>
      </c>
      <c r="AJ865">
        <v>877</v>
      </c>
      <c r="AL865">
        <v>1</v>
      </c>
      <c r="AM865">
        <v>0</v>
      </c>
      <c r="AN865">
        <v>4.7699999999999996</v>
      </c>
      <c r="AO865">
        <v>4.78</v>
      </c>
      <c r="AP865">
        <v>2.9</v>
      </c>
    </row>
    <row r="866" spans="1:42" x14ac:dyDescent="0.3">
      <c r="A866">
        <v>1</v>
      </c>
      <c r="B866">
        <v>0.54</v>
      </c>
      <c r="C866">
        <f t="shared" si="39"/>
        <v>0.29160000000000003</v>
      </c>
      <c r="D866">
        <v>7.3637568041130663</v>
      </c>
      <c r="E866" t="s">
        <v>49</v>
      </c>
      <c r="F866">
        <v>0</v>
      </c>
      <c r="G866">
        <v>0</v>
      </c>
      <c r="H866">
        <v>0</v>
      </c>
      <c r="I866">
        <v>1</v>
      </c>
      <c r="J866">
        <v>0</v>
      </c>
      <c r="K866" t="s">
        <v>54</v>
      </c>
      <c r="L866">
        <v>1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 t="s">
        <v>52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0</v>
      </c>
      <c r="AA866">
        <v>0</v>
      </c>
      <c r="AB866">
        <v>61.1</v>
      </c>
      <c r="AC866">
        <v>55</v>
      </c>
      <c r="AD866">
        <v>1993</v>
      </c>
      <c r="AE866">
        <v>7.5973963202127948</v>
      </c>
      <c r="AF866">
        <f t="shared" si="40"/>
        <v>1993</v>
      </c>
      <c r="AG866">
        <v>7.6279848004216682</v>
      </c>
      <c r="AH866">
        <f t="shared" si="41"/>
        <v>2054.9048012298199</v>
      </c>
      <c r="AI866">
        <v>-3.0588480208873392E-2</v>
      </c>
      <c r="AJ866">
        <v>1993</v>
      </c>
      <c r="AL866">
        <v>1</v>
      </c>
      <c r="AM866">
        <v>0</v>
      </c>
      <c r="AN866">
        <v>5.37</v>
      </c>
      <c r="AO866">
        <v>5.24</v>
      </c>
      <c r="AP866">
        <v>3.24</v>
      </c>
    </row>
    <row r="867" spans="1:42" x14ac:dyDescent="0.3">
      <c r="A867">
        <v>1</v>
      </c>
      <c r="B867">
        <v>0.33</v>
      </c>
      <c r="C867">
        <f t="shared" si="39"/>
        <v>0.10890000000000001</v>
      </c>
      <c r="D867">
        <v>6.6079578580290095</v>
      </c>
      <c r="E867" t="s">
        <v>40</v>
      </c>
      <c r="F867">
        <v>0</v>
      </c>
      <c r="G867">
        <v>0</v>
      </c>
      <c r="H867">
        <v>1</v>
      </c>
      <c r="I867">
        <v>0</v>
      </c>
      <c r="J867">
        <v>0</v>
      </c>
      <c r="K867" t="s">
        <v>43</v>
      </c>
      <c r="L867">
        <v>0</v>
      </c>
      <c r="M867">
        <v>1</v>
      </c>
      <c r="N867">
        <v>0</v>
      </c>
      <c r="O867">
        <v>0</v>
      </c>
      <c r="P867">
        <v>0</v>
      </c>
      <c r="Q867">
        <v>0</v>
      </c>
      <c r="R867">
        <v>0</v>
      </c>
      <c r="S867" t="s">
        <v>52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0</v>
      </c>
      <c r="AA867">
        <v>0</v>
      </c>
      <c r="AB867">
        <v>62.1</v>
      </c>
      <c r="AC867">
        <v>56</v>
      </c>
      <c r="AD867">
        <v>723</v>
      </c>
      <c r="AE867">
        <v>6.5834092221587648</v>
      </c>
      <c r="AF867">
        <f t="shared" si="40"/>
        <v>723.00000000000011</v>
      </c>
      <c r="AG867">
        <v>6.6386307914262321</v>
      </c>
      <c r="AH867">
        <f t="shared" si="41"/>
        <v>764.04813524271833</v>
      </c>
      <c r="AI867">
        <v>-5.5221569267467352E-2</v>
      </c>
      <c r="AJ867">
        <v>723</v>
      </c>
      <c r="AL867">
        <v>1</v>
      </c>
      <c r="AM867">
        <v>0</v>
      </c>
      <c r="AN867">
        <v>4.43</v>
      </c>
      <c r="AO867">
        <v>4.46</v>
      </c>
      <c r="AP867">
        <v>2.76</v>
      </c>
    </row>
    <row r="868" spans="1:42" x14ac:dyDescent="0.3">
      <c r="A868">
        <v>1</v>
      </c>
      <c r="B868">
        <v>0.77</v>
      </c>
      <c r="C868">
        <f t="shared" si="39"/>
        <v>0.59289999999999998</v>
      </c>
      <c r="D868">
        <v>7.961325119342832</v>
      </c>
      <c r="E868" t="s">
        <v>37</v>
      </c>
      <c r="F868">
        <v>0</v>
      </c>
      <c r="G868">
        <v>1</v>
      </c>
      <c r="H868">
        <v>0</v>
      </c>
      <c r="I868">
        <v>0</v>
      </c>
      <c r="J868">
        <v>0</v>
      </c>
      <c r="K868" t="s">
        <v>51</v>
      </c>
      <c r="L868">
        <v>0</v>
      </c>
      <c r="M868">
        <v>0</v>
      </c>
      <c r="N868">
        <v>1</v>
      </c>
      <c r="O868">
        <v>0</v>
      </c>
      <c r="P868">
        <v>0</v>
      </c>
      <c r="Q868">
        <v>0</v>
      </c>
      <c r="R868">
        <v>0</v>
      </c>
      <c r="S868" t="s">
        <v>52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0</v>
      </c>
      <c r="AA868">
        <v>0</v>
      </c>
      <c r="AB868">
        <v>60.3</v>
      </c>
      <c r="AC868">
        <v>61</v>
      </c>
      <c r="AD868">
        <v>2911</v>
      </c>
      <c r="AE868">
        <v>7.9762519437456234</v>
      </c>
      <c r="AF868">
        <f t="shared" si="40"/>
        <v>2911.0000000000005</v>
      </c>
      <c r="AG868">
        <v>8.0276619226801689</v>
      </c>
      <c r="AH868">
        <f t="shared" si="41"/>
        <v>3064.5680931938091</v>
      </c>
      <c r="AI868">
        <v>-5.1409978934545464E-2</v>
      </c>
      <c r="AJ868">
        <v>2911</v>
      </c>
      <c r="AL868">
        <v>1</v>
      </c>
      <c r="AM868">
        <v>0</v>
      </c>
      <c r="AN868">
        <v>5.89</v>
      </c>
      <c r="AO868">
        <v>5.96</v>
      </c>
      <c r="AP868">
        <v>3.57</v>
      </c>
    </row>
    <row r="869" spans="1:42" x14ac:dyDescent="0.3">
      <c r="A869">
        <v>1</v>
      </c>
      <c r="B869">
        <v>0.32</v>
      </c>
      <c r="C869">
        <f t="shared" si="39"/>
        <v>0.1024</v>
      </c>
      <c r="D869">
        <v>6.56339481274318</v>
      </c>
      <c r="E869" t="s">
        <v>49</v>
      </c>
      <c r="F869">
        <v>0</v>
      </c>
      <c r="G869">
        <v>0</v>
      </c>
      <c r="H869">
        <v>0</v>
      </c>
      <c r="I869">
        <v>1</v>
      </c>
      <c r="J869">
        <v>0</v>
      </c>
      <c r="K869" t="s">
        <v>43</v>
      </c>
      <c r="L869">
        <v>0</v>
      </c>
      <c r="M869">
        <v>1</v>
      </c>
      <c r="N869">
        <v>0</v>
      </c>
      <c r="O869">
        <v>0</v>
      </c>
      <c r="P869">
        <v>0</v>
      </c>
      <c r="Q869">
        <v>0</v>
      </c>
      <c r="R869">
        <v>0</v>
      </c>
      <c r="S869" t="s">
        <v>39</v>
      </c>
      <c r="T869">
        <v>0</v>
      </c>
      <c r="U869">
        <v>0</v>
      </c>
      <c r="V869">
        <v>1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62</v>
      </c>
      <c r="AC869">
        <v>60</v>
      </c>
      <c r="AD869">
        <v>624</v>
      </c>
      <c r="AE869">
        <v>6.4361503683694279</v>
      </c>
      <c r="AF869">
        <f t="shared" si="40"/>
        <v>624.00000000000011</v>
      </c>
      <c r="AG869">
        <v>6.4816821609360566</v>
      </c>
      <c r="AH869">
        <f t="shared" si="41"/>
        <v>653.06858927569522</v>
      </c>
      <c r="AI869">
        <v>-4.5531792566628759E-2</v>
      </c>
      <c r="AJ869">
        <v>624</v>
      </c>
      <c r="AL869">
        <v>1</v>
      </c>
      <c r="AM869">
        <v>0</v>
      </c>
      <c r="AN869">
        <v>4.43</v>
      </c>
      <c r="AO869">
        <v>4.38</v>
      </c>
      <c r="AP869">
        <v>2.73</v>
      </c>
    </row>
    <row r="870" spans="1:42" x14ac:dyDescent="0.3">
      <c r="A870">
        <v>1</v>
      </c>
      <c r="B870">
        <v>0.73</v>
      </c>
      <c r="C870">
        <f t="shared" si="39"/>
        <v>0.53289999999999993</v>
      </c>
      <c r="D870">
        <v>7.8684782047942292</v>
      </c>
      <c r="E870" t="s">
        <v>55</v>
      </c>
      <c r="F870">
        <v>0</v>
      </c>
      <c r="G870">
        <v>0</v>
      </c>
      <c r="H870">
        <v>0</v>
      </c>
      <c r="I870">
        <v>0</v>
      </c>
      <c r="J870">
        <v>1</v>
      </c>
      <c r="K870" t="s">
        <v>51</v>
      </c>
      <c r="L870">
        <v>0</v>
      </c>
      <c r="M870">
        <v>0</v>
      </c>
      <c r="N870">
        <v>1</v>
      </c>
      <c r="O870">
        <v>0</v>
      </c>
      <c r="P870">
        <v>0</v>
      </c>
      <c r="Q870">
        <v>0</v>
      </c>
      <c r="R870">
        <v>0</v>
      </c>
      <c r="S870" t="s">
        <v>39</v>
      </c>
      <c r="T870">
        <v>0</v>
      </c>
      <c r="U870">
        <v>0</v>
      </c>
      <c r="V870">
        <v>1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61.4</v>
      </c>
      <c r="AC870">
        <v>60</v>
      </c>
      <c r="AD870">
        <v>2675</v>
      </c>
      <c r="AE870">
        <v>7.8917046593301068</v>
      </c>
      <c r="AF870">
        <f t="shared" si="40"/>
        <v>2674.9999999999995</v>
      </c>
      <c r="AG870">
        <v>7.7739827104015369</v>
      </c>
      <c r="AH870">
        <f t="shared" si="41"/>
        <v>2377.9230328782237</v>
      </c>
      <c r="AI870">
        <v>0.11772194892856991</v>
      </c>
      <c r="AJ870">
        <v>2675</v>
      </c>
      <c r="AL870">
        <v>1</v>
      </c>
      <c r="AM870">
        <v>0</v>
      </c>
      <c r="AN870">
        <v>5.74</v>
      </c>
      <c r="AO870">
        <v>5.76</v>
      </c>
      <c r="AP870">
        <v>3.53</v>
      </c>
    </row>
    <row r="871" spans="1:42" x14ac:dyDescent="0.3">
      <c r="A871">
        <v>1</v>
      </c>
      <c r="B871">
        <v>0.5</v>
      </c>
      <c r="C871">
        <f t="shared" si="39"/>
        <v>0.25</v>
      </c>
      <c r="D871">
        <v>7.2401831635362885</v>
      </c>
      <c r="E871" t="s">
        <v>37</v>
      </c>
      <c r="F871">
        <v>0</v>
      </c>
      <c r="G871">
        <v>1</v>
      </c>
      <c r="H871">
        <v>0</v>
      </c>
      <c r="I871">
        <v>0</v>
      </c>
      <c r="J871">
        <v>0</v>
      </c>
      <c r="K871" t="s">
        <v>43</v>
      </c>
      <c r="L871">
        <v>0</v>
      </c>
      <c r="M871">
        <v>1</v>
      </c>
      <c r="N871">
        <v>0</v>
      </c>
      <c r="O871">
        <v>0</v>
      </c>
      <c r="P871">
        <v>0</v>
      </c>
      <c r="Q871">
        <v>0</v>
      </c>
      <c r="R871">
        <v>0</v>
      </c>
      <c r="S871" t="s">
        <v>39</v>
      </c>
      <c r="T871">
        <v>0</v>
      </c>
      <c r="U871">
        <v>0</v>
      </c>
      <c r="V871">
        <v>1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58.5</v>
      </c>
      <c r="AC871">
        <v>59</v>
      </c>
      <c r="AD871">
        <v>1331</v>
      </c>
      <c r="AE871">
        <v>7.193685818395112</v>
      </c>
      <c r="AF871">
        <f t="shared" si="40"/>
        <v>1331.0000000000005</v>
      </c>
      <c r="AG871">
        <v>7.1471901946452085</v>
      </c>
      <c r="AH871">
        <f t="shared" si="41"/>
        <v>1270.5309902678334</v>
      </c>
      <c r="AI871">
        <v>4.6495623749903459E-2</v>
      </c>
      <c r="AJ871">
        <v>1331</v>
      </c>
      <c r="AL871">
        <v>1</v>
      </c>
      <c r="AM871">
        <v>0</v>
      </c>
      <c r="AN871">
        <v>5.2</v>
      </c>
      <c r="AO871">
        <v>5.23</v>
      </c>
      <c r="AP871">
        <v>3.05</v>
      </c>
    </row>
    <row r="872" spans="1:42" x14ac:dyDescent="0.3">
      <c r="A872">
        <v>1</v>
      </c>
      <c r="B872">
        <v>0.4</v>
      </c>
      <c r="C872">
        <f t="shared" si="39"/>
        <v>0.16000000000000003</v>
      </c>
      <c r="D872">
        <v>6.8934882765450896</v>
      </c>
      <c r="E872" t="s">
        <v>40</v>
      </c>
      <c r="F872">
        <v>0</v>
      </c>
      <c r="G872">
        <v>0</v>
      </c>
      <c r="H872">
        <v>1</v>
      </c>
      <c r="I872">
        <v>0</v>
      </c>
      <c r="J872">
        <v>0</v>
      </c>
      <c r="K872" t="s">
        <v>43</v>
      </c>
      <c r="L872">
        <v>0</v>
      </c>
      <c r="M872">
        <v>1</v>
      </c>
      <c r="N872">
        <v>0</v>
      </c>
      <c r="O872">
        <v>0</v>
      </c>
      <c r="P872">
        <v>0</v>
      </c>
      <c r="Q872">
        <v>0</v>
      </c>
      <c r="R872">
        <v>0</v>
      </c>
      <c r="S872" t="s">
        <v>44</v>
      </c>
      <c r="T872">
        <v>0</v>
      </c>
      <c r="U872">
        <v>0</v>
      </c>
      <c r="V872">
        <v>0</v>
      </c>
      <c r="W872">
        <v>0</v>
      </c>
      <c r="X872">
        <v>1</v>
      </c>
      <c r="Y872">
        <v>0</v>
      </c>
      <c r="Z872">
        <v>0</v>
      </c>
      <c r="AA872">
        <v>0</v>
      </c>
      <c r="AB872">
        <v>62.2</v>
      </c>
      <c r="AC872">
        <v>55</v>
      </c>
      <c r="AD872">
        <v>1125</v>
      </c>
      <c r="AE872">
        <v>7.0255383146385206</v>
      </c>
      <c r="AF872">
        <f t="shared" si="40"/>
        <v>1125.0000000000002</v>
      </c>
      <c r="AG872">
        <v>7.0626769635111657</v>
      </c>
      <c r="AH872">
        <f t="shared" si="41"/>
        <v>1167.56651900268</v>
      </c>
      <c r="AI872">
        <v>-3.7138648872645064E-2</v>
      </c>
      <c r="AJ872">
        <v>1125</v>
      </c>
      <c r="AL872">
        <v>1</v>
      </c>
      <c r="AM872">
        <v>0</v>
      </c>
      <c r="AN872">
        <v>4.76</v>
      </c>
      <c r="AO872">
        <v>4.72</v>
      </c>
      <c r="AP872">
        <v>2.95</v>
      </c>
    </row>
    <row r="873" spans="1:42" x14ac:dyDescent="0.3">
      <c r="A873">
        <v>1</v>
      </c>
      <c r="B873">
        <v>0.5</v>
      </c>
      <c r="C873">
        <f t="shared" si="39"/>
        <v>0.25</v>
      </c>
      <c r="D873">
        <v>7.2401831635362885</v>
      </c>
      <c r="E873" t="s">
        <v>55</v>
      </c>
      <c r="F873">
        <v>0</v>
      </c>
      <c r="G873">
        <v>0</v>
      </c>
      <c r="H873">
        <v>0</v>
      </c>
      <c r="I873">
        <v>0</v>
      </c>
      <c r="J873">
        <v>1</v>
      </c>
      <c r="K873" t="s">
        <v>50</v>
      </c>
      <c r="L873">
        <v>0</v>
      </c>
      <c r="M873">
        <v>0</v>
      </c>
      <c r="N873">
        <v>0</v>
      </c>
      <c r="O873">
        <v>1</v>
      </c>
      <c r="P873">
        <v>0</v>
      </c>
      <c r="Q873">
        <v>0</v>
      </c>
      <c r="R873">
        <v>0</v>
      </c>
      <c r="S873" t="s">
        <v>39</v>
      </c>
      <c r="T873">
        <v>0</v>
      </c>
      <c r="U873">
        <v>0</v>
      </c>
      <c r="V873">
        <v>1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62.2</v>
      </c>
      <c r="AC873">
        <v>58</v>
      </c>
      <c r="AD873">
        <v>1214</v>
      </c>
      <c r="AE873">
        <v>7.1016759716194438</v>
      </c>
      <c r="AF873">
        <f t="shared" si="40"/>
        <v>1214.0000000000002</v>
      </c>
      <c r="AG873">
        <v>6.9905653003446862</v>
      </c>
      <c r="AH873">
        <f t="shared" si="41"/>
        <v>1086.3354084223447</v>
      </c>
      <c r="AI873">
        <v>0.1111106712747576</v>
      </c>
      <c r="AJ873">
        <v>1214</v>
      </c>
      <c r="AL873">
        <v>1</v>
      </c>
      <c r="AM873">
        <v>0</v>
      </c>
      <c r="AN873">
        <v>5.03</v>
      </c>
      <c r="AO873">
        <v>5.07</v>
      </c>
      <c r="AP873">
        <v>3.14</v>
      </c>
    </row>
    <row r="874" spans="1:42" x14ac:dyDescent="0.3">
      <c r="A874">
        <v>1</v>
      </c>
      <c r="B874">
        <v>0.4</v>
      </c>
      <c r="C874">
        <f t="shared" si="39"/>
        <v>0.16000000000000003</v>
      </c>
      <c r="D874">
        <v>6.8934882765450896</v>
      </c>
      <c r="E874" t="s">
        <v>37</v>
      </c>
      <c r="F874">
        <v>0</v>
      </c>
      <c r="G874">
        <v>1</v>
      </c>
      <c r="H874">
        <v>0</v>
      </c>
      <c r="I874">
        <v>0</v>
      </c>
      <c r="J874">
        <v>0</v>
      </c>
      <c r="K874" t="s">
        <v>41</v>
      </c>
      <c r="L874">
        <v>0</v>
      </c>
      <c r="M874">
        <v>0</v>
      </c>
      <c r="N874">
        <v>0</v>
      </c>
      <c r="O874">
        <v>0</v>
      </c>
      <c r="P874">
        <v>1</v>
      </c>
      <c r="Q874">
        <v>0</v>
      </c>
      <c r="R874">
        <v>0</v>
      </c>
      <c r="S874" t="s">
        <v>39</v>
      </c>
      <c r="T874">
        <v>0</v>
      </c>
      <c r="U874">
        <v>0</v>
      </c>
      <c r="V874">
        <v>1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60.2</v>
      </c>
      <c r="AC874">
        <v>63</v>
      </c>
      <c r="AD874">
        <v>681</v>
      </c>
      <c r="AE874">
        <v>6.523562306149512</v>
      </c>
      <c r="AF874">
        <f t="shared" si="40"/>
        <v>680.99999999999977</v>
      </c>
      <c r="AG874">
        <v>6.4887651451199684</v>
      </c>
      <c r="AH874">
        <f t="shared" si="41"/>
        <v>657.71068430007051</v>
      </c>
      <c r="AI874">
        <v>3.4797161029543666E-2</v>
      </c>
      <c r="AJ874">
        <v>681</v>
      </c>
      <c r="AL874">
        <v>1</v>
      </c>
      <c r="AM874">
        <v>0</v>
      </c>
      <c r="AN874">
        <v>4.7</v>
      </c>
      <c r="AO874">
        <v>4.7300000000000004</v>
      </c>
      <c r="AP874">
        <v>2.84</v>
      </c>
    </row>
    <row r="875" spans="1:42" x14ac:dyDescent="0.3">
      <c r="A875">
        <v>1</v>
      </c>
      <c r="B875">
        <v>0.32</v>
      </c>
      <c r="C875">
        <f t="shared" si="39"/>
        <v>0.1024</v>
      </c>
      <c r="D875">
        <v>6.56339481274318</v>
      </c>
      <c r="E875" t="s">
        <v>49</v>
      </c>
      <c r="F875">
        <v>0</v>
      </c>
      <c r="G875">
        <v>0</v>
      </c>
      <c r="H875">
        <v>0</v>
      </c>
      <c r="I875">
        <v>1</v>
      </c>
      <c r="J875">
        <v>0</v>
      </c>
      <c r="K875" t="s">
        <v>50</v>
      </c>
      <c r="L875">
        <v>0</v>
      </c>
      <c r="M875">
        <v>0</v>
      </c>
      <c r="N875">
        <v>0</v>
      </c>
      <c r="O875">
        <v>1</v>
      </c>
      <c r="P875">
        <v>0</v>
      </c>
      <c r="Q875">
        <v>0</v>
      </c>
      <c r="R875">
        <v>0</v>
      </c>
      <c r="S875" t="s">
        <v>39</v>
      </c>
      <c r="T875">
        <v>0</v>
      </c>
      <c r="U875">
        <v>0</v>
      </c>
      <c r="V875">
        <v>1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60.9</v>
      </c>
      <c r="AC875">
        <v>58</v>
      </c>
      <c r="AD875">
        <v>612</v>
      </c>
      <c r="AE875">
        <v>6.4167322825123261</v>
      </c>
      <c r="AF875">
        <f t="shared" si="40"/>
        <v>612</v>
      </c>
      <c r="AG875">
        <v>6.350055896278926</v>
      </c>
      <c r="AH875">
        <f t="shared" si="41"/>
        <v>572.5247101201802</v>
      </c>
      <c r="AI875">
        <v>6.6676386233400109E-2</v>
      </c>
      <c r="AJ875">
        <v>612</v>
      </c>
      <c r="AL875">
        <v>1</v>
      </c>
      <c r="AM875">
        <v>0</v>
      </c>
      <c r="AN875">
        <v>4.4400000000000004</v>
      </c>
      <c r="AO875">
        <v>4.3899999999999997</v>
      </c>
      <c r="AP875">
        <v>2.69</v>
      </c>
    </row>
    <row r="876" spans="1:42" x14ac:dyDescent="0.3">
      <c r="A876">
        <v>1</v>
      </c>
      <c r="B876">
        <v>0.41</v>
      </c>
      <c r="C876">
        <f t="shared" si="39"/>
        <v>0.16809999999999997</v>
      </c>
      <c r="D876">
        <v>6.9310210740658889</v>
      </c>
      <c r="E876" t="s">
        <v>40</v>
      </c>
      <c r="F876">
        <v>0</v>
      </c>
      <c r="G876">
        <v>0</v>
      </c>
      <c r="H876">
        <v>1</v>
      </c>
      <c r="I876">
        <v>0</v>
      </c>
      <c r="J876">
        <v>0</v>
      </c>
      <c r="K876" t="s">
        <v>43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0</v>
      </c>
      <c r="S876" t="s">
        <v>39</v>
      </c>
      <c r="T876">
        <v>0</v>
      </c>
      <c r="U876">
        <v>0</v>
      </c>
      <c r="V876">
        <v>1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61.8</v>
      </c>
      <c r="AC876">
        <v>56</v>
      </c>
      <c r="AD876">
        <v>904</v>
      </c>
      <c r="AE876">
        <v>6.8068293603921761</v>
      </c>
      <c r="AF876">
        <f t="shared" si="40"/>
        <v>903.99999999999966</v>
      </c>
      <c r="AG876">
        <v>6.8616780265593782</v>
      </c>
      <c r="AH876">
        <f t="shared" si="41"/>
        <v>954.96818573504072</v>
      </c>
      <c r="AI876">
        <v>-5.4848666167202076E-2</v>
      </c>
      <c r="AJ876">
        <v>904</v>
      </c>
      <c r="AL876">
        <v>1</v>
      </c>
      <c r="AM876">
        <v>0</v>
      </c>
      <c r="AN876">
        <v>4.78</v>
      </c>
      <c r="AO876">
        <v>4.7699999999999996</v>
      </c>
      <c r="AP876">
        <v>2.95</v>
      </c>
    </row>
    <row r="877" spans="1:42" x14ac:dyDescent="0.3">
      <c r="A877">
        <v>1</v>
      </c>
      <c r="B877">
        <v>0.7</v>
      </c>
      <c r="C877">
        <f t="shared" si="39"/>
        <v>0.48999999999999994</v>
      </c>
      <c r="D877">
        <v>7.7962024499072404</v>
      </c>
      <c r="E877" t="s">
        <v>40</v>
      </c>
      <c r="F877">
        <v>0</v>
      </c>
      <c r="G877">
        <v>0</v>
      </c>
      <c r="H877">
        <v>1</v>
      </c>
      <c r="I877">
        <v>0</v>
      </c>
      <c r="J877">
        <v>0</v>
      </c>
      <c r="K877" t="s">
        <v>47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1</v>
      </c>
      <c r="R877">
        <v>0</v>
      </c>
      <c r="S877" t="s">
        <v>39</v>
      </c>
      <c r="T877">
        <v>0</v>
      </c>
      <c r="U877">
        <v>0</v>
      </c>
      <c r="V877">
        <v>1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61.9</v>
      </c>
      <c r="AC877">
        <v>58</v>
      </c>
      <c r="AD877">
        <v>2110</v>
      </c>
      <c r="AE877">
        <v>7.6544432264701125</v>
      </c>
      <c r="AF877">
        <f t="shared" si="40"/>
        <v>2110.0000000000009</v>
      </c>
      <c r="AG877">
        <v>7.4885276297261587</v>
      </c>
      <c r="AH877">
        <f t="shared" si="41"/>
        <v>1787.4184117069744</v>
      </c>
      <c r="AI877">
        <v>0.16591559674395384</v>
      </c>
      <c r="AJ877">
        <v>2110</v>
      </c>
      <c r="AL877">
        <v>1</v>
      </c>
      <c r="AM877">
        <v>0</v>
      </c>
      <c r="AN877">
        <v>5.66</v>
      </c>
      <c r="AO877">
        <v>5.68</v>
      </c>
      <c r="AP877">
        <v>3.51</v>
      </c>
    </row>
    <row r="878" spans="1:42" x14ac:dyDescent="0.3">
      <c r="A878">
        <v>1</v>
      </c>
      <c r="B878">
        <v>0.85</v>
      </c>
      <c r="C878">
        <f t="shared" si="39"/>
        <v>0.72249999999999992</v>
      </c>
      <c r="D878">
        <v>8.1362684808026113</v>
      </c>
      <c r="E878" t="s">
        <v>55</v>
      </c>
      <c r="F878">
        <v>0</v>
      </c>
      <c r="G878">
        <v>0</v>
      </c>
      <c r="H878">
        <v>0</v>
      </c>
      <c r="I878">
        <v>0</v>
      </c>
      <c r="J878">
        <v>1</v>
      </c>
      <c r="K878" t="s">
        <v>43</v>
      </c>
      <c r="L878">
        <v>0</v>
      </c>
      <c r="M878">
        <v>1</v>
      </c>
      <c r="N878">
        <v>0</v>
      </c>
      <c r="O878">
        <v>0</v>
      </c>
      <c r="P878">
        <v>0</v>
      </c>
      <c r="Q878">
        <v>0</v>
      </c>
      <c r="R878">
        <v>0</v>
      </c>
      <c r="S878" t="s">
        <v>48</v>
      </c>
      <c r="T878">
        <v>0</v>
      </c>
      <c r="U878">
        <v>0</v>
      </c>
      <c r="V878">
        <v>0</v>
      </c>
      <c r="W878">
        <v>1</v>
      </c>
      <c r="X878">
        <v>0</v>
      </c>
      <c r="Y878">
        <v>0</v>
      </c>
      <c r="Z878">
        <v>0</v>
      </c>
      <c r="AA878">
        <v>0</v>
      </c>
      <c r="AB878">
        <v>63.1</v>
      </c>
      <c r="AC878">
        <v>58</v>
      </c>
      <c r="AD878">
        <v>2966</v>
      </c>
      <c r="AE878">
        <v>7.9949695226978772</v>
      </c>
      <c r="AF878">
        <f t="shared" si="40"/>
        <v>2965.9999999999995</v>
      </c>
      <c r="AG878">
        <v>8.0727490895122465</v>
      </c>
      <c r="AH878">
        <f t="shared" si="41"/>
        <v>3205.9030403010661</v>
      </c>
      <c r="AI878">
        <v>-7.7779566814369261E-2</v>
      </c>
      <c r="AJ878">
        <v>2966</v>
      </c>
      <c r="AL878">
        <v>1</v>
      </c>
      <c r="AM878">
        <v>0</v>
      </c>
      <c r="AN878">
        <v>6.02</v>
      </c>
      <c r="AO878">
        <v>6</v>
      </c>
      <c r="AP878">
        <v>3.79</v>
      </c>
    </row>
    <row r="879" spans="1:42" x14ac:dyDescent="0.3">
      <c r="A879">
        <v>1</v>
      </c>
      <c r="B879">
        <v>0.51</v>
      </c>
      <c r="C879">
        <f t="shared" si="39"/>
        <v>0.2601</v>
      </c>
      <c r="D879">
        <v>7.2717799946100161</v>
      </c>
      <c r="E879" t="s">
        <v>40</v>
      </c>
      <c r="F879">
        <v>0</v>
      </c>
      <c r="G879">
        <v>0</v>
      </c>
      <c r="H879">
        <v>1</v>
      </c>
      <c r="I879">
        <v>0</v>
      </c>
      <c r="J879">
        <v>0</v>
      </c>
      <c r="K879" t="s">
        <v>43</v>
      </c>
      <c r="L879">
        <v>0</v>
      </c>
      <c r="M879">
        <v>1</v>
      </c>
      <c r="N879">
        <v>0</v>
      </c>
      <c r="O879">
        <v>0</v>
      </c>
      <c r="P879">
        <v>0</v>
      </c>
      <c r="Q879">
        <v>0</v>
      </c>
      <c r="R879">
        <v>0</v>
      </c>
      <c r="S879" t="s">
        <v>44</v>
      </c>
      <c r="T879">
        <v>0</v>
      </c>
      <c r="U879">
        <v>0</v>
      </c>
      <c r="V879">
        <v>0</v>
      </c>
      <c r="W879">
        <v>0</v>
      </c>
      <c r="X879">
        <v>1</v>
      </c>
      <c r="Y879">
        <v>0</v>
      </c>
      <c r="Z879">
        <v>0</v>
      </c>
      <c r="AA879">
        <v>0</v>
      </c>
      <c r="AB879">
        <v>60.9</v>
      </c>
      <c r="AC879">
        <v>56</v>
      </c>
      <c r="AD879">
        <v>1759</v>
      </c>
      <c r="AE879">
        <v>7.472500744737558</v>
      </c>
      <c r="AF879">
        <f t="shared" si="40"/>
        <v>1758.9999999999998</v>
      </c>
      <c r="AG879">
        <v>7.4407350650697897</v>
      </c>
      <c r="AH879">
        <f t="shared" si="41"/>
        <v>1704.0023134891912</v>
      </c>
      <c r="AI879">
        <v>3.1765679667768332E-2</v>
      </c>
      <c r="AJ879">
        <v>1759</v>
      </c>
      <c r="AL879">
        <v>1</v>
      </c>
      <c r="AM879">
        <v>0</v>
      </c>
      <c r="AN879">
        <v>5.16</v>
      </c>
      <c r="AO879">
        <v>5.22</v>
      </c>
      <c r="AP879">
        <v>3.16</v>
      </c>
    </row>
    <row r="880" spans="1:42" x14ac:dyDescent="0.3">
      <c r="A880">
        <v>1</v>
      </c>
      <c r="B880">
        <v>0.34</v>
      </c>
      <c r="C880">
        <f t="shared" si="39"/>
        <v>0.11560000000000002</v>
      </c>
      <c r="D880">
        <v>6.6514795948004855</v>
      </c>
      <c r="E880" t="s">
        <v>55</v>
      </c>
      <c r="F880">
        <v>0</v>
      </c>
      <c r="G880">
        <v>0</v>
      </c>
      <c r="H880">
        <v>0</v>
      </c>
      <c r="I880">
        <v>0</v>
      </c>
      <c r="J880">
        <v>1</v>
      </c>
      <c r="K880" t="s">
        <v>51</v>
      </c>
      <c r="L880">
        <v>0</v>
      </c>
      <c r="M880">
        <v>0</v>
      </c>
      <c r="N880">
        <v>1</v>
      </c>
      <c r="O880">
        <v>0</v>
      </c>
      <c r="P880">
        <v>0</v>
      </c>
      <c r="Q880">
        <v>0</v>
      </c>
      <c r="R880">
        <v>0</v>
      </c>
      <c r="S880" t="s">
        <v>53</v>
      </c>
      <c r="T880">
        <v>0</v>
      </c>
      <c r="U880">
        <v>1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61.1</v>
      </c>
      <c r="AC880">
        <v>54</v>
      </c>
      <c r="AD880">
        <v>999</v>
      </c>
      <c r="AE880">
        <v>6.9067547786485539</v>
      </c>
      <c r="AF880">
        <f t="shared" si="40"/>
        <v>999.00000000000034</v>
      </c>
      <c r="AG880">
        <v>6.9216672924455853</v>
      </c>
      <c r="AH880">
        <f t="shared" si="41"/>
        <v>1014.0092358526406</v>
      </c>
      <c r="AI880">
        <v>-1.4912513797031401E-2</v>
      </c>
      <c r="AJ880">
        <v>999</v>
      </c>
      <c r="AL880">
        <v>1</v>
      </c>
      <c r="AM880">
        <v>0</v>
      </c>
      <c r="AN880">
        <v>4.54</v>
      </c>
      <c r="AO880">
        <v>4.5599999999999996</v>
      </c>
      <c r="AP880">
        <v>2.78</v>
      </c>
    </row>
    <row r="881" spans="1:42" x14ac:dyDescent="0.3">
      <c r="A881">
        <v>1</v>
      </c>
      <c r="B881">
        <v>0.54</v>
      </c>
      <c r="C881">
        <f t="shared" si="39"/>
        <v>0.29160000000000003</v>
      </c>
      <c r="D881">
        <v>7.3637568041130663</v>
      </c>
      <c r="E881" t="s">
        <v>40</v>
      </c>
      <c r="F881">
        <v>0</v>
      </c>
      <c r="G881">
        <v>0</v>
      </c>
      <c r="H881">
        <v>1</v>
      </c>
      <c r="I881">
        <v>0</v>
      </c>
      <c r="J881">
        <v>0</v>
      </c>
      <c r="K881" t="s">
        <v>43</v>
      </c>
      <c r="L881">
        <v>0</v>
      </c>
      <c r="M881">
        <v>1</v>
      </c>
      <c r="N881">
        <v>0</v>
      </c>
      <c r="O881">
        <v>0</v>
      </c>
      <c r="P881">
        <v>0</v>
      </c>
      <c r="Q881">
        <v>0</v>
      </c>
      <c r="R881">
        <v>0</v>
      </c>
      <c r="S881" t="s">
        <v>52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0</v>
      </c>
      <c r="AA881">
        <v>0</v>
      </c>
      <c r="AB881">
        <v>61.9</v>
      </c>
      <c r="AC881">
        <v>57</v>
      </c>
      <c r="AD881">
        <v>1754</v>
      </c>
      <c r="AE881">
        <v>7.4696541729321284</v>
      </c>
      <c r="AF881">
        <f t="shared" si="40"/>
        <v>1754</v>
      </c>
      <c r="AG881">
        <v>7.4593187366228921</v>
      </c>
      <c r="AH881">
        <f t="shared" si="41"/>
        <v>1735.9650050276337</v>
      </c>
      <c r="AI881">
        <v>1.0335436309236279E-2</v>
      </c>
      <c r="AJ881">
        <v>1754</v>
      </c>
      <c r="AL881">
        <v>1</v>
      </c>
      <c r="AM881">
        <v>0</v>
      </c>
      <c r="AN881">
        <v>5.2</v>
      </c>
      <c r="AO881">
        <v>5.23</v>
      </c>
      <c r="AP881">
        <v>3.23</v>
      </c>
    </row>
    <row r="882" spans="1:42" x14ac:dyDescent="0.3">
      <c r="A882">
        <v>1</v>
      </c>
      <c r="B882">
        <v>0.9</v>
      </c>
      <c r="C882">
        <f t="shared" si="39"/>
        <v>0.81</v>
      </c>
      <c r="D882">
        <v>8.2391797372871505</v>
      </c>
      <c r="E882" t="s">
        <v>55</v>
      </c>
      <c r="F882">
        <v>0</v>
      </c>
      <c r="G882">
        <v>0</v>
      </c>
      <c r="H882">
        <v>0</v>
      </c>
      <c r="I882">
        <v>0</v>
      </c>
      <c r="J882">
        <v>1</v>
      </c>
      <c r="K882" t="s">
        <v>51</v>
      </c>
      <c r="L882">
        <v>0</v>
      </c>
      <c r="M882">
        <v>0</v>
      </c>
      <c r="N882">
        <v>1</v>
      </c>
      <c r="O882">
        <v>0</v>
      </c>
      <c r="P882">
        <v>0</v>
      </c>
      <c r="Q882">
        <v>0</v>
      </c>
      <c r="R882">
        <v>0</v>
      </c>
      <c r="S882" t="s">
        <v>39</v>
      </c>
      <c r="T882">
        <v>0</v>
      </c>
      <c r="U882">
        <v>0</v>
      </c>
      <c r="V882">
        <v>1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63.1</v>
      </c>
      <c r="AC882">
        <v>56</v>
      </c>
      <c r="AD882">
        <v>4103</v>
      </c>
      <c r="AE882">
        <v>8.3194736924421857</v>
      </c>
      <c r="AF882">
        <f t="shared" si="40"/>
        <v>4102.9999999999982</v>
      </c>
      <c r="AG882">
        <v>8.3253592544867256</v>
      </c>
      <c r="AH882">
        <f t="shared" si="41"/>
        <v>4127.2196643235475</v>
      </c>
      <c r="AI882">
        <v>-5.8855620445399381E-3</v>
      </c>
      <c r="AJ882">
        <v>4103</v>
      </c>
      <c r="AL882">
        <v>1</v>
      </c>
      <c r="AM882">
        <v>0</v>
      </c>
      <c r="AN882">
        <v>6.17</v>
      </c>
      <c r="AO882">
        <v>6.12</v>
      </c>
      <c r="AP882">
        <v>3.88</v>
      </c>
    </row>
    <row r="883" spans="1:42" x14ac:dyDescent="0.3">
      <c r="A883">
        <v>1</v>
      </c>
      <c r="B883">
        <v>0.71</v>
      </c>
      <c r="C883">
        <f t="shared" si="39"/>
        <v>0.50409999999999999</v>
      </c>
      <c r="D883">
        <v>7.8205583399289402</v>
      </c>
      <c r="E883" t="s">
        <v>40</v>
      </c>
      <c r="F883">
        <v>0</v>
      </c>
      <c r="G883">
        <v>0</v>
      </c>
      <c r="H883">
        <v>1</v>
      </c>
      <c r="I883">
        <v>0</v>
      </c>
      <c r="J883">
        <v>0</v>
      </c>
      <c r="K883" t="s">
        <v>43</v>
      </c>
      <c r="L883">
        <v>0</v>
      </c>
      <c r="M883">
        <v>1</v>
      </c>
      <c r="N883">
        <v>0</v>
      </c>
      <c r="O883">
        <v>0</v>
      </c>
      <c r="P883">
        <v>0</v>
      </c>
      <c r="Q883">
        <v>0</v>
      </c>
      <c r="R883">
        <v>0</v>
      </c>
      <c r="S883" t="s">
        <v>48</v>
      </c>
      <c r="T883">
        <v>0</v>
      </c>
      <c r="U883">
        <v>0</v>
      </c>
      <c r="V883">
        <v>0</v>
      </c>
      <c r="W883">
        <v>1</v>
      </c>
      <c r="X883">
        <v>0</v>
      </c>
      <c r="Y883">
        <v>0</v>
      </c>
      <c r="Z883">
        <v>0</v>
      </c>
      <c r="AA883">
        <v>0</v>
      </c>
      <c r="AB883">
        <v>61.5</v>
      </c>
      <c r="AC883">
        <v>57</v>
      </c>
      <c r="AD883">
        <v>2470</v>
      </c>
      <c r="AE883">
        <v>7.8119734296220225</v>
      </c>
      <c r="AF883">
        <f t="shared" si="40"/>
        <v>2469.9999999999991</v>
      </c>
      <c r="AG883">
        <v>7.7289113432916778</v>
      </c>
      <c r="AH883">
        <f t="shared" si="41"/>
        <v>2273.1261991883748</v>
      </c>
      <c r="AI883">
        <v>8.306208633034462E-2</v>
      </c>
      <c r="AJ883">
        <v>2470</v>
      </c>
      <c r="AL883">
        <v>1</v>
      </c>
      <c r="AM883">
        <v>0</v>
      </c>
      <c r="AN883">
        <v>5.74</v>
      </c>
      <c r="AO883">
        <v>5.78</v>
      </c>
      <c r="AP883">
        <v>3.54</v>
      </c>
    </row>
    <row r="884" spans="1:42" x14ac:dyDescent="0.3">
      <c r="A884">
        <v>1</v>
      </c>
      <c r="B884">
        <v>0.7</v>
      </c>
      <c r="C884">
        <f t="shared" si="39"/>
        <v>0.48999999999999994</v>
      </c>
      <c r="D884">
        <v>7.7962024499072404</v>
      </c>
      <c r="E884" t="s">
        <v>49</v>
      </c>
      <c r="F884">
        <v>0</v>
      </c>
      <c r="G884">
        <v>0</v>
      </c>
      <c r="H884">
        <v>0</v>
      </c>
      <c r="I884">
        <v>1</v>
      </c>
      <c r="J884">
        <v>0</v>
      </c>
      <c r="K884" t="s">
        <v>43</v>
      </c>
      <c r="L884">
        <v>0</v>
      </c>
      <c r="M884">
        <v>1</v>
      </c>
      <c r="N884">
        <v>0</v>
      </c>
      <c r="O884">
        <v>0</v>
      </c>
      <c r="P884">
        <v>0</v>
      </c>
      <c r="Q884">
        <v>0</v>
      </c>
      <c r="R884">
        <v>0</v>
      </c>
      <c r="S884" t="s">
        <v>48</v>
      </c>
      <c r="T884">
        <v>0</v>
      </c>
      <c r="U884">
        <v>0</v>
      </c>
      <c r="V884">
        <v>0</v>
      </c>
      <c r="W884">
        <v>1</v>
      </c>
      <c r="X884">
        <v>0</v>
      </c>
      <c r="Y884">
        <v>0</v>
      </c>
      <c r="Z884">
        <v>0</v>
      </c>
      <c r="AA884">
        <v>0</v>
      </c>
      <c r="AB884">
        <v>60.4</v>
      </c>
      <c r="AC884">
        <v>59</v>
      </c>
      <c r="AD884">
        <v>2475</v>
      </c>
      <c r="AE884">
        <v>7.8139956750027908</v>
      </c>
      <c r="AF884">
        <f t="shared" si="40"/>
        <v>2475.0000000000005</v>
      </c>
      <c r="AG884">
        <v>7.6890581282049464</v>
      </c>
      <c r="AH884">
        <f t="shared" si="41"/>
        <v>2184.3162471812634</v>
      </c>
      <c r="AI884">
        <v>0.12493754679784441</v>
      </c>
      <c r="AJ884">
        <v>2475</v>
      </c>
      <c r="AL884">
        <v>1</v>
      </c>
      <c r="AM884">
        <v>0</v>
      </c>
      <c r="AN884">
        <v>5.75</v>
      </c>
      <c r="AO884">
        <v>5.7</v>
      </c>
      <c r="AP884">
        <v>3.46</v>
      </c>
    </row>
    <row r="885" spans="1:42" x14ac:dyDescent="0.3">
      <c r="A885">
        <v>1</v>
      </c>
      <c r="B885">
        <v>0.31</v>
      </c>
      <c r="C885">
        <f t="shared" si="39"/>
        <v>9.6100000000000005E-2</v>
      </c>
      <c r="D885">
        <v>6.5177318019796271</v>
      </c>
      <c r="E885" t="s">
        <v>40</v>
      </c>
      <c r="F885">
        <v>0</v>
      </c>
      <c r="G885">
        <v>0</v>
      </c>
      <c r="H885">
        <v>1</v>
      </c>
      <c r="I885">
        <v>0</v>
      </c>
      <c r="J885">
        <v>0</v>
      </c>
      <c r="K885" t="s">
        <v>41</v>
      </c>
      <c r="L885">
        <v>0</v>
      </c>
      <c r="M885">
        <v>0</v>
      </c>
      <c r="N885">
        <v>0</v>
      </c>
      <c r="O885">
        <v>0</v>
      </c>
      <c r="P885">
        <v>1</v>
      </c>
      <c r="Q885">
        <v>0</v>
      </c>
      <c r="R885">
        <v>0</v>
      </c>
      <c r="S885" t="s">
        <v>52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0</v>
      </c>
      <c r="AA885">
        <v>0</v>
      </c>
      <c r="AB885">
        <v>61.5</v>
      </c>
      <c r="AC885">
        <v>55.2</v>
      </c>
      <c r="AD885">
        <v>513</v>
      </c>
      <c r="AE885">
        <v>6.2402758451707694</v>
      </c>
      <c r="AF885">
        <f t="shared" si="40"/>
        <v>512.99999999999989</v>
      </c>
      <c r="AG885">
        <v>6.353961999350803</v>
      </c>
      <c r="AH885">
        <f t="shared" si="41"/>
        <v>574.76542402984899</v>
      </c>
      <c r="AI885">
        <v>-0.11368615418003358</v>
      </c>
      <c r="AJ885">
        <v>513</v>
      </c>
      <c r="AL885">
        <v>1</v>
      </c>
      <c r="AM885">
        <v>0</v>
      </c>
      <c r="AN885">
        <v>4.3600000000000003</v>
      </c>
      <c r="AO885">
        <v>4.3899999999999997</v>
      </c>
      <c r="AP885">
        <v>2.7</v>
      </c>
    </row>
    <row r="886" spans="1:42" x14ac:dyDescent="0.3">
      <c r="A886">
        <v>1</v>
      </c>
      <c r="B886">
        <v>0.56000000000000005</v>
      </c>
      <c r="C886">
        <f t="shared" si="39"/>
        <v>0.31360000000000005</v>
      </c>
      <c r="D886">
        <v>7.4228826779788557</v>
      </c>
      <c r="E886" t="s">
        <v>40</v>
      </c>
      <c r="F886">
        <v>0</v>
      </c>
      <c r="G886">
        <v>0</v>
      </c>
      <c r="H886">
        <v>1</v>
      </c>
      <c r="I886">
        <v>0</v>
      </c>
      <c r="J886">
        <v>0</v>
      </c>
      <c r="K886" t="s">
        <v>54</v>
      </c>
      <c r="L886">
        <v>1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 t="s">
        <v>39</v>
      </c>
      <c r="T886">
        <v>0</v>
      </c>
      <c r="U886">
        <v>0</v>
      </c>
      <c r="V886">
        <v>1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61.9</v>
      </c>
      <c r="AC886">
        <v>57</v>
      </c>
      <c r="AD886">
        <v>2053</v>
      </c>
      <c r="AE886">
        <v>7.6270574170189338</v>
      </c>
      <c r="AF886">
        <f t="shared" si="40"/>
        <v>2053.0000000000005</v>
      </c>
      <c r="AG886">
        <v>7.42814925976643</v>
      </c>
      <c r="AH886">
        <f t="shared" si="41"/>
        <v>1682.6904668315506</v>
      </c>
      <c r="AI886">
        <v>0.19890815725250377</v>
      </c>
      <c r="AJ886">
        <v>2053</v>
      </c>
      <c r="AL886">
        <v>1</v>
      </c>
      <c r="AM886">
        <v>0</v>
      </c>
      <c r="AN886">
        <v>5.27</v>
      </c>
      <c r="AO886">
        <v>5.3</v>
      </c>
      <c r="AP886">
        <v>3.27</v>
      </c>
    </row>
    <row r="887" spans="1:42" x14ac:dyDescent="0.3">
      <c r="A887">
        <v>1</v>
      </c>
      <c r="B887">
        <v>0.25</v>
      </c>
      <c r="C887">
        <f t="shared" si="39"/>
        <v>6.25E-2</v>
      </c>
      <c r="D887">
        <v>6.2166019047655245</v>
      </c>
      <c r="E887" t="s">
        <v>40</v>
      </c>
      <c r="F887">
        <v>0</v>
      </c>
      <c r="G887">
        <v>0</v>
      </c>
      <c r="H887">
        <v>1</v>
      </c>
      <c r="I887">
        <v>0</v>
      </c>
      <c r="J887">
        <v>0</v>
      </c>
      <c r="K887" t="s">
        <v>51</v>
      </c>
      <c r="L887">
        <v>0</v>
      </c>
      <c r="M887">
        <v>0</v>
      </c>
      <c r="N887">
        <v>1</v>
      </c>
      <c r="O887">
        <v>0</v>
      </c>
      <c r="P887">
        <v>0</v>
      </c>
      <c r="Q887">
        <v>0</v>
      </c>
      <c r="R887">
        <v>0</v>
      </c>
      <c r="S887" t="s">
        <v>44</v>
      </c>
      <c r="T887">
        <v>0</v>
      </c>
      <c r="U887">
        <v>0</v>
      </c>
      <c r="V887">
        <v>0</v>
      </c>
      <c r="W887">
        <v>0</v>
      </c>
      <c r="X887">
        <v>1</v>
      </c>
      <c r="Y887">
        <v>0</v>
      </c>
      <c r="Z887">
        <v>0</v>
      </c>
      <c r="AA887">
        <v>0</v>
      </c>
      <c r="AB887">
        <v>61.8</v>
      </c>
      <c r="AC887">
        <v>57</v>
      </c>
      <c r="AD887">
        <v>436</v>
      </c>
      <c r="AE887">
        <v>6.0776422433490342</v>
      </c>
      <c r="AF887">
        <f t="shared" si="40"/>
        <v>435.99999999999994</v>
      </c>
      <c r="AG887">
        <v>6.2428655055988997</v>
      </c>
      <c r="AH887">
        <f t="shared" si="41"/>
        <v>514.33021746198426</v>
      </c>
      <c r="AI887">
        <v>-0.1652232622498655</v>
      </c>
      <c r="AJ887">
        <v>436</v>
      </c>
      <c r="AL887">
        <v>1</v>
      </c>
      <c r="AM887">
        <v>0</v>
      </c>
      <c r="AN887">
        <v>4.07</v>
      </c>
      <c r="AO887">
        <v>4.09</v>
      </c>
      <c r="AP887">
        <v>2.52</v>
      </c>
    </row>
    <row r="888" spans="1:42" x14ac:dyDescent="0.3">
      <c r="A888">
        <v>1</v>
      </c>
      <c r="B888">
        <v>0.32</v>
      </c>
      <c r="C888">
        <f t="shared" si="39"/>
        <v>0.1024</v>
      </c>
      <c r="D888">
        <v>6.56339481274318</v>
      </c>
      <c r="E888" t="s">
        <v>40</v>
      </c>
      <c r="F888">
        <v>0</v>
      </c>
      <c r="G888">
        <v>0</v>
      </c>
      <c r="H888">
        <v>1</v>
      </c>
      <c r="I888">
        <v>0</v>
      </c>
      <c r="J888">
        <v>0</v>
      </c>
      <c r="K888" t="s">
        <v>41</v>
      </c>
      <c r="L888">
        <v>0</v>
      </c>
      <c r="M888">
        <v>0</v>
      </c>
      <c r="N888">
        <v>0</v>
      </c>
      <c r="O888">
        <v>0</v>
      </c>
      <c r="P888">
        <v>1</v>
      </c>
      <c r="Q888">
        <v>0</v>
      </c>
      <c r="R888">
        <v>0</v>
      </c>
      <c r="S888" t="s">
        <v>52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0</v>
      </c>
      <c r="AA888">
        <v>0</v>
      </c>
      <c r="AB888">
        <v>61.3</v>
      </c>
      <c r="AC888">
        <v>55</v>
      </c>
      <c r="AD888">
        <v>648</v>
      </c>
      <c r="AE888">
        <v>6.4738906963522744</v>
      </c>
      <c r="AF888">
        <f t="shared" si="40"/>
        <v>647.99999999999989</v>
      </c>
      <c r="AG888">
        <v>6.4292620273744969</v>
      </c>
      <c r="AH888">
        <f t="shared" si="41"/>
        <v>619.71644544897663</v>
      </c>
      <c r="AI888">
        <v>4.4628668977777508E-2</v>
      </c>
      <c r="AJ888">
        <v>648</v>
      </c>
      <c r="AL888">
        <v>1</v>
      </c>
      <c r="AM888">
        <v>0</v>
      </c>
      <c r="AN888">
        <v>4.4400000000000004</v>
      </c>
      <c r="AO888">
        <v>4.4000000000000004</v>
      </c>
      <c r="AP888">
        <v>2.71</v>
      </c>
    </row>
    <row r="889" spans="1:42" x14ac:dyDescent="0.3">
      <c r="A889">
        <v>1</v>
      </c>
      <c r="B889">
        <v>0.44</v>
      </c>
      <c r="C889">
        <f t="shared" si="39"/>
        <v>0.19359999999999999</v>
      </c>
      <c r="D889">
        <v>7.039491563819861</v>
      </c>
      <c r="E889" t="s">
        <v>55</v>
      </c>
      <c r="F889">
        <v>0</v>
      </c>
      <c r="G889">
        <v>0</v>
      </c>
      <c r="H889">
        <v>0</v>
      </c>
      <c r="I889">
        <v>0</v>
      </c>
      <c r="J889">
        <v>1</v>
      </c>
      <c r="K889" t="s">
        <v>43</v>
      </c>
      <c r="L889">
        <v>0</v>
      </c>
      <c r="M889">
        <v>1</v>
      </c>
      <c r="N889">
        <v>0</v>
      </c>
      <c r="O889">
        <v>0</v>
      </c>
      <c r="P889">
        <v>0</v>
      </c>
      <c r="Q889">
        <v>0</v>
      </c>
      <c r="R889">
        <v>0</v>
      </c>
      <c r="S889" t="s">
        <v>39</v>
      </c>
      <c r="T889">
        <v>0</v>
      </c>
      <c r="U889">
        <v>0</v>
      </c>
      <c r="V889">
        <v>1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62.9</v>
      </c>
      <c r="AC889">
        <v>58</v>
      </c>
      <c r="AD889">
        <v>810</v>
      </c>
      <c r="AE889">
        <v>6.6970342476664841</v>
      </c>
      <c r="AF889">
        <f t="shared" si="40"/>
        <v>809.99999999999977</v>
      </c>
      <c r="AG889">
        <v>6.9285615251540751</v>
      </c>
      <c r="AH889">
        <f t="shared" si="41"/>
        <v>1021.0242051231013</v>
      </c>
      <c r="AI889">
        <v>-0.23152727748759094</v>
      </c>
      <c r="AJ889">
        <v>810</v>
      </c>
      <c r="AL889">
        <v>1</v>
      </c>
      <c r="AM889">
        <v>0</v>
      </c>
      <c r="AN889">
        <v>4.8499999999999996</v>
      </c>
      <c r="AO889">
        <v>4.88</v>
      </c>
      <c r="AP889">
        <v>3.06</v>
      </c>
    </row>
    <row r="890" spans="1:42" x14ac:dyDescent="0.3">
      <c r="A890">
        <v>1</v>
      </c>
      <c r="B890">
        <v>0.72</v>
      </c>
      <c r="C890">
        <f t="shared" si="39"/>
        <v>0.51839999999999997</v>
      </c>
      <c r="D890">
        <v>7.8446480764991975</v>
      </c>
      <c r="E890" t="s">
        <v>55</v>
      </c>
      <c r="F890">
        <v>0</v>
      </c>
      <c r="G890">
        <v>0</v>
      </c>
      <c r="H890">
        <v>0</v>
      </c>
      <c r="I890">
        <v>0</v>
      </c>
      <c r="J890">
        <v>1</v>
      </c>
      <c r="K890" t="s">
        <v>50</v>
      </c>
      <c r="L890">
        <v>0</v>
      </c>
      <c r="M890">
        <v>0</v>
      </c>
      <c r="N890">
        <v>0</v>
      </c>
      <c r="O890">
        <v>1</v>
      </c>
      <c r="P890">
        <v>0</v>
      </c>
      <c r="Q890">
        <v>0</v>
      </c>
      <c r="R890">
        <v>0</v>
      </c>
      <c r="S890" t="s">
        <v>53</v>
      </c>
      <c r="T890">
        <v>0</v>
      </c>
      <c r="U890">
        <v>1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60.7</v>
      </c>
      <c r="AC890">
        <v>56</v>
      </c>
      <c r="AD890">
        <v>3614</v>
      </c>
      <c r="AE890">
        <v>8.1925704711521732</v>
      </c>
      <c r="AF890">
        <f t="shared" si="40"/>
        <v>3613.9999999999977</v>
      </c>
      <c r="AG890">
        <v>8.2088205071391425</v>
      </c>
      <c r="AH890">
        <f t="shared" si="41"/>
        <v>3673.2073882810851</v>
      </c>
      <c r="AI890">
        <v>-1.625003598696928E-2</v>
      </c>
      <c r="AJ890">
        <v>3614</v>
      </c>
      <c r="AL890">
        <v>1</v>
      </c>
      <c r="AM890">
        <v>0</v>
      </c>
      <c r="AN890">
        <v>5.78</v>
      </c>
      <c r="AO890">
        <v>5.81</v>
      </c>
      <c r="AP890">
        <v>3.52</v>
      </c>
    </row>
    <row r="891" spans="1:42" x14ac:dyDescent="0.3">
      <c r="A891">
        <v>1</v>
      </c>
      <c r="B891">
        <v>0.51</v>
      </c>
      <c r="C891">
        <f t="shared" si="39"/>
        <v>0.2601</v>
      </c>
      <c r="D891">
        <v>7.2717799946100161</v>
      </c>
      <c r="E891" t="s">
        <v>49</v>
      </c>
      <c r="F891">
        <v>0</v>
      </c>
      <c r="G891">
        <v>0</v>
      </c>
      <c r="H891">
        <v>0</v>
      </c>
      <c r="I891">
        <v>1</v>
      </c>
      <c r="J891">
        <v>0</v>
      </c>
      <c r="K891" t="s">
        <v>41</v>
      </c>
      <c r="L891">
        <v>0</v>
      </c>
      <c r="M891">
        <v>0</v>
      </c>
      <c r="N891">
        <v>0</v>
      </c>
      <c r="O891">
        <v>0</v>
      </c>
      <c r="P891">
        <v>1</v>
      </c>
      <c r="Q891">
        <v>0</v>
      </c>
      <c r="R891">
        <v>0</v>
      </c>
      <c r="S891" t="s">
        <v>42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1</v>
      </c>
      <c r="AB891">
        <v>60.8</v>
      </c>
      <c r="AC891">
        <v>61</v>
      </c>
      <c r="AD891">
        <v>1749</v>
      </c>
      <c r="AE891">
        <v>7.4667994750186022</v>
      </c>
      <c r="AF891">
        <f t="shared" si="40"/>
        <v>1749.0000000000002</v>
      </c>
      <c r="AG891">
        <v>7.3169445530023332</v>
      </c>
      <c r="AH891">
        <f t="shared" si="41"/>
        <v>1505.5966638518819</v>
      </c>
      <c r="AI891">
        <v>0.14985492201626904</v>
      </c>
      <c r="AJ891">
        <v>1749</v>
      </c>
      <c r="AL891">
        <v>1</v>
      </c>
      <c r="AM891">
        <v>0</v>
      </c>
      <c r="AN891">
        <v>5.12</v>
      </c>
      <c r="AO891">
        <v>5.08</v>
      </c>
      <c r="AP891">
        <v>3.1</v>
      </c>
    </row>
    <row r="892" spans="1:42" x14ac:dyDescent="0.3">
      <c r="A892">
        <v>1</v>
      </c>
      <c r="B892">
        <v>0.36</v>
      </c>
      <c r="C892">
        <f t="shared" si="39"/>
        <v>0.12959999999999999</v>
      </c>
      <c r="D892">
        <v>6.7356105602666911</v>
      </c>
      <c r="E892" t="s">
        <v>40</v>
      </c>
      <c r="F892">
        <v>0</v>
      </c>
      <c r="G892">
        <v>0</v>
      </c>
      <c r="H892">
        <v>1</v>
      </c>
      <c r="I892">
        <v>0</v>
      </c>
      <c r="J892">
        <v>0</v>
      </c>
      <c r="K892" t="s">
        <v>43</v>
      </c>
      <c r="L892">
        <v>0</v>
      </c>
      <c r="M892">
        <v>1</v>
      </c>
      <c r="N892">
        <v>0</v>
      </c>
      <c r="O892">
        <v>0</v>
      </c>
      <c r="P892">
        <v>0</v>
      </c>
      <c r="Q892">
        <v>0</v>
      </c>
      <c r="R892">
        <v>0</v>
      </c>
      <c r="S892" t="s">
        <v>39</v>
      </c>
      <c r="T892">
        <v>0</v>
      </c>
      <c r="U892">
        <v>0</v>
      </c>
      <c r="V892">
        <v>1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61.6</v>
      </c>
      <c r="AC892">
        <v>56</v>
      </c>
      <c r="AD892">
        <v>810</v>
      </c>
      <c r="AE892">
        <v>6.6970342476664841</v>
      </c>
      <c r="AF892">
        <f t="shared" si="40"/>
        <v>809.99999999999977</v>
      </c>
      <c r="AG892">
        <v>6.6563064964886696</v>
      </c>
      <c r="AH892">
        <f t="shared" si="41"/>
        <v>777.67328707643685</v>
      </c>
      <c r="AI892">
        <v>4.0727751177814575E-2</v>
      </c>
      <c r="AJ892">
        <v>810</v>
      </c>
      <c r="AL892">
        <v>1</v>
      </c>
      <c r="AM892">
        <v>0</v>
      </c>
      <c r="AN892">
        <v>4.59</v>
      </c>
      <c r="AO892">
        <v>4.5599999999999996</v>
      </c>
      <c r="AP892">
        <v>2.82</v>
      </c>
    </row>
    <row r="893" spans="1:42" x14ac:dyDescent="0.3">
      <c r="A893">
        <v>1</v>
      </c>
      <c r="B893">
        <v>0.73</v>
      </c>
      <c r="C893">
        <f t="shared" si="39"/>
        <v>0.53289999999999993</v>
      </c>
      <c r="D893">
        <v>7.8684782047942292</v>
      </c>
      <c r="E893" t="s">
        <v>40</v>
      </c>
      <c r="F893">
        <v>0</v>
      </c>
      <c r="G893">
        <v>0</v>
      </c>
      <c r="H893">
        <v>1</v>
      </c>
      <c r="I893">
        <v>0</v>
      </c>
      <c r="J893">
        <v>0</v>
      </c>
      <c r="K893" t="s">
        <v>47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1</v>
      </c>
      <c r="R893">
        <v>0</v>
      </c>
      <c r="S893" t="s">
        <v>44</v>
      </c>
      <c r="T893">
        <v>0</v>
      </c>
      <c r="U893">
        <v>0</v>
      </c>
      <c r="V893">
        <v>0</v>
      </c>
      <c r="W893">
        <v>0</v>
      </c>
      <c r="X893">
        <v>1</v>
      </c>
      <c r="Y893">
        <v>0</v>
      </c>
      <c r="Z893">
        <v>0</v>
      </c>
      <c r="AA893">
        <v>0</v>
      </c>
      <c r="AB893">
        <v>60.7</v>
      </c>
      <c r="AC893">
        <v>56</v>
      </c>
      <c r="AD893">
        <v>2397</v>
      </c>
      <c r="AE893">
        <v>7.7819732344343846</v>
      </c>
      <c r="AF893">
        <f t="shared" si="40"/>
        <v>2397.0000000000005</v>
      </c>
      <c r="AG893">
        <v>7.8530346222785194</v>
      </c>
      <c r="AH893">
        <f t="shared" si="41"/>
        <v>2573.5321771495833</v>
      </c>
      <c r="AI893">
        <v>-7.1061387844134849E-2</v>
      </c>
      <c r="AJ893">
        <v>2397</v>
      </c>
      <c r="AL893">
        <v>1</v>
      </c>
      <c r="AM893">
        <v>0</v>
      </c>
      <c r="AN893">
        <v>5.85</v>
      </c>
      <c r="AO893">
        <v>5.81</v>
      </c>
      <c r="AP893">
        <v>3.54</v>
      </c>
    </row>
    <row r="894" spans="1:42" x14ac:dyDescent="0.3">
      <c r="A894">
        <v>1</v>
      </c>
      <c r="B894">
        <v>0.54</v>
      </c>
      <c r="C894">
        <f t="shared" si="39"/>
        <v>0.29160000000000003</v>
      </c>
      <c r="D894">
        <v>7.3637568041130663</v>
      </c>
      <c r="E894" t="s">
        <v>40</v>
      </c>
      <c r="F894">
        <v>0</v>
      </c>
      <c r="G894">
        <v>0</v>
      </c>
      <c r="H894">
        <v>1</v>
      </c>
      <c r="I894">
        <v>0</v>
      </c>
      <c r="J894">
        <v>0</v>
      </c>
      <c r="K894" t="s">
        <v>41</v>
      </c>
      <c r="L894">
        <v>0</v>
      </c>
      <c r="M894">
        <v>0</v>
      </c>
      <c r="N894">
        <v>0</v>
      </c>
      <c r="O894">
        <v>0</v>
      </c>
      <c r="P894">
        <v>1</v>
      </c>
      <c r="Q894">
        <v>0</v>
      </c>
      <c r="R894">
        <v>0</v>
      </c>
      <c r="S894" t="s">
        <v>52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0</v>
      </c>
      <c r="AA894">
        <v>0</v>
      </c>
      <c r="AB894">
        <v>60.1</v>
      </c>
      <c r="AC894">
        <v>57</v>
      </c>
      <c r="AD894">
        <v>1338</v>
      </c>
      <c r="AE894">
        <v>7.1989312406881734</v>
      </c>
      <c r="AF894">
        <f t="shared" si="40"/>
        <v>1337.9999999999995</v>
      </c>
      <c r="AG894">
        <v>7.2763371619167732</v>
      </c>
      <c r="AH894">
        <f t="shared" si="41"/>
        <v>1445.6830125499605</v>
      </c>
      <c r="AI894">
        <v>-7.7405921228599794E-2</v>
      </c>
      <c r="AJ894">
        <v>1338</v>
      </c>
      <c r="AL894">
        <v>1</v>
      </c>
      <c r="AM894">
        <v>0</v>
      </c>
      <c r="AN894">
        <v>5.28</v>
      </c>
      <c r="AO894">
        <v>5.33</v>
      </c>
      <c r="AP894">
        <v>3.19</v>
      </c>
    </row>
    <row r="895" spans="1:42" x14ac:dyDescent="0.3">
      <c r="A895">
        <v>1</v>
      </c>
      <c r="B895">
        <v>0.7</v>
      </c>
      <c r="C895">
        <f t="shared" si="39"/>
        <v>0.48999999999999994</v>
      </c>
      <c r="D895">
        <v>7.7962024499072404</v>
      </c>
      <c r="E895" t="s">
        <v>55</v>
      </c>
      <c r="F895">
        <v>0</v>
      </c>
      <c r="G895">
        <v>0</v>
      </c>
      <c r="H895">
        <v>0</v>
      </c>
      <c r="I895">
        <v>0</v>
      </c>
      <c r="J895">
        <v>1</v>
      </c>
      <c r="K895" t="s">
        <v>50</v>
      </c>
      <c r="L895">
        <v>0</v>
      </c>
      <c r="M895">
        <v>0</v>
      </c>
      <c r="N895">
        <v>0</v>
      </c>
      <c r="O895">
        <v>1</v>
      </c>
      <c r="P895">
        <v>0</v>
      </c>
      <c r="Q895">
        <v>0</v>
      </c>
      <c r="R895">
        <v>0</v>
      </c>
      <c r="S895" t="s">
        <v>52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0</v>
      </c>
      <c r="AA895">
        <v>0</v>
      </c>
      <c r="AB895">
        <v>63.4</v>
      </c>
      <c r="AC895">
        <v>58</v>
      </c>
      <c r="AD895">
        <v>2338</v>
      </c>
      <c r="AE895">
        <v>7.7570511420320134</v>
      </c>
      <c r="AF895">
        <f t="shared" si="40"/>
        <v>2337.9999999999991</v>
      </c>
      <c r="AG895">
        <v>7.8379446962318866</v>
      </c>
      <c r="AH895">
        <f t="shared" si="41"/>
        <v>2534.9893028463089</v>
      </c>
      <c r="AI895">
        <v>-8.0893554199873208E-2</v>
      </c>
      <c r="AJ895">
        <v>2338</v>
      </c>
      <c r="AL895">
        <v>1</v>
      </c>
      <c r="AM895">
        <v>0</v>
      </c>
      <c r="AN895">
        <v>5.63</v>
      </c>
      <c r="AO895">
        <v>5.57</v>
      </c>
      <c r="AP895">
        <v>3.55</v>
      </c>
    </row>
    <row r="896" spans="1:42" x14ac:dyDescent="0.3">
      <c r="A896">
        <v>1</v>
      </c>
      <c r="B896">
        <v>0.78</v>
      </c>
      <c r="C896">
        <f t="shared" si="39"/>
        <v>0.60840000000000005</v>
      </c>
      <c r="D896">
        <v>7.9839471300857197</v>
      </c>
      <c r="E896" t="s">
        <v>55</v>
      </c>
      <c r="F896">
        <v>0</v>
      </c>
      <c r="G896">
        <v>0</v>
      </c>
      <c r="H896">
        <v>0</v>
      </c>
      <c r="I896">
        <v>0</v>
      </c>
      <c r="J896">
        <v>1</v>
      </c>
      <c r="K896" t="s">
        <v>51</v>
      </c>
      <c r="L896">
        <v>0</v>
      </c>
      <c r="M896">
        <v>0</v>
      </c>
      <c r="N896">
        <v>1</v>
      </c>
      <c r="O896">
        <v>0</v>
      </c>
      <c r="P896">
        <v>0</v>
      </c>
      <c r="Q896">
        <v>0</v>
      </c>
      <c r="R896">
        <v>0</v>
      </c>
      <c r="S896" t="s">
        <v>48</v>
      </c>
      <c r="T896">
        <v>0</v>
      </c>
      <c r="U896">
        <v>0</v>
      </c>
      <c r="V896">
        <v>0</v>
      </c>
      <c r="W896">
        <v>1</v>
      </c>
      <c r="X896">
        <v>0</v>
      </c>
      <c r="Y896">
        <v>0</v>
      </c>
      <c r="Z896">
        <v>0</v>
      </c>
      <c r="AA896">
        <v>0</v>
      </c>
      <c r="AB896">
        <v>61.5</v>
      </c>
      <c r="AC896">
        <v>59</v>
      </c>
      <c r="AD896">
        <v>2307</v>
      </c>
      <c r="AE896">
        <v>7.7437032581737535</v>
      </c>
      <c r="AF896">
        <f t="shared" si="40"/>
        <v>2306.9999999999995</v>
      </c>
      <c r="AG896">
        <v>7.7645575608272228</v>
      </c>
      <c r="AH896">
        <f t="shared" si="41"/>
        <v>2355.616041117753</v>
      </c>
      <c r="AI896">
        <v>-2.0854302653469325E-2</v>
      </c>
      <c r="AJ896">
        <v>2307</v>
      </c>
      <c r="AL896">
        <v>1</v>
      </c>
      <c r="AM896">
        <v>0</v>
      </c>
      <c r="AN896">
        <v>5.88</v>
      </c>
      <c r="AO896">
        <v>5.95</v>
      </c>
      <c r="AP896">
        <v>3.63</v>
      </c>
    </row>
    <row r="897" spans="1:42" x14ac:dyDescent="0.3">
      <c r="A897">
        <v>1</v>
      </c>
      <c r="B897">
        <v>0.35</v>
      </c>
      <c r="C897">
        <f t="shared" si="39"/>
        <v>0.12249999999999998</v>
      </c>
      <c r="D897">
        <v>6.694013936569946</v>
      </c>
      <c r="E897" t="s">
        <v>40</v>
      </c>
      <c r="F897">
        <v>0</v>
      </c>
      <c r="G897">
        <v>0</v>
      </c>
      <c r="H897">
        <v>1</v>
      </c>
      <c r="I897">
        <v>0</v>
      </c>
      <c r="J897">
        <v>0</v>
      </c>
      <c r="K897" t="s">
        <v>43</v>
      </c>
      <c r="L897">
        <v>0</v>
      </c>
      <c r="M897">
        <v>1</v>
      </c>
      <c r="N897">
        <v>0</v>
      </c>
      <c r="O897">
        <v>0</v>
      </c>
      <c r="P897">
        <v>0</v>
      </c>
      <c r="Q897">
        <v>0</v>
      </c>
      <c r="R897">
        <v>0</v>
      </c>
      <c r="S897" t="s">
        <v>44</v>
      </c>
      <c r="T897">
        <v>0</v>
      </c>
      <c r="U897">
        <v>0</v>
      </c>
      <c r="V897">
        <v>0</v>
      </c>
      <c r="W897">
        <v>0</v>
      </c>
      <c r="X897">
        <v>1</v>
      </c>
      <c r="Y897">
        <v>0</v>
      </c>
      <c r="Z897">
        <v>0</v>
      </c>
      <c r="AA897">
        <v>0</v>
      </c>
      <c r="AB897">
        <v>61.5</v>
      </c>
      <c r="AC897">
        <v>57</v>
      </c>
      <c r="AD897">
        <v>718</v>
      </c>
      <c r="AE897">
        <v>6.576469569048224</v>
      </c>
      <c r="AF897">
        <f t="shared" si="40"/>
        <v>717.99999999999989</v>
      </c>
      <c r="AG897">
        <v>6.7849402245861796</v>
      </c>
      <c r="AH897">
        <f t="shared" si="41"/>
        <v>884.42721836202315</v>
      </c>
      <c r="AI897">
        <v>-0.20847065553795563</v>
      </c>
      <c r="AJ897">
        <v>718</v>
      </c>
      <c r="AL897">
        <v>1</v>
      </c>
      <c r="AM897">
        <v>0</v>
      </c>
      <c r="AN897">
        <v>4.5199999999999996</v>
      </c>
      <c r="AO897">
        <v>4.55</v>
      </c>
      <c r="AP897">
        <v>2.79</v>
      </c>
    </row>
    <row r="898" spans="1:42" x14ac:dyDescent="0.3">
      <c r="A898">
        <v>1</v>
      </c>
      <c r="B898">
        <v>0.95</v>
      </c>
      <c r="C898">
        <f t="shared" si="39"/>
        <v>0.90249999999999997</v>
      </c>
      <c r="D898">
        <v>8.3377231414674764</v>
      </c>
      <c r="E898" t="s">
        <v>40</v>
      </c>
      <c r="F898">
        <v>0</v>
      </c>
      <c r="G898">
        <v>0</v>
      </c>
      <c r="H898">
        <v>1</v>
      </c>
      <c r="I898">
        <v>0</v>
      </c>
      <c r="J898">
        <v>0</v>
      </c>
      <c r="K898" t="s">
        <v>43</v>
      </c>
      <c r="L898">
        <v>0</v>
      </c>
      <c r="M898">
        <v>1</v>
      </c>
      <c r="N898">
        <v>0</v>
      </c>
      <c r="O898">
        <v>0</v>
      </c>
      <c r="P898">
        <v>0</v>
      </c>
      <c r="Q898">
        <v>0</v>
      </c>
      <c r="R898">
        <v>0</v>
      </c>
      <c r="S898" t="s">
        <v>48</v>
      </c>
      <c r="T898">
        <v>0</v>
      </c>
      <c r="U898">
        <v>0</v>
      </c>
      <c r="V898">
        <v>0</v>
      </c>
      <c r="W898">
        <v>1</v>
      </c>
      <c r="X898">
        <v>0</v>
      </c>
      <c r="Y898">
        <v>0</v>
      </c>
      <c r="Z898">
        <v>0</v>
      </c>
      <c r="AA898">
        <v>0</v>
      </c>
      <c r="AB898">
        <v>62.2</v>
      </c>
      <c r="AC898">
        <v>56</v>
      </c>
      <c r="AD898">
        <v>4068</v>
      </c>
      <c r="AE898">
        <v>8.3109067571684498</v>
      </c>
      <c r="AF898">
        <f t="shared" si="40"/>
        <v>4067.9999999999968</v>
      </c>
      <c r="AG898">
        <v>8.3442002458383033</v>
      </c>
      <c r="AH898">
        <f t="shared" si="41"/>
        <v>4205.7177430265174</v>
      </c>
      <c r="AI898">
        <v>-3.3293488669853488E-2</v>
      </c>
      <c r="AJ898">
        <v>4068</v>
      </c>
      <c r="AL898">
        <v>1</v>
      </c>
      <c r="AM898">
        <v>0</v>
      </c>
      <c r="AN898">
        <v>6.26</v>
      </c>
      <c r="AO898">
        <v>6.35</v>
      </c>
      <c r="AP898">
        <v>3.92</v>
      </c>
    </row>
    <row r="899" spans="1:42" x14ac:dyDescent="0.3">
      <c r="A899">
        <v>1</v>
      </c>
      <c r="B899">
        <v>0.31</v>
      </c>
      <c r="C899">
        <f t="shared" ref="C899:C962" si="42">B899^2</f>
        <v>9.6100000000000005E-2</v>
      </c>
      <c r="D899">
        <v>6.5177318019796271</v>
      </c>
      <c r="E899" t="s">
        <v>40</v>
      </c>
      <c r="F899">
        <v>0</v>
      </c>
      <c r="G899">
        <v>0</v>
      </c>
      <c r="H899">
        <v>1</v>
      </c>
      <c r="I899">
        <v>0</v>
      </c>
      <c r="J899">
        <v>0</v>
      </c>
      <c r="K899" t="s">
        <v>41</v>
      </c>
      <c r="L899">
        <v>0</v>
      </c>
      <c r="M899">
        <v>0</v>
      </c>
      <c r="N899">
        <v>0</v>
      </c>
      <c r="O899">
        <v>0</v>
      </c>
      <c r="P899">
        <v>1</v>
      </c>
      <c r="Q899">
        <v>0</v>
      </c>
      <c r="R899">
        <v>0</v>
      </c>
      <c r="S899" t="s">
        <v>52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0</v>
      </c>
      <c r="AA899">
        <v>0</v>
      </c>
      <c r="AB899">
        <v>61.2</v>
      </c>
      <c r="AC899">
        <v>59</v>
      </c>
      <c r="AD899">
        <v>515</v>
      </c>
      <c r="AE899">
        <v>6.2441669006637364</v>
      </c>
      <c r="AF899">
        <f t="shared" ref="AF899:AF962" si="43">EXP(AE899)</f>
        <v>515.00000000000011</v>
      </c>
      <c r="AG899">
        <v>6.3385841533156402</v>
      </c>
      <c r="AH899">
        <f t="shared" ref="AH899:AH962" si="44">EXP(AG899)</f>
        <v>565.99438254152722</v>
      </c>
      <c r="AI899">
        <v>-9.4417252651903816E-2</v>
      </c>
      <c r="AJ899">
        <v>515</v>
      </c>
      <c r="AL899">
        <v>1</v>
      </c>
      <c r="AM899">
        <v>0</v>
      </c>
      <c r="AN899">
        <v>4.3600000000000003</v>
      </c>
      <c r="AO899">
        <v>4.4000000000000004</v>
      </c>
      <c r="AP899">
        <v>2.68</v>
      </c>
    </row>
    <row r="900" spans="1:42" x14ac:dyDescent="0.3">
      <c r="A900">
        <v>1</v>
      </c>
      <c r="B900">
        <v>0.53</v>
      </c>
      <c r="C900">
        <f t="shared" si="42"/>
        <v>0.28090000000000004</v>
      </c>
      <c r="D900">
        <v>7.3335509394040761</v>
      </c>
      <c r="E900" t="s">
        <v>49</v>
      </c>
      <c r="F900">
        <v>0</v>
      </c>
      <c r="G900">
        <v>0</v>
      </c>
      <c r="H900">
        <v>0</v>
      </c>
      <c r="I900">
        <v>1</v>
      </c>
      <c r="J900">
        <v>0</v>
      </c>
      <c r="K900" t="s">
        <v>50</v>
      </c>
      <c r="L900">
        <v>0</v>
      </c>
      <c r="M900">
        <v>0</v>
      </c>
      <c r="N900">
        <v>0</v>
      </c>
      <c r="O900">
        <v>1</v>
      </c>
      <c r="P900">
        <v>0</v>
      </c>
      <c r="Q900">
        <v>0</v>
      </c>
      <c r="R900">
        <v>0</v>
      </c>
      <c r="S900" t="s">
        <v>52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0</v>
      </c>
      <c r="AA900">
        <v>0</v>
      </c>
      <c r="AB900">
        <v>62.4</v>
      </c>
      <c r="AC900">
        <v>59</v>
      </c>
      <c r="AD900">
        <v>1607</v>
      </c>
      <c r="AE900">
        <v>7.3821243657375124</v>
      </c>
      <c r="AF900">
        <f t="shared" si="43"/>
        <v>1606.9999999999998</v>
      </c>
      <c r="AG900">
        <v>7.3082636800321694</v>
      </c>
      <c r="AH900">
        <f t="shared" si="44"/>
        <v>1492.5833357138711</v>
      </c>
      <c r="AI900">
        <v>7.3860685705342988E-2</v>
      </c>
      <c r="AJ900">
        <v>1607</v>
      </c>
      <c r="AL900">
        <v>1</v>
      </c>
      <c r="AM900">
        <v>0</v>
      </c>
      <c r="AN900">
        <v>5.16</v>
      </c>
      <c r="AO900">
        <v>5.13</v>
      </c>
      <c r="AP900">
        <v>3.21</v>
      </c>
    </row>
    <row r="901" spans="1:42" x14ac:dyDescent="0.3">
      <c r="A901">
        <v>1</v>
      </c>
      <c r="B901">
        <v>0.51</v>
      </c>
      <c r="C901">
        <f t="shared" si="42"/>
        <v>0.2601</v>
      </c>
      <c r="D901">
        <v>7.2717799946100161</v>
      </c>
      <c r="E901" t="s">
        <v>49</v>
      </c>
      <c r="F901">
        <v>0</v>
      </c>
      <c r="G901">
        <v>0</v>
      </c>
      <c r="H901">
        <v>0</v>
      </c>
      <c r="I901">
        <v>1</v>
      </c>
      <c r="J901">
        <v>0</v>
      </c>
      <c r="K901" t="s">
        <v>43</v>
      </c>
      <c r="L901">
        <v>0</v>
      </c>
      <c r="M901">
        <v>1</v>
      </c>
      <c r="N901">
        <v>0</v>
      </c>
      <c r="O901">
        <v>0</v>
      </c>
      <c r="P901">
        <v>0</v>
      </c>
      <c r="Q901">
        <v>0</v>
      </c>
      <c r="R901">
        <v>0</v>
      </c>
      <c r="S901" t="s">
        <v>44</v>
      </c>
      <c r="T901">
        <v>0</v>
      </c>
      <c r="U901">
        <v>0</v>
      </c>
      <c r="V901">
        <v>0</v>
      </c>
      <c r="W901">
        <v>0</v>
      </c>
      <c r="X901">
        <v>1</v>
      </c>
      <c r="Y901">
        <v>0</v>
      </c>
      <c r="Z901">
        <v>0</v>
      </c>
      <c r="AA901">
        <v>0</v>
      </c>
      <c r="AB901">
        <v>62.3</v>
      </c>
      <c r="AC901">
        <v>56</v>
      </c>
      <c r="AD901">
        <v>1837</v>
      </c>
      <c r="AE901">
        <v>7.5158890852151252</v>
      </c>
      <c r="AF901">
        <f t="shared" si="43"/>
        <v>1836.9999999999993</v>
      </c>
      <c r="AG901">
        <v>7.4576901051150983</v>
      </c>
      <c r="AH901">
        <f t="shared" si="44"/>
        <v>1733.1400587466956</v>
      </c>
      <c r="AI901">
        <v>5.8198980100026887E-2</v>
      </c>
      <c r="AJ901">
        <v>1837</v>
      </c>
      <c r="AL901">
        <v>1</v>
      </c>
      <c r="AM901">
        <v>0</v>
      </c>
      <c r="AN901">
        <v>5.14</v>
      </c>
      <c r="AO901">
        <v>5.13</v>
      </c>
      <c r="AP901">
        <v>3.2</v>
      </c>
    </row>
    <row r="902" spans="1:42" x14ac:dyDescent="0.3">
      <c r="A902">
        <v>1</v>
      </c>
      <c r="B902">
        <v>0.76</v>
      </c>
      <c r="C902">
        <f t="shared" si="42"/>
        <v>0.5776</v>
      </c>
      <c r="D902">
        <v>7.938472747243595</v>
      </c>
      <c r="E902" t="s">
        <v>40</v>
      </c>
      <c r="F902">
        <v>0</v>
      </c>
      <c r="G902">
        <v>0</v>
      </c>
      <c r="H902">
        <v>1</v>
      </c>
      <c r="I902">
        <v>0</v>
      </c>
      <c r="J902">
        <v>0</v>
      </c>
      <c r="K902" t="s">
        <v>54</v>
      </c>
      <c r="L902">
        <v>1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 t="s">
        <v>52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0</v>
      </c>
      <c r="AA902">
        <v>0</v>
      </c>
      <c r="AB902">
        <v>61.2</v>
      </c>
      <c r="AC902">
        <v>57</v>
      </c>
      <c r="AD902">
        <v>3443</v>
      </c>
      <c r="AE902">
        <v>8.1440984633385245</v>
      </c>
      <c r="AF902">
        <f t="shared" si="43"/>
        <v>3443.0000000000027</v>
      </c>
      <c r="AG902">
        <v>8.218532344168338</v>
      </c>
      <c r="AH902">
        <f t="shared" si="44"/>
        <v>3709.0547700158581</v>
      </c>
      <c r="AI902">
        <v>-7.4433880829813504E-2</v>
      </c>
      <c r="AJ902">
        <v>3443</v>
      </c>
      <c r="AL902">
        <v>1</v>
      </c>
      <c r="AM902">
        <v>0</v>
      </c>
      <c r="AN902">
        <v>5.89</v>
      </c>
      <c r="AO902">
        <v>5.91</v>
      </c>
      <c r="AP902">
        <v>3.61</v>
      </c>
    </row>
    <row r="903" spans="1:42" x14ac:dyDescent="0.3">
      <c r="A903">
        <v>1</v>
      </c>
      <c r="B903">
        <v>0.7</v>
      </c>
      <c r="C903">
        <f t="shared" si="42"/>
        <v>0.48999999999999994</v>
      </c>
      <c r="D903">
        <v>7.7962024499072404</v>
      </c>
      <c r="E903" t="s">
        <v>49</v>
      </c>
      <c r="F903">
        <v>0</v>
      </c>
      <c r="G903">
        <v>0</v>
      </c>
      <c r="H903">
        <v>0</v>
      </c>
      <c r="I903">
        <v>1</v>
      </c>
      <c r="J903">
        <v>0</v>
      </c>
      <c r="K903" t="s">
        <v>50</v>
      </c>
      <c r="L903">
        <v>0</v>
      </c>
      <c r="M903">
        <v>0</v>
      </c>
      <c r="N903">
        <v>0</v>
      </c>
      <c r="O903">
        <v>1</v>
      </c>
      <c r="P903">
        <v>0</v>
      </c>
      <c r="Q903">
        <v>0</v>
      </c>
      <c r="R903">
        <v>0</v>
      </c>
      <c r="S903" t="s">
        <v>39</v>
      </c>
      <c r="T903">
        <v>0</v>
      </c>
      <c r="U903">
        <v>0</v>
      </c>
      <c r="V903">
        <v>1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61.2</v>
      </c>
      <c r="AC903">
        <v>60</v>
      </c>
      <c r="AD903">
        <v>2042</v>
      </c>
      <c r="AE903">
        <v>7.6216849987246107</v>
      </c>
      <c r="AF903">
        <f t="shared" si="43"/>
        <v>2041.9999999999995</v>
      </c>
      <c r="AG903">
        <v>7.7076032321956944</v>
      </c>
      <c r="AH903">
        <f t="shared" si="44"/>
        <v>2225.2025678701684</v>
      </c>
      <c r="AI903">
        <v>-8.5918233471083738E-2</v>
      </c>
      <c r="AJ903">
        <v>2042</v>
      </c>
      <c r="AL903">
        <v>1</v>
      </c>
      <c r="AM903">
        <v>0</v>
      </c>
      <c r="AN903">
        <v>5.7</v>
      </c>
      <c r="AO903">
        <v>5.74</v>
      </c>
      <c r="AP903">
        <v>3.5</v>
      </c>
    </row>
    <row r="904" spans="1:42" x14ac:dyDescent="0.3">
      <c r="A904">
        <v>1</v>
      </c>
      <c r="B904">
        <v>0.7</v>
      </c>
      <c r="C904">
        <f t="shared" si="42"/>
        <v>0.48999999999999994</v>
      </c>
      <c r="D904">
        <v>7.7962024499072404</v>
      </c>
      <c r="E904" t="s">
        <v>55</v>
      </c>
      <c r="F904">
        <v>0</v>
      </c>
      <c r="G904">
        <v>0</v>
      </c>
      <c r="H904">
        <v>0</v>
      </c>
      <c r="I904">
        <v>0</v>
      </c>
      <c r="J904">
        <v>1</v>
      </c>
      <c r="K904" t="s">
        <v>38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1</v>
      </c>
      <c r="S904" t="s">
        <v>39</v>
      </c>
      <c r="T904">
        <v>0</v>
      </c>
      <c r="U904">
        <v>0</v>
      </c>
      <c r="V904">
        <v>1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62</v>
      </c>
      <c r="AC904">
        <v>56</v>
      </c>
      <c r="AD904">
        <v>1619</v>
      </c>
      <c r="AE904">
        <v>7.3895639536776354</v>
      </c>
      <c r="AF904">
        <f t="shared" si="43"/>
        <v>1619.0000000000005</v>
      </c>
      <c r="AG904">
        <v>7.3460984221062358</v>
      </c>
      <c r="AH904">
        <f t="shared" si="44"/>
        <v>1550.1367349298177</v>
      </c>
      <c r="AI904">
        <v>4.3465531571399652E-2</v>
      </c>
      <c r="AJ904">
        <v>1619</v>
      </c>
      <c r="AL904">
        <v>1</v>
      </c>
      <c r="AM904">
        <v>0</v>
      </c>
      <c r="AN904">
        <v>5.66</v>
      </c>
      <c r="AO904">
        <v>5.72</v>
      </c>
      <c r="AP904">
        <v>3.53</v>
      </c>
    </row>
    <row r="905" spans="1:42" x14ac:dyDescent="0.3">
      <c r="A905">
        <v>1</v>
      </c>
      <c r="B905">
        <v>0.5</v>
      </c>
      <c r="C905">
        <f t="shared" si="42"/>
        <v>0.25</v>
      </c>
      <c r="D905">
        <v>7.2401831635362885</v>
      </c>
      <c r="E905" t="s">
        <v>40</v>
      </c>
      <c r="F905">
        <v>0</v>
      </c>
      <c r="G905">
        <v>0</v>
      </c>
      <c r="H905">
        <v>1</v>
      </c>
      <c r="I905">
        <v>0</v>
      </c>
      <c r="J905">
        <v>0</v>
      </c>
      <c r="K905" t="s">
        <v>41</v>
      </c>
      <c r="L905">
        <v>0</v>
      </c>
      <c r="M905">
        <v>0</v>
      </c>
      <c r="N905">
        <v>0</v>
      </c>
      <c r="O905">
        <v>0</v>
      </c>
      <c r="P905">
        <v>1</v>
      </c>
      <c r="Q905">
        <v>0</v>
      </c>
      <c r="R905">
        <v>0</v>
      </c>
      <c r="S905" t="s">
        <v>44</v>
      </c>
      <c r="T905">
        <v>0</v>
      </c>
      <c r="U905">
        <v>0</v>
      </c>
      <c r="V905">
        <v>0</v>
      </c>
      <c r="W905">
        <v>0</v>
      </c>
      <c r="X905">
        <v>1</v>
      </c>
      <c r="Y905">
        <v>0</v>
      </c>
      <c r="Z905">
        <v>0</v>
      </c>
      <c r="AA905">
        <v>0</v>
      </c>
      <c r="AB905">
        <v>62.6</v>
      </c>
      <c r="AC905">
        <v>53</v>
      </c>
      <c r="AD905">
        <v>1370</v>
      </c>
      <c r="AE905">
        <v>7.222566018822171</v>
      </c>
      <c r="AF905">
        <f t="shared" si="43"/>
        <v>1370.0000000000005</v>
      </c>
      <c r="AG905">
        <v>7.2257290856025769</v>
      </c>
      <c r="AH905">
        <f t="shared" si="44"/>
        <v>1374.3402621399632</v>
      </c>
      <c r="AI905">
        <v>-3.1630667804058987E-3</v>
      </c>
      <c r="AJ905">
        <v>1370</v>
      </c>
      <c r="AL905">
        <v>1</v>
      </c>
      <c r="AM905">
        <v>0</v>
      </c>
      <c r="AN905">
        <v>5.09</v>
      </c>
      <c r="AO905">
        <v>5.14</v>
      </c>
      <c r="AP905">
        <v>3.2</v>
      </c>
    </row>
    <row r="906" spans="1:42" x14ac:dyDescent="0.3">
      <c r="A906">
        <v>1</v>
      </c>
      <c r="B906">
        <v>0.34</v>
      </c>
      <c r="C906">
        <f t="shared" si="42"/>
        <v>0.11560000000000002</v>
      </c>
      <c r="D906">
        <v>6.6514795948004855</v>
      </c>
      <c r="E906" t="s">
        <v>49</v>
      </c>
      <c r="F906">
        <v>0</v>
      </c>
      <c r="G906">
        <v>0</v>
      </c>
      <c r="H906">
        <v>0</v>
      </c>
      <c r="I906">
        <v>1</v>
      </c>
      <c r="J906">
        <v>0</v>
      </c>
      <c r="K906" t="s">
        <v>43</v>
      </c>
      <c r="L906">
        <v>0</v>
      </c>
      <c r="M906">
        <v>1</v>
      </c>
      <c r="N906">
        <v>0</v>
      </c>
      <c r="O906">
        <v>0</v>
      </c>
      <c r="P906">
        <v>0</v>
      </c>
      <c r="Q906">
        <v>0</v>
      </c>
      <c r="R906">
        <v>0</v>
      </c>
      <c r="S906" t="s">
        <v>44</v>
      </c>
      <c r="T906">
        <v>0</v>
      </c>
      <c r="U906">
        <v>0</v>
      </c>
      <c r="V906">
        <v>0</v>
      </c>
      <c r="W906">
        <v>0</v>
      </c>
      <c r="X906">
        <v>1</v>
      </c>
      <c r="Y906">
        <v>0</v>
      </c>
      <c r="Z906">
        <v>0</v>
      </c>
      <c r="AA906">
        <v>0</v>
      </c>
      <c r="AB906">
        <v>58</v>
      </c>
      <c r="AC906">
        <v>60</v>
      </c>
      <c r="AD906">
        <v>757</v>
      </c>
      <c r="AE906">
        <v>6.6293632534374485</v>
      </c>
      <c r="AF906">
        <f t="shared" si="43"/>
        <v>756.99999999999977</v>
      </c>
      <c r="AG906">
        <v>6.7734840071145257</v>
      </c>
      <c r="AH906">
        <f t="shared" si="44"/>
        <v>874.35284510005829</v>
      </c>
      <c r="AI906">
        <v>-0.14412075367707722</v>
      </c>
      <c r="AJ906">
        <v>757</v>
      </c>
      <c r="AL906">
        <v>1</v>
      </c>
      <c r="AM906">
        <v>0</v>
      </c>
      <c r="AN906">
        <v>4.63</v>
      </c>
      <c r="AO906">
        <v>4.6100000000000003</v>
      </c>
      <c r="AP906">
        <v>2.68</v>
      </c>
    </row>
    <row r="907" spans="1:42" x14ac:dyDescent="0.3">
      <c r="A907">
        <v>1</v>
      </c>
      <c r="B907">
        <v>0.3</v>
      </c>
      <c r="C907">
        <f t="shared" si="42"/>
        <v>0.09</v>
      </c>
      <c r="D907">
        <v>6.4709048392564616</v>
      </c>
      <c r="E907" t="s">
        <v>40</v>
      </c>
      <c r="F907">
        <v>0</v>
      </c>
      <c r="G907">
        <v>0</v>
      </c>
      <c r="H907">
        <v>1</v>
      </c>
      <c r="I907">
        <v>0</v>
      </c>
      <c r="J907">
        <v>0</v>
      </c>
      <c r="K907" t="s">
        <v>47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1</v>
      </c>
      <c r="R907">
        <v>0</v>
      </c>
      <c r="S907" t="s">
        <v>42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1</v>
      </c>
      <c r="AB907">
        <v>63</v>
      </c>
      <c r="AC907">
        <v>57</v>
      </c>
      <c r="AD907">
        <v>765</v>
      </c>
      <c r="AE907">
        <v>6.6398758338265358</v>
      </c>
      <c r="AF907">
        <f t="shared" si="43"/>
        <v>765</v>
      </c>
      <c r="AG907">
        <v>6.3578978828360739</v>
      </c>
      <c r="AH907">
        <f t="shared" si="44"/>
        <v>577.03209151363899</v>
      </c>
      <c r="AI907">
        <v>0.28197795099046186</v>
      </c>
      <c r="AJ907">
        <v>765</v>
      </c>
      <c r="AL907">
        <v>1</v>
      </c>
      <c r="AM907">
        <v>0</v>
      </c>
      <c r="AN907">
        <v>4.2699999999999996</v>
      </c>
      <c r="AO907">
        <v>4.24</v>
      </c>
      <c r="AP907">
        <v>2.68</v>
      </c>
    </row>
    <row r="908" spans="1:42" x14ac:dyDescent="0.3">
      <c r="A908">
        <v>1</v>
      </c>
      <c r="B908">
        <v>0.53</v>
      </c>
      <c r="C908">
        <f t="shared" si="42"/>
        <v>0.28090000000000004</v>
      </c>
      <c r="D908">
        <v>7.3335509394040761</v>
      </c>
      <c r="E908" t="s">
        <v>40</v>
      </c>
      <c r="F908">
        <v>0</v>
      </c>
      <c r="G908">
        <v>0</v>
      </c>
      <c r="H908">
        <v>1</v>
      </c>
      <c r="I908">
        <v>0</v>
      </c>
      <c r="J908">
        <v>0</v>
      </c>
      <c r="K908" t="s">
        <v>41</v>
      </c>
      <c r="L908">
        <v>0</v>
      </c>
      <c r="M908">
        <v>0</v>
      </c>
      <c r="N908">
        <v>0</v>
      </c>
      <c r="O908">
        <v>0</v>
      </c>
      <c r="P908">
        <v>1</v>
      </c>
      <c r="Q908">
        <v>0</v>
      </c>
      <c r="R908">
        <v>0</v>
      </c>
      <c r="S908" t="s">
        <v>42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1</v>
      </c>
      <c r="AB908">
        <v>61.8</v>
      </c>
      <c r="AC908">
        <v>56</v>
      </c>
      <c r="AD908">
        <v>1674</v>
      </c>
      <c r="AE908">
        <v>7.4229712510494208</v>
      </c>
      <c r="AF908">
        <f t="shared" si="43"/>
        <v>1674.0000000000002</v>
      </c>
      <c r="AG908">
        <v>7.4461710079517154</v>
      </c>
      <c r="AH908">
        <f t="shared" si="44"/>
        <v>1713.2903946037163</v>
      </c>
      <c r="AI908">
        <v>-2.3199756902294588E-2</v>
      </c>
      <c r="AJ908">
        <v>1674</v>
      </c>
      <c r="AL908">
        <v>1</v>
      </c>
      <c r="AM908">
        <v>0</v>
      </c>
      <c r="AN908">
        <v>5.2</v>
      </c>
      <c r="AO908">
        <v>5.22</v>
      </c>
      <c r="AP908">
        <v>3.22</v>
      </c>
    </row>
    <row r="909" spans="1:42" x14ac:dyDescent="0.3">
      <c r="A909">
        <v>1</v>
      </c>
      <c r="B909">
        <v>0.3</v>
      </c>
      <c r="C909">
        <f t="shared" si="42"/>
        <v>0.09</v>
      </c>
      <c r="D909">
        <v>6.4709048392564616</v>
      </c>
      <c r="E909" t="s">
        <v>55</v>
      </c>
      <c r="F909">
        <v>0</v>
      </c>
      <c r="G909">
        <v>0</v>
      </c>
      <c r="H909">
        <v>0</v>
      </c>
      <c r="I909">
        <v>0</v>
      </c>
      <c r="J909">
        <v>1</v>
      </c>
      <c r="K909" t="s">
        <v>50</v>
      </c>
      <c r="L909">
        <v>0</v>
      </c>
      <c r="M909">
        <v>0</v>
      </c>
      <c r="N909">
        <v>0</v>
      </c>
      <c r="O909">
        <v>1</v>
      </c>
      <c r="P909">
        <v>0</v>
      </c>
      <c r="Q909">
        <v>0</v>
      </c>
      <c r="R909">
        <v>0</v>
      </c>
      <c r="S909" t="s">
        <v>44</v>
      </c>
      <c r="T909">
        <v>0</v>
      </c>
      <c r="U909">
        <v>0</v>
      </c>
      <c r="V909">
        <v>0</v>
      </c>
      <c r="W909">
        <v>0</v>
      </c>
      <c r="X909">
        <v>1</v>
      </c>
      <c r="Y909">
        <v>0</v>
      </c>
      <c r="Z909">
        <v>0</v>
      </c>
      <c r="AA909">
        <v>0</v>
      </c>
      <c r="AB909">
        <v>62.9</v>
      </c>
      <c r="AC909">
        <v>57</v>
      </c>
      <c r="AD909">
        <v>605</v>
      </c>
      <c r="AE909">
        <v>6.4052284580308418</v>
      </c>
      <c r="AF909">
        <f t="shared" si="43"/>
        <v>605.00000000000023</v>
      </c>
      <c r="AG909">
        <v>6.4148889967498466</v>
      </c>
      <c r="AH909">
        <f t="shared" si="44"/>
        <v>610.87294817177235</v>
      </c>
      <c r="AI909">
        <v>-9.6605387190047409E-3</v>
      </c>
      <c r="AJ909">
        <v>605</v>
      </c>
      <c r="AL909">
        <v>1</v>
      </c>
      <c r="AM909">
        <v>0</v>
      </c>
      <c r="AN909">
        <v>4.28</v>
      </c>
      <c r="AO909">
        <v>4.3099999999999996</v>
      </c>
      <c r="AP909">
        <v>2.7</v>
      </c>
    </row>
    <row r="910" spans="1:42" x14ac:dyDescent="0.3">
      <c r="A910">
        <v>1</v>
      </c>
      <c r="B910">
        <v>0.7</v>
      </c>
      <c r="C910">
        <f t="shared" si="42"/>
        <v>0.48999999999999994</v>
      </c>
      <c r="D910">
        <v>7.7962024499072404</v>
      </c>
      <c r="E910" t="s">
        <v>40</v>
      </c>
      <c r="F910">
        <v>0</v>
      </c>
      <c r="G910">
        <v>0</v>
      </c>
      <c r="H910">
        <v>1</v>
      </c>
      <c r="I910">
        <v>0</v>
      </c>
      <c r="J910">
        <v>0</v>
      </c>
      <c r="K910" t="s">
        <v>51</v>
      </c>
      <c r="L910">
        <v>0</v>
      </c>
      <c r="M910">
        <v>0</v>
      </c>
      <c r="N910">
        <v>1</v>
      </c>
      <c r="O910">
        <v>0</v>
      </c>
      <c r="P910">
        <v>0</v>
      </c>
      <c r="Q910">
        <v>0</v>
      </c>
      <c r="R910">
        <v>0</v>
      </c>
      <c r="S910" t="s">
        <v>46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1</v>
      </c>
      <c r="AA910">
        <v>0</v>
      </c>
      <c r="AB910">
        <v>62.5</v>
      </c>
      <c r="AC910">
        <v>57</v>
      </c>
      <c r="AD910">
        <v>3683</v>
      </c>
      <c r="AE910">
        <v>8.2114829164450658</v>
      </c>
      <c r="AF910">
        <f t="shared" si="43"/>
        <v>3683.0000000000018</v>
      </c>
      <c r="AG910">
        <v>8.1299256104485789</v>
      </c>
      <c r="AH910">
        <f t="shared" si="44"/>
        <v>3394.5470369173818</v>
      </c>
      <c r="AI910">
        <v>8.1557305996486917E-2</v>
      </c>
      <c r="AJ910">
        <v>3683</v>
      </c>
      <c r="AL910">
        <v>1</v>
      </c>
      <c r="AM910">
        <v>0</v>
      </c>
      <c r="AN910">
        <v>5.62</v>
      </c>
      <c r="AO910">
        <v>5.67</v>
      </c>
      <c r="AP910">
        <v>3.53</v>
      </c>
    </row>
    <row r="911" spans="1:42" x14ac:dyDescent="0.3">
      <c r="A911">
        <v>1</v>
      </c>
      <c r="B911">
        <v>0.33</v>
      </c>
      <c r="C911">
        <f t="shared" si="42"/>
        <v>0.10890000000000001</v>
      </c>
      <c r="D911">
        <v>6.6079578580290095</v>
      </c>
      <c r="E911" t="s">
        <v>40</v>
      </c>
      <c r="F911">
        <v>0</v>
      </c>
      <c r="G911">
        <v>0</v>
      </c>
      <c r="H911">
        <v>1</v>
      </c>
      <c r="I911">
        <v>0</v>
      </c>
      <c r="J911">
        <v>0</v>
      </c>
      <c r="K911" t="s">
        <v>43</v>
      </c>
      <c r="L911">
        <v>0</v>
      </c>
      <c r="M911">
        <v>1</v>
      </c>
      <c r="N911">
        <v>0</v>
      </c>
      <c r="O911">
        <v>0</v>
      </c>
      <c r="P911">
        <v>0</v>
      </c>
      <c r="Q911">
        <v>0</v>
      </c>
      <c r="R911">
        <v>0</v>
      </c>
      <c r="S911" t="s">
        <v>52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0</v>
      </c>
      <c r="AA911">
        <v>0</v>
      </c>
      <c r="AB911">
        <v>60.3</v>
      </c>
      <c r="AC911">
        <v>57</v>
      </c>
      <c r="AD911">
        <v>928</v>
      </c>
      <c r="AE911">
        <v>6.8330317327862007</v>
      </c>
      <c r="AF911">
        <f t="shared" si="43"/>
        <v>928.00000000000011</v>
      </c>
      <c r="AG911">
        <v>6.6997807032844445</v>
      </c>
      <c r="AH911">
        <f t="shared" si="44"/>
        <v>812.22768677168222</v>
      </c>
      <c r="AI911">
        <v>0.13325102950175616</v>
      </c>
      <c r="AJ911">
        <v>928</v>
      </c>
      <c r="AL911">
        <v>1</v>
      </c>
      <c r="AM911">
        <v>0</v>
      </c>
      <c r="AN911">
        <v>4.54</v>
      </c>
      <c r="AO911">
        <v>4.51</v>
      </c>
      <c r="AP911">
        <v>2.73</v>
      </c>
    </row>
    <row r="912" spans="1:42" x14ac:dyDescent="0.3">
      <c r="A912">
        <v>1</v>
      </c>
      <c r="B912">
        <v>0.43</v>
      </c>
      <c r="C912">
        <f t="shared" si="42"/>
        <v>0.18489999999999998</v>
      </c>
      <c r="D912">
        <v>7.0039939557772124</v>
      </c>
      <c r="E912" t="s">
        <v>55</v>
      </c>
      <c r="F912">
        <v>0</v>
      </c>
      <c r="G912">
        <v>0</v>
      </c>
      <c r="H912">
        <v>0</v>
      </c>
      <c r="I912">
        <v>0</v>
      </c>
      <c r="J912">
        <v>1</v>
      </c>
      <c r="K912" t="s">
        <v>41</v>
      </c>
      <c r="L912">
        <v>0</v>
      </c>
      <c r="M912">
        <v>0</v>
      </c>
      <c r="N912">
        <v>0</v>
      </c>
      <c r="O912">
        <v>0</v>
      </c>
      <c r="P912">
        <v>1</v>
      </c>
      <c r="Q912">
        <v>0</v>
      </c>
      <c r="R912">
        <v>0</v>
      </c>
      <c r="S912" t="s">
        <v>39</v>
      </c>
      <c r="T912">
        <v>0</v>
      </c>
      <c r="U912">
        <v>0</v>
      </c>
      <c r="V912">
        <v>1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60.2</v>
      </c>
      <c r="AC912">
        <v>57</v>
      </c>
      <c r="AD912">
        <v>716</v>
      </c>
      <c r="AE912">
        <v>6.5736801669606457</v>
      </c>
      <c r="AF912">
        <f t="shared" si="43"/>
        <v>716.00000000000011</v>
      </c>
      <c r="AG912">
        <v>6.7004200576852391</v>
      </c>
      <c r="AH912">
        <f t="shared" si="44"/>
        <v>812.74715416185245</v>
      </c>
      <c r="AI912">
        <v>-0.12673989072459335</v>
      </c>
      <c r="AJ912">
        <v>716</v>
      </c>
      <c r="AL912">
        <v>1</v>
      </c>
      <c r="AM912">
        <v>0</v>
      </c>
      <c r="AN912">
        <v>4.91</v>
      </c>
      <c r="AO912">
        <v>4.93</v>
      </c>
      <c r="AP912">
        <v>2.96</v>
      </c>
    </row>
    <row r="913" spans="1:42" x14ac:dyDescent="0.3">
      <c r="A913">
        <v>1</v>
      </c>
      <c r="B913">
        <v>0.52</v>
      </c>
      <c r="C913">
        <f t="shared" si="42"/>
        <v>0.27040000000000003</v>
      </c>
      <c r="D913">
        <v>7.302897153254575</v>
      </c>
      <c r="E913" t="s">
        <v>40</v>
      </c>
      <c r="F913">
        <v>0</v>
      </c>
      <c r="G913">
        <v>0</v>
      </c>
      <c r="H913">
        <v>1</v>
      </c>
      <c r="I913">
        <v>0</v>
      </c>
      <c r="J913">
        <v>0</v>
      </c>
      <c r="K913" t="s">
        <v>50</v>
      </c>
      <c r="L913">
        <v>0</v>
      </c>
      <c r="M913">
        <v>0</v>
      </c>
      <c r="N913">
        <v>0</v>
      </c>
      <c r="O913">
        <v>1</v>
      </c>
      <c r="P913">
        <v>0</v>
      </c>
      <c r="Q913">
        <v>0</v>
      </c>
      <c r="R913">
        <v>0</v>
      </c>
      <c r="S913" t="s">
        <v>44</v>
      </c>
      <c r="T913">
        <v>0</v>
      </c>
      <c r="U913">
        <v>0</v>
      </c>
      <c r="V913">
        <v>0</v>
      </c>
      <c r="W913">
        <v>0</v>
      </c>
      <c r="X913">
        <v>1</v>
      </c>
      <c r="Y913">
        <v>0</v>
      </c>
      <c r="Z913">
        <v>0</v>
      </c>
      <c r="AA913">
        <v>0</v>
      </c>
      <c r="AB913">
        <v>61.3</v>
      </c>
      <c r="AC913">
        <v>56</v>
      </c>
      <c r="AD913">
        <v>1576</v>
      </c>
      <c r="AE913">
        <v>7.3626452704178247</v>
      </c>
      <c r="AF913">
        <f t="shared" si="43"/>
        <v>1576.0000000000005</v>
      </c>
      <c r="AG913">
        <v>7.3587892039071736</v>
      </c>
      <c r="AH913">
        <f t="shared" si="44"/>
        <v>1569.9345411014126</v>
      </c>
      <c r="AI913">
        <v>3.8560665106510683E-3</v>
      </c>
      <c r="AJ913">
        <v>1576</v>
      </c>
      <c r="AL913">
        <v>1</v>
      </c>
      <c r="AM913">
        <v>0</v>
      </c>
      <c r="AN913">
        <v>5.17</v>
      </c>
      <c r="AO913">
        <v>5.2</v>
      </c>
      <c r="AP913">
        <v>3.18</v>
      </c>
    </row>
    <row r="914" spans="1:42" x14ac:dyDescent="0.3">
      <c r="A914">
        <v>1</v>
      </c>
      <c r="B914">
        <v>1</v>
      </c>
      <c r="C914">
        <f t="shared" si="42"/>
        <v>1</v>
      </c>
      <c r="D914">
        <v>8.4322999999999997</v>
      </c>
      <c r="E914" t="s">
        <v>55</v>
      </c>
      <c r="F914">
        <v>0</v>
      </c>
      <c r="G914">
        <v>0</v>
      </c>
      <c r="H914">
        <v>0</v>
      </c>
      <c r="I914">
        <v>0</v>
      </c>
      <c r="J914">
        <v>1</v>
      </c>
      <c r="K914" t="s">
        <v>43</v>
      </c>
      <c r="L914">
        <v>0</v>
      </c>
      <c r="M914">
        <v>1</v>
      </c>
      <c r="N914">
        <v>0</v>
      </c>
      <c r="O914">
        <v>0</v>
      </c>
      <c r="P914">
        <v>0</v>
      </c>
      <c r="Q914">
        <v>0</v>
      </c>
      <c r="R914">
        <v>0</v>
      </c>
      <c r="S914" t="s">
        <v>56</v>
      </c>
      <c r="T914">
        <v>1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63</v>
      </c>
      <c r="AC914">
        <v>57</v>
      </c>
      <c r="AD914">
        <v>3300</v>
      </c>
      <c r="AE914">
        <v>8.1016777474545716</v>
      </c>
      <c r="AF914">
        <f t="shared" si="43"/>
        <v>3300</v>
      </c>
      <c r="AG914">
        <v>8.016569963559137</v>
      </c>
      <c r="AH914">
        <f t="shared" si="44"/>
        <v>3030.7638533851668</v>
      </c>
      <c r="AI914">
        <v>8.5107783895434608E-2</v>
      </c>
      <c r="AJ914">
        <v>3300</v>
      </c>
      <c r="AL914">
        <v>1</v>
      </c>
      <c r="AM914">
        <v>0</v>
      </c>
      <c r="AN914">
        <v>6.32</v>
      </c>
      <c r="AO914">
        <v>6.35</v>
      </c>
      <c r="AP914">
        <v>3.99</v>
      </c>
    </row>
    <row r="915" spans="1:42" x14ac:dyDescent="0.3">
      <c r="A915">
        <v>1</v>
      </c>
      <c r="B915">
        <v>0.54</v>
      </c>
      <c r="C915">
        <f t="shared" si="42"/>
        <v>0.29160000000000003</v>
      </c>
      <c r="D915">
        <v>7.3637568041130663</v>
      </c>
      <c r="E915" t="s">
        <v>49</v>
      </c>
      <c r="F915">
        <v>0</v>
      </c>
      <c r="G915">
        <v>0</v>
      </c>
      <c r="H915">
        <v>0</v>
      </c>
      <c r="I915">
        <v>1</v>
      </c>
      <c r="J915">
        <v>0</v>
      </c>
      <c r="K915" t="s">
        <v>41</v>
      </c>
      <c r="L915">
        <v>0</v>
      </c>
      <c r="M915">
        <v>0</v>
      </c>
      <c r="N915">
        <v>0</v>
      </c>
      <c r="O915">
        <v>0</v>
      </c>
      <c r="P915">
        <v>1</v>
      </c>
      <c r="Q915">
        <v>0</v>
      </c>
      <c r="R915">
        <v>0</v>
      </c>
      <c r="S915" t="s">
        <v>39</v>
      </c>
      <c r="T915">
        <v>0</v>
      </c>
      <c r="U915">
        <v>0</v>
      </c>
      <c r="V915">
        <v>1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61</v>
      </c>
      <c r="AC915">
        <v>58</v>
      </c>
      <c r="AD915">
        <v>1154</v>
      </c>
      <c r="AE915">
        <v>7.0509894470680452</v>
      </c>
      <c r="AF915">
        <f t="shared" si="43"/>
        <v>1154.0000000000005</v>
      </c>
      <c r="AG915">
        <v>7.1003526679756828</v>
      </c>
      <c r="AH915">
        <f t="shared" si="44"/>
        <v>1212.3945718452144</v>
      </c>
      <c r="AI915">
        <v>-4.9363220907637562E-2</v>
      </c>
      <c r="AJ915">
        <v>1154</v>
      </c>
      <c r="AL915">
        <v>1</v>
      </c>
      <c r="AM915">
        <v>0</v>
      </c>
      <c r="AN915">
        <v>5.23</v>
      </c>
      <c r="AO915">
        <v>5.27</v>
      </c>
      <c r="AP915">
        <v>3.2</v>
      </c>
    </row>
    <row r="916" spans="1:42" x14ac:dyDescent="0.3">
      <c r="A916">
        <v>1</v>
      </c>
      <c r="B916">
        <v>1</v>
      </c>
      <c r="C916">
        <f t="shared" si="42"/>
        <v>1</v>
      </c>
      <c r="D916">
        <v>8.4322999999999997</v>
      </c>
      <c r="E916" t="s">
        <v>55</v>
      </c>
      <c r="F916">
        <v>0</v>
      </c>
      <c r="G916">
        <v>0</v>
      </c>
      <c r="H916">
        <v>0</v>
      </c>
      <c r="I916">
        <v>0</v>
      </c>
      <c r="J916">
        <v>1</v>
      </c>
      <c r="K916" t="s">
        <v>50</v>
      </c>
      <c r="L916">
        <v>0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0</v>
      </c>
      <c r="S916" t="s">
        <v>52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0</v>
      </c>
      <c r="AA916">
        <v>0</v>
      </c>
      <c r="AB916">
        <v>63.1</v>
      </c>
      <c r="AC916">
        <v>61</v>
      </c>
      <c r="AD916">
        <v>5806</v>
      </c>
      <c r="AE916">
        <v>8.6666471445845747</v>
      </c>
      <c r="AF916">
        <f t="shared" si="43"/>
        <v>5805.9999999999973</v>
      </c>
      <c r="AG916">
        <v>8.6698794328394477</v>
      </c>
      <c r="AH916">
        <f t="shared" si="44"/>
        <v>5824.797027948669</v>
      </c>
      <c r="AI916">
        <v>-3.2322882548729837E-3</v>
      </c>
      <c r="AJ916">
        <v>5806</v>
      </c>
      <c r="AL916">
        <v>1</v>
      </c>
      <c r="AM916">
        <v>0</v>
      </c>
      <c r="AN916">
        <v>6.38</v>
      </c>
      <c r="AO916">
        <v>6.33</v>
      </c>
      <c r="AP916">
        <v>4.01</v>
      </c>
    </row>
    <row r="917" spans="1:42" x14ac:dyDescent="0.3">
      <c r="A917">
        <v>1</v>
      </c>
      <c r="B917">
        <v>0.53</v>
      </c>
      <c r="C917">
        <f t="shared" si="42"/>
        <v>0.28090000000000004</v>
      </c>
      <c r="D917">
        <v>7.3335509394040761</v>
      </c>
      <c r="E917" t="s">
        <v>40</v>
      </c>
      <c r="F917">
        <v>0</v>
      </c>
      <c r="G917">
        <v>0</v>
      </c>
      <c r="H917">
        <v>1</v>
      </c>
      <c r="I917">
        <v>0</v>
      </c>
      <c r="J917">
        <v>0</v>
      </c>
      <c r="K917" t="s">
        <v>54</v>
      </c>
      <c r="L917">
        <v>1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 t="s">
        <v>44</v>
      </c>
      <c r="T917">
        <v>0</v>
      </c>
      <c r="U917">
        <v>0</v>
      </c>
      <c r="V917">
        <v>0</v>
      </c>
      <c r="W917">
        <v>0</v>
      </c>
      <c r="X917">
        <v>1</v>
      </c>
      <c r="Y917">
        <v>0</v>
      </c>
      <c r="Z917">
        <v>0</v>
      </c>
      <c r="AA917">
        <v>0</v>
      </c>
      <c r="AB917">
        <v>61.5</v>
      </c>
      <c r="AC917">
        <v>55</v>
      </c>
      <c r="AD917">
        <v>1813</v>
      </c>
      <c r="AE917">
        <v>7.5027382107548508</v>
      </c>
      <c r="AF917">
        <f t="shared" si="43"/>
        <v>1812.9999999999995</v>
      </c>
      <c r="AG917">
        <v>7.5346604240772486</v>
      </c>
      <c r="AH917">
        <f t="shared" si="44"/>
        <v>1871.8086296806832</v>
      </c>
      <c r="AI917">
        <v>-3.1922213322397752E-2</v>
      </c>
      <c r="AJ917">
        <v>1813</v>
      </c>
      <c r="AL917">
        <v>1</v>
      </c>
      <c r="AM917">
        <v>0</v>
      </c>
      <c r="AN917">
        <v>5.19</v>
      </c>
      <c r="AO917">
        <v>5.22</v>
      </c>
      <c r="AP917">
        <v>3.2</v>
      </c>
    </row>
    <row r="918" spans="1:42" x14ac:dyDescent="0.3">
      <c r="A918">
        <v>1</v>
      </c>
      <c r="B918">
        <v>0.3</v>
      </c>
      <c r="C918">
        <f t="shared" si="42"/>
        <v>0.09</v>
      </c>
      <c r="D918">
        <v>6.4709048392564616</v>
      </c>
      <c r="E918" t="s">
        <v>40</v>
      </c>
      <c r="F918">
        <v>0</v>
      </c>
      <c r="G918">
        <v>0</v>
      </c>
      <c r="H918">
        <v>1</v>
      </c>
      <c r="I918">
        <v>0</v>
      </c>
      <c r="J918">
        <v>0</v>
      </c>
      <c r="K918" t="s">
        <v>43</v>
      </c>
      <c r="L918">
        <v>0</v>
      </c>
      <c r="M918">
        <v>1</v>
      </c>
      <c r="N918">
        <v>0</v>
      </c>
      <c r="O918">
        <v>0</v>
      </c>
      <c r="P918">
        <v>0</v>
      </c>
      <c r="Q918">
        <v>0</v>
      </c>
      <c r="R918">
        <v>0</v>
      </c>
      <c r="S918" t="s">
        <v>42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1</v>
      </c>
      <c r="AB918">
        <v>61.7</v>
      </c>
      <c r="AC918">
        <v>57</v>
      </c>
      <c r="AD918">
        <v>1013</v>
      </c>
      <c r="AE918">
        <v>6.9206715042486833</v>
      </c>
      <c r="AF918">
        <f t="shared" si="43"/>
        <v>1012.9999999999999</v>
      </c>
      <c r="AG918">
        <v>6.7275240102729814</v>
      </c>
      <c r="AH918">
        <f t="shared" si="44"/>
        <v>835.07706188326472</v>
      </c>
      <c r="AI918">
        <v>0.19314749397570186</v>
      </c>
      <c r="AJ918">
        <v>1013</v>
      </c>
      <c r="AL918">
        <v>1</v>
      </c>
      <c r="AM918">
        <v>0</v>
      </c>
      <c r="AN918">
        <v>4.34</v>
      </c>
      <c r="AO918">
        <v>4.3099999999999996</v>
      </c>
      <c r="AP918">
        <v>2.67</v>
      </c>
    </row>
    <row r="919" spans="1:42" x14ac:dyDescent="0.3">
      <c r="A919">
        <v>1</v>
      </c>
      <c r="B919">
        <v>0.56000000000000005</v>
      </c>
      <c r="C919">
        <f t="shared" si="42"/>
        <v>0.31360000000000005</v>
      </c>
      <c r="D919">
        <v>7.4228826779788557</v>
      </c>
      <c r="E919" t="s">
        <v>49</v>
      </c>
      <c r="F919">
        <v>0</v>
      </c>
      <c r="G919">
        <v>0</v>
      </c>
      <c r="H919">
        <v>0</v>
      </c>
      <c r="I919">
        <v>1</v>
      </c>
      <c r="J919">
        <v>0</v>
      </c>
      <c r="K919" t="s">
        <v>47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1</v>
      </c>
      <c r="R919">
        <v>0</v>
      </c>
      <c r="S919" t="s">
        <v>46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1</v>
      </c>
      <c r="AA919">
        <v>0</v>
      </c>
      <c r="AB919">
        <v>60.6</v>
      </c>
      <c r="AC919">
        <v>59</v>
      </c>
      <c r="AD919">
        <v>1743</v>
      </c>
      <c r="AE919">
        <v>7.4633630455200208</v>
      </c>
      <c r="AF919">
        <f t="shared" si="43"/>
        <v>1742.9999999999998</v>
      </c>
      <c r="AG919">
        <v>7.4644409427488014</v>
      </c>
      <c r="AH919">
        <f t="shared" si="44"/>
        <v>1744.8797877967884</v>
      </c>
      <c r="AI919">
        <v>-1.0778972287805999E-3</v>
      </c>
      <c r="AJ919">
        <v>1743</v>
      </c>
      <c r="AL919">
        <v>1</v>
      </c>
      <c r="AM919">
        <v>0</v>
      </c>
      <c r="AN919">
        <v>5.33</v>
      </c>
      <c r="AO919">
        <v>5.29</v>
      </c>
      <c r="AP919">
        <v>3.22</v>
      </c>
    </row>
    <row r="920" spans="1:42" x14ac:dyDescent="0.3">
      <c r="A920">
        <v>1</v>
      </c>
      <c r="B920">
        <v>1</v>
      </c>
      <c r="C920">
        <f t="shared" si="42"/>
        <v>1</v>
      </c>
      <c r="D920">
        <v>8.4322999999999997</v>
      </c>
      <c r="E920" t="s">
        <v>49</v>
      </c>
      <c r="F920">
        <v>0</v>
      </c>
      <c r="G920">
        <v>0</v>
      </c>
      <c r="H920">
        <v>0</v>
      </c>
      <c r="I920">
        <v>1</v>
      </c>
      <c r="J920">
        <v>0</v>
      </c>
      <c r="K920" t="s">
        <v>54</v>
      </c>
      <c r="L920">
        <v>1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 t="s">
        <v>39</v>
      </c>
      <c r="T920">
        <v>0</v>
      </c>
      <c r="U920">
        <v>0</v>
      </c>
      <c r="V920">
        <v>1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62.3</v>
      </c>
      <c r="AC920">
        <v>60</v>
      </c>
      <c r="AD920">
        <v>4469</v>
      </c>
      <c r="AE920">
        <v>8.4049199489334523</v>
      </c>
      <c r="AF920">
        <f t="shared" si="43"/>
        <v>4469.0000000000036</v>
      </c>
      <c r="AG920">
        <v>8.5266643566709615</v>
      </c>
      <c r="AH920">
        <f t="shared" si="44"/>
        <v>5047.58079337444</v>
      </c>
      <c r="AI920">
        <v>-0.12174440773750916</v>
      </c>
      <c r="AJ920">
        <v>4469</v>
      </c>
      <c r="AL920">
        <v>1</v>
      </c>
      <c r="AM920">
        <v>0</v>
      </c>
      <c r="AN920">
        <v>6.23</v>
      </c>
      <c r="AO920">
        <v>6.19</v>
      </c>
      <c r="AP920">
        <v>3.87</v>
      </c>
    </row>
    <row r="921" spans="1:42" x14ac:dyDescent="0.3">
      <c r="A921">
        <v>1</v>
      </c>
      <c r="B921">
        <v>0.36</v>
      </c>
      <c r="C921">
        <f t="shared" si="42"/>
        <v>0.12959999999999999</v>
      </c>
      <c r="D921">
        <v>6.7356105602666911</v>
      </c>
      <c r="E921" t="s">
        <v>55</v>
      </c>
      <c r="F921">
        <v>0</v>
      </c>
      <c r="G921">
        <v>0</v>
      </c>
      <c r="H921">
        <v>0</v>
      </c>
      <c r="I921">
        <v>0</v>
      </c>
      <c r="J921">
        <v>1</v>
      </c>
      <c r="K921" t="s">
        <v>51</v>
      </c>
      <c r="L921">
        <v>0</v>
      </c>
      <c r="M921">
        <v>0</v>
      </c>
      <c r="N921">
        <v>1</v>
      </c>
      <c r="O921">
        <v>0</v>
      </c>
      <c r="P921">
        <v>0</v>
      </c>
      <c r="Q921">
        <v>0</v>
      </c>
      <c r="R921">
        <v>0</v>
      </c>
      <c r="S921" t="s">
        <v>44</v>
      </c>
      <c r="T921">
        <v>0</v>
      </c>
      <c r="U921">
        <v>0</v>
      </c>
      <c r="V921">
        <v>0</v>
      </c>
      <c r="W921">
        <v>0</v>
      </c>
      <c r="X921">
        <v>1</v>
      </c>
      <c r="Y921">
        <v>0</v>
      </c>
      <c r="Z921">
        <v>0</v>
      </c>
      <c r="AA921">
        <v>0</v>
      </c>
      <c r="AB921">
        <v>60.1</v>
      </c>
      <c r="AC921">
        <v>59</v>
      </c>
      <c r="AD921">
        <v>825</v>
      </c>
      <c r="AE921">
        <v>6.7153833863346808</v>
      </c>
      <c r="AF921">
        <f t="shared" si="43"/>
        <v>824.99999999999989</v>
      </c>
      <c r="AG921">
        <v>6.7179904373795782</v>
      </c>
      <c r="AH921">
        <f t="shared" si="44"/>
        <v>827.15362319504391</v>
      </c>
      <c r="AI921">
        <v>-2.607051044897446E-3</v>
      </c>
      <c r="AJ921">
        <v>825</v>
      </c>
      <c r="AL921">
        <v>1</v>
      </c>
      <c r="AM921">
        <v>0</v>
      </c>
      <c r="AN921">
        <v>4.62</v>
      </c>
      <c r="AO921">
        <v>4.66</v>
      </c>
      <c r="AP921">
        <v>2.78</v>
      </c>
    </row>
    <row r="922" spans="1:42" x14ac:dyDescent="0.3">
      <c r="A922">
        <v>1</v>
      </c>
      <c r="B922">
        <v>0.4</v>
      </c>
      <c r="C922">
        <f t="shared" si="42"/>
        <v>0.16000000000000003</v>
      </c>
      <c r="D922">
        <v>6.8934882765450896</v>
      </c>
      <c r="E922" t="s">
        <v>40</v>
      </c>
      <c r="F922">
        <v>0</v>
      </c>
      <c r="G922">
        <v>0</v>
      </c>
      <c r="H922">
        <v>1</v>
      </c>
      <c r="I922">
        <v>0</v>
      </c>
      <c r="J922">
        <v>0</v>
      </c>
      <c r="K922" t="s">
        <v>47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1</v>
      </c>
      <c r="R922">
        <v>0</v>
      </c>
      <c r="S922" t="s">
        <v>44</v>
      </c>
      <c r="T922">
        <v>0</v>
      </c>
      <c r="U922">
        <v>0</v>
      </c>
      <c r="V922">
        <v>0</v>
      </c>
      <c r="W922">
        <v>0</v>
      </c>
      <c r="X922">
        <v>1</v>
      </c>
      <c r="Y922">
        <v>0</v>
      </c>
      <c r="Z922">
        <v>0</v>
      </c>
      <c r="AA922">
        <v>0</v>
      </c>
      <c r="AB922">
        <v>61.2</v>
      </c>
      <c r="AC922">
        <v>56</v>
      </c>
      <c r="AD922">
        <v>736</v>
      </c>
      <c r="AE922">
        <v>6.6012301187288767</v>
      </c>
      <c r="AF922">
        <f t="shared" si="43"/>
        <v>736.00000000000034</v>
      </c>
      <c r="AG922">
        <v>6.687828788699683</v>
      </c>
      <c r="AH922">
        <f t="shared" si="44"/>
        <v>802.577793060972</v>
      </c>
      <c r="AI922">
        <v>-8.6598669970806341E-2</v>
      </c>
      <c r="AJ922">
        <v>736</v>
      </c>
      <c r="AL922">
        <v>1</v>
      </c>
      <c r="AM922">
        <v>0</v>
      </c>
      <c r="AN922">
        <v>4.76</v>
      </c>
      <c r="AO922">
        <v>4.82</v>
      </c>
      <c r="AP922">
        <v>2.93</v>
      </c>
    </row>
    <row r="923" spans="1:42" x14ac:dyDescent="0.3">
      <c r="A923">
        <v>1</v>
      </c>
      <c r="B923">
        <v>0.32</v>
      </c>
      <c r="C923">
        <f t="shared" si="42"/>
        <v>0.1024</v>
      </c>
      <c r="D923">
        <v>6.56339481274318</v>
      </c>
      <c r="E923" t="s">
        <v>40</v>
      </c>
      <c r="F923">
        <v>0</v>
      </c>
      <c r="G923">
        <v>0</v>
      </c>
      <c r="H923">
        <v>1</v>
      </c>
      <c r="I923">
        <v>0</v>
      </c>
      <c r="J923">
        <v>0</v>
      </c>
      <c r="K923" t="s">
        <v>50</v>
      </c>
      <c r="L923">
        <v>0</v>
      </c>
      <c r="M923">
        <v>0</v>
      </c>
      <c r="N923">
        <v>0</v>
      </c>
      <c r="O923">
        <v>1</v>
      </c>
      <c r="P923">
        <v>0</v>
      </c>
      <c r="Q923">
        <v>0</v>
      </c>
      <c r="R923">
        <v>0</v>
      </c>
      <c r="S923" t="s">
        <v>39</v>
      </c>
      <c r="T923">
        <v>0</v>
      </c>
      <c r="U923">
        <v>0</v>
      </c>
      <c r="V923">
        <v>1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61.6</v>
      </c>
      <c r="AC923">
        <v>57</v>
      </c>
      <c r="AD923">
        <v>612</v>
      </c>
      <c r="AE923">
        <v>6.4167322825123261</v>
      </c>
      <c r="AF923">
        <f t="shared" si="43"/>
        <v>612</v>
      </c>
      <c r="AG923">
        <v>6.3640355291502928</v>
      </c>
      <c r="AH923">
        <f t="shared" si="44"/>
        <v>580.58460127540536</v>
      </c>
      <c r="AI923">
        <v>5.2696753362033277E-2</v>
      </c>
      <c r="AJ923">
        <v>612</v>
      </c>
      <c r="AL923">
        <v>1</v>
      </c>
      <c r="AM923">
        <v>0</v>
      </c>
      <c r="AN923">
        <v>4.42</v>
      </c>
      <c r="AO923">
        <v>4.38</v>
      </c>
      <c r="AP923">
        <v>2.71</v>
      </c>
    </row>
    <row r="924" spans="1:42" x14ac:dyDescent="0.3">
      <c r="A924">
        <v>1</v>
      </c>
      <c r="B924">
        <v>0.51</v>
      </c>
      <c r="C924">
        <f t="shared" si="42"/>
        <v>0.2601</v>
      </c>
      <c r="D924">
        <v>7.2717799946100161</v>
      </c>
      <c r="E924" t="s">
        <v>49</v>
      </c>
      <c r="F924">
        <v>0</v>
      </c>
      <c r="G924">
        <v>0</v>
      </c>
      <c r="H924">
        <v>0</v>
      </c>
      <c r="I924">
        <v>1</v>
      </c>
      <c r="J924">
        <v>0</v>
      </c>
      <c r="K924" t="s">
        <v>43</v>
      </c>
      <c r="L924">
        <v>0</v>
      </c>
      <c r="M924">
        <v>1</v>
      </c>
      <c r="N924">
        <v>0</v>
      </c>
      <c r="O924">
        <v>0</v>
      </c>
      <c r="P924">
        <v>0</v>
      </c>
      <c r="Q924">
        <v>0</v>
      </c>
      <c r="R924">
        <v>0</v>
      </c>
      <c r="S924" t="s">
        <v>42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1</v>
      </c>
      <c r="AB924">
        <v>59.3</v>
      </c>
      <c r="AC924">
        <v>59</v>
      </c>
      <c r="AD924">
        <v>2419</v>
      </c>
      <c r="AE924">
        <v>7.7911095106100277</v>
      </c>
      <c r="AF924">
        <f t="shared" si="43"/>
        <v>2419.0000000000009</v>
      </c>
      <c r="AG924">
        <v>7.5958152998297432</v>
      </c>
      <c r="AH924">
        <f t="shared" si="44"/>
        <v>1989.8515159411506</v>
      </c>
      <c r="AI924">
        <v>0.19529421078028442</v>
      </c>
      <c r="AJ924">
        <v>2419</v>
      </c>
      <c r="AL924">
        <v>1</v>
      </c>
      <c r="AM924">
        <v>0</v>
      </c>
      <c r="AN924">
        <v>5.25</v>
      </c>
      <c r="AO924">
        <v>5.17</v>
      </c>
      <c r="AP924">
        <v>3.09</v>
      </c>
    </row>
    <row r="925" spans="1:42" x14ac:dyDescent="0.3">
      <c r="A925">
        <v>1</v>
      </c>
      <c r="B925">
        <v>0.3</v>
      </c>
      <c r="C925">
        <f t="shared" si="42"/>
        <v>0.09</v>
      </c>
      <c r="D925">
        <v>6.4709048392564616</v>
      </c>
      <c r="E925" t="s">
        <v>37</v>
      </c>
      <c r="F925">
        <v>0</v>
      </c>
      <c r="G925">
        <v>1</v>
      </c>
      <c r="H925">
        <v>0</v>
      </c>
      <c r="I925">
        <v>0</v>
      </c>
      <c r="J925">
        <v>0</v>
      </c>
      <c r="K925" t="s">
        <v>50</v>
      </c>
      <c r="L925">
        <v>0</v>
      </c>
      <c r="M925">
        <v>0</v>
      </c>
      <c r="N925">
        <v>0</v>
      </c>
      <c r="O925">
        <v>1</v>
      </c>
      <c r="P925">
        <v>0</v>
      </c>
      <c r="Q925">
        <v>0</v>
      </c>
      <c r="R925">
        <v>0</v>
      </c>
      <c r="S925" t="s">
        <v>42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1</v>
      </c>
      <c r="AB925">
        <v>63.2</v>
      </c>
      <c r="AC925">
        <v>57</v>
      </c>
      <c r="AD925">
        <v>684</v>
      </c>
      <c r="AE925">
        <v>6.5279579176225502</v>
      </c>
      <c r="AF925">
        <f t="shared" si="43"/>
        <v>683.99999999999977</v>
      </c>
      <c r="AG925">
        <v>6.4990816216669796</v>
      </c>
      <c r="AH925">
        <f t="shared" si="44"/>
        <v>664.53106179080305</v>
      </c>
      <c r="AI925">
        <v>2.8876295955570619E-2</v>
      </c>
      <c r="AJ925">
        <v>684</v>
      </c>
      <c r="AL925">
        <v>1</v>
      </c>
      <c r="AM925">
        <v>0</v>
      </c>
      <c r="AN925">
        <v>4.2300000000000004</v>
      </c>
      <c r="AO925">
        <v>4.28</v>
      </c>
      <c r="AP925">
        <v>2.69</v>
      </c>
    </row>
    <row r="926" spans="1:42" x14ac:dyDescent="0.3">
      <c r="A926">
        <v>1</v>
      </c>
      <c r="B926">
        <v>0.41</v>
      </c>
      <c r="C926">
        <f t="shared" si="42"/>
        <v>0.16809999999999997</v>
      </c>
      <c r="D926">
        <v>6.9310210740658889</v>
      </c>
      <c r="E926" t="s">
        <v>49</v>
      </c>
      <c r="F926">
        <v>0</v>
      </c>
      <c r="G926">
        <v>0</v>
      </c>
      <c r="H926">
        <v>0</v>
      </c>
      <c r="I926">
        <v>1</v>
      </c>
      <c r="J926">
        <v>0</v>
      </c>
      <c r="K926" t="s">
        <v>51</v>
      </c>
      <c r="L926">
        <v>0</v>
      </c>
      <c r="M926">
        <v>0</v>
      </c>
      <c r="N926">
        <v>1</v>
      </c>
      <c r="O926">
        <v>0</v>
      </c>
      <c r="P926">
        <v>0</v>
      </c>
      <c r="Q926">
        <v>0</v>
      </c>
      <c r="R926">
        <v>0</v>
      </c>
      <c r="S926" t="s">
        <v>44</v>
      </c>
      <c r="T926">
        <v>0</v>
      </c>
      <c r="U926">
        <v>0</v>
      </c>
      <c r="V926">
        <v>0</v>
      </c>
      <c r="W926">
        <v>0</v>
      </c>
      <c r="X926">
        <v>1</v>
      </c>
      <c r="Y926">
        <v>0</v>
      </c>
      <c r="Z926">
        <v>0</v>
      </c>
      <c r="AA926">
        <v>0</v>
      </c>
      <c r="AB926">
        <v>61.2</v>
      </c>
      <c r="AC926">
        <v>57</v>
      </c>
      <c r="AD926">
        <v>1076</v>
      </c>
      <c r="AE926">
        <v>6.9810057407217299</v>
      </c>
      <c r="AF926">
        <f t="shared" si="43"/>
        <v>1076.0000000000002</v>
      </c>
      <c r="AG926">
        <v>6.9823254822342591</v>
      </c>
      <c r="AH926">
        <f t="shared" si="44"/>
        <v>1077.4209793239372</v>
      </c>
      <c r="AI926">
        <v>-1.3197415125292267E-3</v>
      </c>
      <c r="AJ926">
        <v>1076</v>
      </c>
      <c r="AL926">
        <v>1</v>
      </c>
      <c r="AM926">
        <v>0</v>
      </c>
      <c r="AN926">
        <v>4.8</v>
      </c>
      <c r="AO926">
        <v>4.7699999999999996</v>
      </c>
      <c r="AP926">
        <v>2.93</v>
      </c>
    </row>
    <row r="927" spans="1:42" x14ac:dyDescent="0.3">
      <c r="A927">
        <v>1</v>
      </c>
      <c r="B927">
        <v>0.9</v>
      </c>
      <c r="C927">
        <f t="shared" si="42"/>
        <v>0.81</v>
      </c>
      <c r="D927">
        <v>8.2391797372871505</v>
      </c>
      <c r="E927" t="s">
        <v>40</v>
      </c>
      <c r="F927">
        <v>0</v>
      </c>
      <c r="G927">
        <v>0</v>
      </c>
      <c r="H927">
        <v>1</v>
      </c>
      <c r="I927">
        <v>0</v>
      </c>
      <c r="J927">
        <v>0</v>
      </c>
      <c r="K927" t="s">
        <v>47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1</v>
      </c>
      <c r="R927">
        <v>0</v>
      </c>
      <c r="S927" t="s">
        <v>44</v>
      </c>
      <c r="T927">
        <v>0</v>
      </c>
      <c r="U927">
        <v>0</v>
      </c>
      <c r="V927">
        <v>0</v>
      </c>
      <c r="W927">
        <v>0</v>
      </c>
      <c r="X927">
        <v>1</v>
      </c>
      <c r="Y927">
        <v>0</v>
      </c>
      <c r="Z927">
        <v>0</v>
      </c>
      <c r="AA927">
        <v>0</v>
      </c>
      <c r="AB927">
        <v>62.4</v>
      </c>
      <c r="AC927">
        <v>56</v>
      </c>
      <c r="AD927">
        <v>3867</v>
      </c>
      <c r="AE927">
        <v>8.2602342916072971</v>
      </c>
      <c r="AF927">
        <f t="shared" si="43"/>
        <v>3867</v>
      </c>
      <c r="AG927">
        <v>8.2544730880231896</v>
      </c>
      <c r="AH927">
        <f t="shared" si="44"/>
        <v>3844.7854783754033</v>
      </c>
      <c r="AI927">
        <v>5.7612035841074771E-3</v>
      </c>
      <c r="AJ927">
        <v>3867</v>
      </c>
      <c r="AL927">
        <v>1</v>
      </c>
      <c r="AM927">
        <v>0</v>
      </c>
      <c r="AN927">
        <v>6.14</v>
      </c>
      <c r="AO927">
        <v>6.19</v>
      </c>
      <c r="AP927">
        <v>3.85</v>
      </c>
    </row>
    <row r="928" spans="1:42" x14ac:dyDescent="0.3">
      <c r="A928">
        <v>1</v>
      </c>
      <c r="B928">
        <v>0.71</v>
      </c>
      <c r="C928">
        <f t="shared" si="42"/>
        <v>0.50409999999999999</v>
      </c>
      <c r="D928">
        <v>7.8205583399289402</v>
      </c>
      <c r="E928" t="s">
        <v>40</v>
      </c>
      <c r="F928">
        <v>0</v>
      </c>
      <c r="G928">
        <v>0</v>
      </c>
      <c r="H928">
        <v>1</v>
      </c>
      <c r="I928">
        <v>0</v>
      </c>
      <c r="J928">
        <v>0</v>
      </c>
      <c r="K928" t="s">
        <v>50</v>
      </c>
      <c r="L928">
        <v>0</v>
      </c>
      <c r="M928">
        <v>0</v>
      </c>
      <c r="N928">
        <v>0</v>
      </c>
      <c r="O928">
        <v>1</v>
      </c>
      <c r="P928">
        <v>0</v>
      </c>
      <c r="Q928">
        <v>0</v>
      </c>
      <c r="R928">
        <v>0</v>
      </c>
      <c r="S928" t="s">
        <v>52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0</v>
      </c>
      <c r="AA928">
        <v>0</v>
      </c>
      <c r="AB928">
        <v>61.8</v>
      </c>
      <c r="AC928">
        <v>56</v>
      </c>
      <c r="AD928">
        <v>3299</v>
      </c>
      <c r="AE928">
        <v>8.1013746712285819</v>
      </c>
      <c r="AF928">
        <f t="shared" si="43"/>
        <v>3299.0000000000014</v>
      </c>
      <c r="AG928">
        <v>7.9131156883374292</v>
      </c>
      <c r="AH928">
        <f t="shared" si="44"/>
        <v>2732.8920552165773</v>
      </c>
      <c r="AI928">
        <v>0.18825898289115273</v>
      </c>
      <c r="AJ928">
        <v>3299</v>
      </c>
      <c r="AL928">
        <v>1</v>
      </c>
      <c r="AM928">
        <v>0</v>
      </c>
      <c r="AN928">
        <v>5.72</v>
      </c>
      <c r="AO928">
        <v>5.75</v>
      </c>
      <c r="AP928">
        <v>3.55</v>
      </c>
    </row>
    <row r="929" spans="1:42" x14ac:dyDescent="0.3">
      <c r="A929">
        <v>1</v>
      </c>
      <c r="B929">
        <v>0.74</v>
      </c>
      <c r="C929">
        <f t="shared" si="42"/>
        <v>0.54759999999999998</v>
      </c>
      <c r="D929">
        <v>7.8920550220333645</v>
      </c>
      <c r="E929" t="s">
        <v>40</v>
      </c>
      <c r="F929">
        <v>0</v>
      </c>
      <c r="G929">
        <v>0</v>
      </c>
      <c r="H929">
        <v>1</v>
      </c>
      <c r="I929">
        <v>0</v>
      </c>
      <c r="J929">
        <v>0</v>
      </c>
      <c r="K929" t="s">
        <v>43</v>
      </c>
      <c r="L929">
        <v>0</v>
      </c>
      <c r="M929">
        <v>1</v>
      </c>
      <c r="N929">
        <v>0</v>
      </c>
      <c r="O929">
        <v>0</v>
      </c>
      <c r="P929">
        <v>0</v>
      </c>
      <c r="Q929">
        <v>0</v>
      </c>
      <c r="R929">
        <v>0</v>
      </c>
      <c r="S929" t="s">
        <v>39</v>
      </c>
      <c r="T929">
        <v>0</v>
      </c>
      <c r="U929">
        <v>0</v>
      </c>
      <c r="V929">
        <v>1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62.3</v>
      </c>
      <c r="AC929">
        <v>58</v>
      </c>
      <c r="AD929">
        <v>2872</v>
      </c>
      <c r="AE929">
        <v>7.9627639301681148</v>
      </c>
      <c r="AF929">
        <f t="shared" si="43"/>
        <v>2872</v>
      </c>
      <c r="AG929">
        <v>7.9298546479244507</v>
      </c>
      <c r="AH929">
        <f t="shared" si="44"/>
        <v>2779.0228384214756</v>
      </c>
      <c r="AI929">
        <v>3.2909282243664073E-2</v>
      </c>
      <c r="AJ929">
        <v>2872</v>
      </c>
      <c r="AL929">
        <v>1</v>
      </c>
      <c r="AM929">
        <v>0</v>
      </c>
      <c r="AN929">
        <v>5.74</v>
      </c>
      <c r="AO929">
        <v>5.78</v>
      </c>
      <c r="AP929">
        <v>3.59</v>
      </c>
    </row>
    <row r="930" spans="1:42" x14ac:dyDescent="0.3">
      <c r="A930">
        <v>1</v>
      </c>
      <c r="B930">
        <v>0.67</v>
      </c>
      <c r="C930">
        <f t="shared" si="42"/>
        <v>0.44890000000000008</v>
      </c>
      <c r="D930">
        <v>7.7214683985758024</v>
      </c>
      <c r="E930" t="s">
        <v>55</v>
      </c>
      <c r="F930">
        <v>0</v>
      </c>
      <c r="G930">
        <v>0</v>
      </c>
      <c r="H930">
        <v>0</v>
      </c>
      <c r="I930">
        <v>0</v>
      </c>
      <c r="J930">
        <v>1</v>
      </c>
      <c r="K930" t="s">
        <v>41</v>
      </c>
      <c r="L930">
        <v>0</v>
      </c>
      <c r="M930">
        <v>0</v>
      </c>
      <c r="N930">
        <v>0</v>
      </c>
      <c r="O930">
        <v>0</v>
      </c>
      <c r="P930">
        <v>1</v>
      </c>
      <c r="Q930">
        <v>0</v>
      </c>
      <c r="R930">
        <v>0</v>
      </c>
      <c r="S930" t="s">
        <v>52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0</v>
      </c>
      <c r="AA930">
        <v>0</v>
      </c>
      <c r="AB930">
        <v>62.9</v>
      </c>
      <c r="AC930">
        <v>55</v>
      </c>
      <c r="AD930">
        <v>1867</v>
      </c>
      <c r="AE930">
        <v>7.5320881435417224</v>
      </c>
      <c r="AF930">
        <f t="shared" si="43"/>
        <v>1866.9999999999995</v>
      </c>
      <c r="AG930">
        <v>7.647557277588561</v>
      </c>
      <c r="AH930">
        <f t="shared" si="44"/>
        <v>2095.520557424044</v>
      </c>
      <c r="AI930">
        <v>-0.11546913404683856</v>
      </c>
      <c r="AJ930">
        <v>1867</v>
      </c>
      <c r="AL930">
        <v>1</v>
      </c>
      <c r="AM930">
        <v>0</v>
      </c>
      <c r="AN930">
        <v>5.56</v>
      </c>
      <c r="AO930">
        <v>5.6</v>
      </c>
      <c r="AP930">
        <v>3.51</v>
      </c>
    </row>
    <row r="931" spans="1:42" x14ac:dyDescent="0.3">
      <c r="A931">
        <v>1</v>
      </c>
      <c r="B931">
        <v>0.52</v>
      </c>
      <c r="C931">
        <f t="shared" si="42"/>
        <v>0.27040000000000003</v>
      </c>
      <c r="D931">
        <v>7.302897153254575</v>
      </c>
      <c r="E931" t="s">
        <v>40</v>
      </c>
      <c r="F931">
        <v>0</v>
      </c>
      <c r="G931">
        <v>0</v>
      </c>
      <c r="H931">
        <v>1</v>
      </c>
      <c r="I931">
        <v>0</v>
      </c>
      <c r="J931">
        <v>0</v>
      </c>
      <c r="K931" t="s">
        <v>43</v>
      </c>
      <c r="L931">
        <v>0</v>
      </c>
      <c r="M931">
        <v>1</v>
      </c>
      <c r="N931">
        <v>0</v>
      </c>
      <c r="O931">
        <v>0</v>
      </c>
      <c r="P931">
        <v>0</v>
      </c>
      <c r="Q931">
        <v>0</v>
      </c>
      <c r="R931">
        <v>0</v>
      </c>
      <c r="S931" t="s">
        <v>52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0</v>
      </c>
      <c r="AA931">
        <v>0</v>
      </c>
      <c r="AB931">
        <v>62.2</v>
      </c>
      <c r="AC931">
        <v>55</v>
      </c>
      <c r="AD931">
        <v>1571</v>
      </c>
      <c r="AE931">
        <v>7.3594676382556212</v>
      </c>
      <c r="AF931">
        <f t="shared" si="43"/>
        <v>1571</v>
      </c>
      <c r="AG931">
        <v>7.420866216221091</v>
      </c>
      <c r="AH931">
        <f t="shared" si="44"/>
        <v>1670.4798779869502</v>
      </c>
      <c r="AI931">
        <v>-6.1398577965469769E-2</v>
      </c>
      <c r="AJ931">
        <v>1571</v>
      </c>
      <c r="AL931">
        <v>1</v>
      </c>
      <c r="AM931">
        <v>0</v>
      </c>
      <c r="AN931">
        <v>5.16</v>
      </c>
      <c r="AO931">
        <v>5.22</v>
      </c>
      <c r="AP931">
        <v>3.23</v>
      </c>
    </row>
    <row r="932" spans="1:42" x14ac:dyDescent="0.3">
      <c r="A932">
        <v>1</v>
      </c>
      <c r="B932">
        <v>0.3</v>
      </c>
      <c r="C932">
        <f t="shared" si="42"/>
        <v>0.09</v>
      </c>
      <c r="D932">
        <v>6.4709048392564616</v>
      </c>
      <c r="E932" t="s">
        <v>55</v>
      </c>
      <c r="F932">
        <v>0</v>
      </c>
      <c r="G932">
        <v>0</v>
      </c>
      <c r="H932">
        <v>0</v>
      </c>
      <c r="I932">
        <v>0</v>
      </c>
      <c r="J932">
        <v>1</v>
      </c>
      <c r="K932" t="s">
        <v>47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1</v>
      </c>
      <c r="R932">
        <v>0</v>
      </c>
      <c r="S932" t="s">
        <v>52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0</v>
      </c>
      <c r="AA932">
        <v>0</v>
      </c>
      <c r="AB932">
        <v>60.7</v>
      </c>
      <c r="AC932">
        <v>56</v>
      </c>
      <c r="AD932">
        <v>407</v>
      </c>
      <c r="AE932">
        <v>6.0088131854425946</v>
      </c>
      <c r="AF932">
        <f t="shared" si="43"/>
        <v>406.99999999999983</v>
      </c>
      <c r="AG932">
        <v>6.1055002323782883</v>
      </c>
      <c r="AH932">
        <f t="shared" si="44"/>
        <v>448.31684797611553</v>
      </c>
      <c r="AI932">
        <v>-9.6687046935693743E-2</v>
      </c>
      <c r="AJ932">
        <v>407</v>
      </c>
      <c r="AL932">
        <v>1</v>
      </c>
      <c r="AM932">
        <v>0</v>
      </c>
      <c r="AN932">
        <v>4.32</v>
      </c>
      <c r="AO932">
        <v>4.34</v>
      </c>
      <c r="AP932">
        <v>2.63</v>
      </c>
    </row>
    <row r="933" spans="1:42" x14ac:dyDescent="0.3">
      <c r="A933">
        <v>1</v>
      </c>
      <c r="B933">
        <v>0.7</v>
      </c>
      <c r="C933">
        <f t="shared" si="42"/>
        <v>0.48999999999999994</v>
      </c>
      <c r="D933">
        <v>7.7962024499072404</v>
      </c>
      <c r="E933" t="s">
        <v>40</v>
      </c>
      <c r="F933">
        <v>0</v>
      </c>
      <c r="G933">
        <v>0</v>
      </c>
      <c r="H933">
        <v>1</v>
      </c>
      <c r="I933">
        <v>0</v>
      </c>
      <c r="J933">
        <v>0</v>
      </c>
      <c r="K933" t="s">
        <v>54</v>
      </c>
      <c r="L933">
        <v>1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 t="s">
        <v>52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0</v>
      </c>
      <c r="AA933">
        <v>0</v>
      </c>
      <c r="AB933">
        <v>62.4</v>
      </c>
      <c r="AC933">
        <v>57</v>
      </c>
      <c r="AD933">
        <v>2867</v>
      </c>
      <c r="AE933">
        <v>7.9610214658833698</v>
      </c>
      <c r="AF933">
        <f t="shared" si="43"/>
        <v>2867</v>
      </c>
      <c r="AG933">
        <v>8.0421968307715748</v>
      </c>
      <c r="AH933">
        <f t="shared" si="44"/>
        <v>3109.4365986491898</v>
      </c>
      <c r="AI933">
        <v>-8.1175364888204982E-2</v>
      </c>
      <c r="AJ933">
        <v>2867</v>
      </c>
      <c r="AL933">
        <v>1</v>
      </c>
      <c r="AM933">
        <v>0</v>
      </c>
      <c r="AN933">
        <v>5.68</v>
      </c>
      <c r="AO933">
        <v>5.61</v>
      </c>
      <c r="AP933">
        <v>3.52</v>
      </c>
    </row>
    <row r="934" spans="1:42" x14ac:dyDescent="0.3">
      <c r="A934">
        <v>1</v>
      </c>
      <c r="B934">
        <v>0.7</v>
      </c>
      <c r="C934">
        <f t="shared" si="42"/>
        <v>0.48999999999999994</v>
      </c>
      <c r="D934">
        <v>7.7962024499072404</v>
      </c>
      <c r="E934" t="s">
        <v>49</v>
      </c>
      <c r="F934">
        <v>0</v>
      </c>
      <c r="G934">
        <v>0</v>
      </c>
      <c r="H934">
        <v>0</v>
      </c>
      <c r="I934">
        <v>1</v>
      </c>
      <c r="J934">
        <v>0</v>
      </c>
      <c r="K934" t="s">
        <v>50</v>
      </c>
      <c r="L934">
        <v>0</v>
      </c>
      <c r="M934">
        <v>0</v>
      </c>
      <c r="N934">
        <v>0</v>
      </c>
      <c r="O934">
        <v>1</v>
      </c>
      <c r="P934">
        <v>0</v>
      </c>
      <c r="Q934">
        <v>0</v>
      </c>
      <c r="R934">
        <v>0</v>
      </c>
      <c r="S934" t="s">
        <v>44</v>
      </c>
      <c r="T934">
        <v>0</v>
      </c>
      <c r="U934">
        <v>0</v>
      </c>
      <c r="V934">
        <v>0</v>
      </c>
      <c r="W934">
        <v>0</v>
      </c>
      <c r="X934">
        <v>1</v>
      </c>
      <c r="Y934">
        <v>0</v>
      </c>
      <c r="Z934">
        <v>0</v>
      </c>
      <c r="AA934">
        <v>0</v>
      </c>
      <c r="AB934">
        <v>61</v>
      </c>
      <c r="AC934">
        <v>59</v>
      </c>
      <c r="AD934">
        <v>2535</v>
      </c>
      <c r="AE934">
        <v>7.8379489160252831</v>
      </c>
      <c r="AF934">
        <f t="shared" si="43"/>
        <v>2534.9999999999991</v>
      </c>
      <c r="AG934">
        <v>7.9851173409442087</v>
      </c>
      <c r="AH934">
        <f t="shared" si="44"/>
        <v>2936.9219054610753</v>
      </c>
      <c r="AI934">
        <v>-0.14716842491892557</v>
      </c>
      <c r="AJ934">
        <v>2535</v>
      </c>
      <c r="AL934">
        <v>1</v>
      </c>
      <c r="AM934">
        <v>0</v>
      </c>
      <c r="AN934">
        <v>5.77</v>
      </c>
      <c r="AO934">
        <v>5.68</v>
      </c>
      <c r="AP934">
        <v>3.49</v>
      </c>
    </row>
    <row r="935" spans="1:42" x14ac:dyDescent="0.3">
      <c r="A935">
        <v>1</v>
      </c>
      <c r="B935">
        <v>0.3</v>
      </c>
      <c r="C935">
        <f t="shared" si="42"/>
        <v>0.09</v>
      </c>
      <c r="D935">
        <v>6.4709048392564616</v>
      </c>
      <c r="E935" t="s">
        <v>40</v>
      </c>
      <c r="F935">
        <v>0</v>
      </c>
      <c r="G935">
        <v>0</v>
      </c>
      <c r="H935">
        <v>1</v>
      </c>
      <c r="I935">
        <v>0</v>
      </c>
      <c r="J935">
        <v>0</v>
      </c>
      <c r="K935" t="s">
        <v>43</v>
      </c>
      <c r="L935">
        <v>0</v>
      </c>
      <c r="M935">
        <v>1</v>
      </c>
      <c r="N935">
        <v>0</v>
      </c>
      <c r="O935">
        <v>0</v>
      </c>
      <c r="P935">
        <v>0</v>
      </c>
      <c r="Q935">
        <v>0</v>
      </c>
      <c r="R935">
        <v>0</v>
      </c>
      <c r="S935" t="s">
        <v>39</v>
      </c>
      <c r="T935">
        <v>0</v>
      </c>
      <c r="U935">
        <v>0</v>
      </c>
      <c r="V935">
        <v>1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62.4</v>
      </c>
      <c r="AC935">
        <v>57</v>
      </c>
      <c r="AD935">
        <v>499</v>
      </c>
      <c r="AE935">
        <v>6.2126060957515188</v>
      </c>
      <c r="AF935">
        <f t="shared" si="43"/>
        <v>499.00000000000006</v>
      </c>
      <c r="AG935">
        <v>6.3401941414884071</v>
      </c>
      <c r="AH935">
        <f t="shared" si="44"/>
        <v>566.90636074333895</v>
      </c>
      <c r="AI935">
        <v>-0.12758804573688831</v>
      </c>
      <c r="AJ935">
        <v>499</v>
      </c>
      <c r="AL935">
        <v>1</v>
      </c>
      <c r="AM935">
        <v>0</v>
      </c>
      <c r="AN935">
        <v>4.2699999999999996</v>
      </c>
      <c r="AO935">
        <v>4.29</v>
      </c>
      <c r="AP935">
        <v>2.67</v>
      </c>
    </row>
    <row r="936" spans="1:42" x14ac:dyDescent="0.3">
      <c r="A936">
        <v>1</v>
      </c>
      <c r="B936">
        <v>0.28999999999999998</v>
      </c>
      <c r="C936">
        <f t="shared" si="42"/>
        <v>8.4099999999999994E-2</v>
      </c>
      <c r="D936">
        <v>6.4228439278347667</v>
      </c>
      <c r="E936" t="s">
        <v>40</v>
      </c>
      <c r="F936">
        <v>0</v>
      </c>
      <c r="G936">
        <v>0</v>
      </c>
      <c r="H936">
        <v>1</v>
      </c>
      <c r="I936">
        <v>0</v>
      </c>
      <c r="J936">
        <v>0</v>
      </c>
      <c r="K936" t="s">
        <v>43</v>
      </c>
      <c r="L936">
        <v>0</v>
      </c>
      <c r="M936">
        <v>1</v>
      </c>
      <c r="N936">
        <v>0</v>
      </c>
      <c r="O936">
        <v>0</v>
      </c>
      <c r="P936">
        <v>0</v>
      </c>
      <c r="Q936">
        <v>0</v>
      </c>
      <c r="R936">
        <v>0</v>
      </c>
      <c r="S936" t="s">
        <v>44</v>
      </c>
      <c r="T936">
        <v>0</v>
      </c>
      <c r="U936">
        <v>0</v>
      </c>
      <c r="V936">
        <v>0</v>
      </c>
      <c r="W936">
        <v>0</v>
      </c>
      <c r="X936">
        <v>1</v>
      </c>
      <c r="Y936">
        <v>0</v>
      </c>
      <c r="Z936">
        <v>0</v>
      </c>
      <c r="AA936">
        <v>0</v>
      </c>
      <c r="AB936">
        <v>61.2</v>
      </c>
      <c r="AC936">
        <v>56</v>
      </c>
      <c r="AD936">
        <v>619</v>
      </c>
      <c r="AE936">
        <v>6.4281052726845962</v>
      </c>
      <c r="AF936">
        <f t="shared" si="43"/>
        <v>619.00000000000011</v>
      </c>
      <c r="AG936">
        <v>6.5066989540378461</v>
      </c>
      <c r="AH936">
        <f t="shared" si="44"/>
        <v>669.61234409776443</v>
      </c>
      <c r="AI936">
        <v>-7.8593681353249956E-2</v>
      </c>
      <c r="AJ936">
        <v>619</v>
      </c>
      <c r="AL936">
        <v>1</v>
      </c>
      <c r="AM936">
        <v>0</v>
      </c>
      <c r="AN936">
        <v>4.2699999999999996</v>
      </c>
      <c r="AO936">
        <v>4.29</v>
      </c>
      <c r="AP936">
        <v>2.61</v>
      </c>
    </row>
    <row r="937" spans="1:42" x14ac:dyDescent="0.3">
      <c r="A937">
        <v>1</v>
      </c>
      <c r="B937">
        <v>0.3</v>
      </c>
      <c r="C937">
        <f t="shared" si="42"/>
        <v>0.09</v>
      </c>
      <c r="D937">
        <v>6.4709048392564616</v>
      </c>
      <c r="E937" t="s">
        <v>40</v>
      </c>
      <c r="F937">
        <v>0</v>
      </c>
      <c r="G937">
        <v>0</v>
      </c>
      <c r="H937">
        <v>1</v>
      </c>
      <c r="I937">
        <v>0</v>
      </c>
      <c r="J937">
        <v>0</v>
      </c>
      <c r="K937" t="s">
        <v>41</v>
      </c>
      <c r="L937">
        <v>0</v>
      </c>
      <c r="M937">
        <v>0</v>
      </c>
      <c r="N937">
        <v>0</v>
      </c>
      <c r="O937">
        <v>0</v>
      </c>
      <c r="P937">
        <v>1</v>
      </c>
      <c r="Q937">
        <v>0</v>
      </c>
      <c r="R937">
        <v>0</v>
      </c>
      <c r="S937" t="s">
        <v>39</v>
      </c>
      <c r="T937">
        <v>0</v>
      </c>
      <c r="U937">
        <v>0</v>
      </c>
      <c r="V937">
        <v>1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61.6</v>
      </c>
      <c r="AC937">
        <v>54</v>
      </c>
      <c r="AD937">
        <v>450</v>
      </c>
      <c r="AE937">
        <v>6.1092475827643655</v>
      </c>
      <c r="AF937">
        <f t="shared" si="43"/>
        <v>450.00000000000006</v>
      </c>
      <c r="AG937">
        <v>6.1772844663191648</v>
      </c>
      <c r="AH937">
        <f t="shared" si="44"/>
        <v>481.68215463795957</v>
      </c>
      <c r="AI937">
        <v>-6.803688355479931E-2</v>
      </c>
      <c r="AJ937">
        <v>450</v>
      </c>
      <c r="AL937">
        <v>1</v>
      </c>
      <c r="AM937">
        <v>0</v>
      </c>
      <c r="AN937">
        <v>4.33</v>
      </c>
      <c r="AO937">
        <v>4.37</v>
      </c>
      <c r="AP937">
        <v>2.68</v>
      </c>
    </row>
    <row r="938" spans="1:42" x14ac:dyDescent="0.3">
      <c r="A938">
        <v>1</v>
      </c>
      <c r="B938">
        <v>0.26</v>
      </c>
      <c r="C938">
        <f t="shared" si="42"/>
        <v>6.7600000000000007E-2</v>
      </c>
      <c r="D938">
        <v>6.2704497010342202</v>
      </c>
      <c r="E938" t="s">
        <v>40</v>
      </c>
      <c r="F938">
        <v>0</v>
      </c>
      <c r="G938">
        <v>0</v>
      </c>
      <c r="H938">
        <v>1</v>
      </c>
      <c r="I938">
        <v>0</v>
      </c>
      <c r="J938">
        <v>0</v>
      </c>
      <c r="K938" t="s">
        <v>43</v>
      </c>
      <c r="L938">
        <v>0</v>
      </c>
      <c r="M938">
        <v>1</v>
      </c>
      <c r="N938">
        <v>0</v>
      </c>
      <c r="O938">
        <v>0</v>
      </c>
      <c r="P938">
        <v>0</v>
      </c>
      <c r="Q938">
        <v>0</v>
      </c>
      <c r="R938">
        <v>0</v>
      </c>
      <c r="S938" t="s">
        <v>42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1</v>
      </c>
      <c r="AB938">
        <v>61.5</v>
      </c>
      <c r="AC938">
        <v>56</v>
      </c>
      <c r="AD938">
        <v>769</v>
      </c>
      <c r="AE938">
        <v>6.6450909695056444</v>
      </c>
      <c r="AF938">
        <f t="shared" si="43"/>
        <v>769.00000000000034</v>
      </c>
      <c r="AG938">
        <v>6.4843493514106907</v>
      </c>
      <c r="AH938">
        <f t="shared" si="44"/>
        <v>654.81277259686806</v>
      </c>
      <c r="AI938">
        <v>0.16074161809495369</v>
      </c>
      <c r="AJ938">
        <v>769</v>
      </c>
      <c r="AL938">
        <v>1</v>
      </c>
      <c r="AM938">
        <v>0</v>
      </c>
      <c r="AN938">
        <v>4.1100000000000003</v>
      </c>
      <c r="AO938">
        <v>4.08</v>
      </c>
      <c r="AP938">
        <v>2.52</v>
      </c>
    </row>
    <row r="939" spans="1:42" x14ac:dyDescent="0.3">
      <c r="A939">
        <v>1</v>
      </c>
      <c r="B939">
        <v>0.91</v>
      </c>
      <c r="C939">
        <f t="shared" si="42"/>
        <v>0.82810000000000006</v>
      </c>
      <c r="D939">
        <v>8.259224124793727</v>
      </c>
      <c r="E939" t="s">
        <v>45</v>
      </c>
      <c r="F939">
        <v>1</v>
      </c>
      <c r="G939">
        <v>0</v>
      </c>
      <c r="H939">
        <v>0</v>
      </c>
      <c r="I939">
        <v>0</v>
      </c>
      <c r="J939">
        <v>0</v>
      </c>
      <c r="K939" t="s">
        <v>47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1</v>
      </c>
      <c r="R939">
        <v>0</v>
      </c>
      <c r="S939" t="s">
        <v>48</v>
      </c>
      <c r="T939">
        <v>0</v>
      </c>
      <c r="U939">
        <v>0</v>
      </c>
      <c r="V939">
        <v>0</v>
      </c>
      <c r="W939">
        <v>1</v>
      </c>
      <c r="X939">
        <v>0</v>
      </c>
      <c r="Y939">
        <v>0</v>
      </c>
      <c r="Z939">
        <v>0</v>
      </c>
      <c r="AA939">
        <v>0</v>
      </c>
      <c r="AB939">
        <v>65</v>
      </c>
      <c r="AC939">
        <v>58</v>
      </c>
      <c r="AD939">
        <v>2129</v>
      </c>
      <c r="AE939">
        <v>7.6634076648934792</v>
      </c>
      <c r="AF939">
        <f t="shared" si="43"/>
        <v>2128.9999999999995</v>
      </c>
      <c r="AG939">
        <v>7.7167091608675129</v>
      </c>
      <c r="AH939">
        <f t="shared" si="44"/>
        <v>2245.5576389965872</v>
      </c>
      <c r="AI939">
        <v>-5.3301495974033664E-2</v>
      </c>
      <c r="AJ939">
        <v>2129</v>
      </c>
      <c r="AL939">
        <v>1</v>
      </c>
      <c r="AM939">
        <v>0</v>
      </c>
      <c r="AN939">
        <v>6.05</v>
      </c>
      <c r="AO939">
        <v>6.02</v>
      </c>
      <c r="AP939">
        <v>3.92</v>
      </c>
    </row>
    <row r="940" spans="1:42" x14ac:dyDescent="0.3">
      <c r="A940">
        <v>1</v>
      </c>
      <c r="B940">
        <v>1</v>
      </c>
      <c r="C940">
        <f t="shared" si="42"/>
        <v>1</v>
      </c>
      <c r="D940">
        <v>8.4322999999999997</v>
      </c>
      <c r="E940" t="s">
        <v>49</v>
      </c>
      <c r="F940">
        <v>0</v>
      </c>
      <c r="G940">
        <v>0</v>
      </c>
      <c r="H940">
        <v>0</v>
      </c>
      <c r="I940">
        <v>1</v>
      </c>
      <c r="J940">
        <v>0</v>
      </c>
      <c r="K940" t="s">
        <v>47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1</v>
      </c>
      <c r="R940">
        <v>0</v>
      </c>
      <c r="S940" t="s">
        <v>39</v>
      </c>
      <c r="T940">
        <v>0</v>
      </c>
      <c r="U940">
        <v>0</v>
      </c>
      <c r="V940">
        <v>1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62.2</v>
      </c>
      <c r="AC940">
        <v>62</v>
      </c>
      <c r="AD940">
        <v>3360</v>
      </c>
      <c r="AE940">
        <v>8.1196962529572492</v>
      </c>
      <c r="AF940">
        <f t="shared" si="43"/>
        <v>3359.9999999999973</v>
      </c>
      <c r="AG940">
        <v>8.3110927346173238</v>
      </c>
      <c r="AH940">
        <f t="shared" si="44"/>
        <v>4068.7566266175795</v>
      </c>
      <c r="AI940">
        <v>-0.19139648166007461</v>
      </c>
      <c r="AJ940">
        <v>3360</v>
      </c>
      <c r="AL940">
        <v>1</v>
      </c>
      <c r="AM940">
        <v>0</v>
      </c>
      <c r="AN940">
        <v>6.39</v>
      </c>
      <c r="AO940">
        <v>6.33</v>
      </c>
      <c r="AP940">
        <v>3.96</v>
      </c>
    </row>
    <row r="941" spans="1:42" x14ac:dyDescent="0.3">
      <c r="A941">
        <v>1</v>
      </c>
      <c r="B941">
        <v>0.25</v>
      </c>
      <c r="C941">
        <f t="shared" si="42"/>
        <v>6.25E-2</v>
      </c>
      <c r="D941">
        <v>6.2166019047655245</v>
      </c>
      <c r="E941" t="s">
        <v>55</v>
      </c>
      <c r="F941">
        <v>0</v>
      </c>
      <c r="G941">
        <v>0</v>
      </c>
      <c r="H941">
        <v>0</v>
      </c>
      <c r="I941">
        <v>0</v>
      </c>
      <c r="J941">
        <v>1</v>
      </c>
      <c r="K941" t="s">
        <v>54</v>
      </c>
      <c r="L941">
        <v>1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 t="s">
        <v>44</v>
      </c>
      <c r="T941">
        <v>0</v>
      </c>
      <c r="U941">
        <v>0</v>
      </c>
      <c r="V941">
        <v>0</v>
      </c>
      <c r="W941">
        <v>0</v>
      </c>
      <c r="X941">
        <v>1</v>
      </c>
      <c r="Y941">
        <v>0</v>
      </c>
      <c r="Z941">
        <v>0</v>
      </c>
      <c r="AA941">
        <v>0</v>
      </c>
      <c r="AB941">
        <v>60.8</v>
      </c>
      <c r="AC941">
        <v>60</v>
      </c>
      <c r="AD941">
        <v>388</v>
      </c>
      <c r="AE941">
        <v>5.9610053396232736</v>
      </c>
      <c r="AF941">
        <f t="shared" si="43"/>
        <v>388.00000000000006</v>
      </c>
      <c r="AG941">
        <v>6.2861047841867048</v>
      </c>
      <c r="AH941">
        <f t="shared" si="44"/>
        <v>537.05729541336041</v>
      </c>
      <c r="AI941">
        <v>-0.32509944456343121</v>
      </c>
      <c r="AJ941">
        <v>388</v>
      </c>
      <c r="AL941">
        <v>1</v>
      </c>
      <c r="AM941">
        <v>0</v>
      </c>
      <c r="AN941">
        <v>4.07</v>
      </c>
      <c r="AO941">
        <v>4.09</v>
      </c>
      <c r="AP941">
        <v>2.48</v>
      </c>
    </row>
    <row r="942" spans="1:42" x14ac:dyDescent="0.3">
      <c r="A942">
        <v>1</v>
      </c>
      <c r="B942">
        <v>0.74</v>
      </c>
      <c r="C942">
        <f t="shared" si="42"/>
        <v>0.54759999999999998</v>
      </c>
      <c r="D942">
        <v>7.8920550220333645</v>
      </c>
      <c r="E942" t="s">
        <v>55</v>
      </c>
      <c r="F942">
        <v>0</v>
      </c>
      <c r="G942">
        <v>0</v>
      </c>
      <c r="H942">
        <v>0</v>
      </c>
      <c r="I942">
        <v>0</v>
      </c>
      <c r="J942">
        <v>1</v>
      </c>
      <c r="K942" t="s">
        <v>43</v>
      </c>
      <c r="L942">
        <v>0</v>
      </c>
      <c r="M942">
        <v>1</v>
      </c>
      <c r="N942">
        <v>0</v>
      </c>
      <c r="O942">
        <v>0</v>
      </c>
      <c r="P942">
        <v>0</v>
      </c>
      <c r="Q942">
        <v>0</v>
      </c>
      <c r="R942">
        <v>0</v>
      </c>
      <c r="S942" t="s">
        <v>48</v>
      </c>
      <c r="T942">
        <v>0</v>
      </c>
      <c r="U942">
        <v>0</v>
      </c>
      <c r="V942">
        <v>0</v>
      </c>
      <c r="W942">
        <v>1</v>
      </c>
      <c r="X942">
        <v>0</v>
      </c>
      <c r="Y942">
        <v>0</v>
      </c>
      <c r="Z942">
        <v>0</v>
      </c>
      <c r="AA942">
        <v>0</v>
      </c>
      <c r="AB942">
        <v>59.1</v>
      </c>
      <c r="AC942">
        <v>60</v>
      </c>
      <c r="AD942">
        <v>2728</v>
      </c>
      <c r="AE942">
        <v>7.9113240189633531</v>
      </c>
      <c r="AF942">
        <f t="shared" si="43"/>
        <v>2728.0000000000009</v>
      </c>
      <c r="AG942">
        <v>7.7431365496967839</v>
      </c>
      <c r="AH942">
        <f t="shared" si="44"/>
        <v>2305.6929739299876</v>
      </c>
      <c r="AI942">
        <v>0.16818746926656925</v>
      </c>
      <c r="AJ942">
        <v>2728</v>
      </c>
      <c r="AL942">
        <v>1</v>
      </c>
      <c r="AM942">
        <v>0</v>
      </c>
      <c r="AN942">
        <v>5.88</v>
      </c>
      <c r="AO942">
        <v>5.93</v>
      </c>
      <c r="AP942">
        <v>3.49</v>
      </c>
    </row>
    <row r="943" spans="1:42" x14ac:dyDescent="0.3">
      <c r="A943">
        <v>1</v>
      </c>
      <c r="B943">
        <v>0.7</v>
      </c>
      <c r="C943">
        <f t="shared" si="42"/>
        <v>0.48999999999999994</v>
      </c>
      <c r="D943">
        <v>7.7962024499072404</v>
      </c>
      <c r="E943" t="s">
        <v>55</v>
      </c>
      <c r="F943">
        <v>0</v>
      </c>
      <c r="G943">
        <v>0</v>
      </c>
      <c r="H943">
        <v>0</v>
      </c>
      <c r="I943">
        <v>0</v>
      </c>
      <c r="J943">
        <v>1</v>
      </c>
      <c r="K943" t="s">
        <v>50</v>
      </c>
      <c r="L943">
        <v>0</v>
      </c>
      <c r="M943">
        <v>0</v>
      </c>
      <c r="N943">
        <v>0</v>
      </c>
      <c r="O943">
        <v>1</v>
      </c>
      <c r="P943">
        <v>0</v>
      </c>
      <c r="Q943">
        <v>0</v>
      </c>
      <c r="R943">
        <v>0</v>
      </c>
      <c r="S943" t="s">
        <v>44</v>
      </c>
      <c r="T943">
        <v>0</v>
      </c>
      <c r="U943">
        <v>0</v>
      </c>
      <c r="V943">
        <v>0</v>
      </c>
      <c r="W943">
        <v>0</v>
      </c>
      <c r="X943">
        <v>1</v>
      </c>
      <c r="Y943">
        <v>0</v>
      </c>
      <c r="Z943">
        <v>0</v>
      </c>
      <c r="AA943">
        <v>0</v>
      </c>
      <c r="AB943">
        <v>61</v>
      </c>
      <c r="AC943">
        <v>57</v>
      </c>
      <c r="AD943">
        <v>2591</v>
      </c>
      <c r="AE943">
        <v>7.8597991805621099</v>
      </c>
      <c r="AF943">
        <f t="shared" si="43"/>
        <v>2591</v>
      </c>
      <c r="AG943">
        <v>7.8720387649266286</v>
      </c>
      <c r="AH943">
        <f t="shared" si="44"/>
        <v>2622.9076328380988</v>
      </c>
      <c r="AI943">
        <v>-1.2239584364518663E-2</v>
      </c>
      <c r="AJ943">
        <v>2591</v>
      </c>
      <c r="AL943">
        <v>1</v>
      </c>
      <c r="AM943">
        <v>0</v>
      </c>
      <c r="AN943">
        <v>5.69</v>
      </c>
      <c r="AO943">
        <v>5.72</v>
      </c>
      <c r="AP943">
        <v>3.48</v>
      </c>
    </row>
    <row r="944" spans="1:42" x14ac:dyDescent="0.3">
      <c r="A944">
        <v>1</v>
      </c>
      <c r="B944">
        <v>0.54</v>
      </c>
      <c r="C944">
        <f t="shared" si="42"/>
        <v>0.29160000000000003</v>
      </c>
      <c r="D944">
        <v>7.3637568041130663</v>
      </c>
      <c r="E944" t="s">
        <v>40</v>
      </c>
      <c r="F944">
        <v>0</v>
      </c>
      <c r="G944">
        <v>0</v>
      </c>
      <c r="H944">
        <v>1</v>
      </c>
      <c r="I944">
        <v>0</v>
      </c>
      <c r="J944">
        <v>0</v>
      </c>
      <c r="K944" t="s">
        <v>41</v>
      </c>
      <c r="L944">
        <v>0</v>
      </c>
      <c r="M944">
        <v>0</v>
      </c>
      <c r="N944">
        <v>0</v>
      </c>
      <c r="O944">
        <v>0</v>
      </c>
      <c r="P944">
        <v>1</v>
      </c>
      <c r="Q944">
        <v>0</v>
      </c>
      <c r="R944">
        <v>0</v>
      </c>
      <c r="S944" t="s">
        <v>39</v>
      </c>
      <c r="T944">
        <v>0</v>
      </c>
      <c r="U944">
        <v>0</v>
      </c>
      <c r="V944">
        <v>1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62.5</v>
      </c>
      <c r="AC944">
        <v>53</v>
      </c>
      <c r="AD944">
        <v>1227</v>
      </c>
      <c r="AE944">
        <v>7.1123274447109113</v>
      </c>
      <c r="AF944">
        <f t="shared" si="43"/>
        <v>1226.9999999999998</v>
      </c>
      <c r="AG944">
        <v>7.1572499624169517</v>
      </c>
      <c r="AH944">
        <f t="shared" si="44"/>
        <v>1283.3767412815871</v>
      </c>
      <c r="AI944">
        <v>-4.4922517706040388E-2</v>
      </c>
      <c r="AJ944">
        <v>1227</v>
      </c>
      <c r="AL944">
        <v>1</v>
      </c>
      <c r="AM944">
        <v>0</v>
      </c>
      <c r="AN944">
        <v>5.22</v>
      </c>
      <c r="AO944">
        <v>5.25</v>
      </c>
      <c r="AP944">
        <v>3.27</v>
      </c>
    </row>
    <row r="945" spans="1:42" x14ac:dyDescent="0.3">
      <c r="A945">
        <v>1</v>
      </c>
      <c r="B945">
        <v>0.32</v>
      </c>
      <c r="C945">
        <f t="shared" si="42"/>
        <v>0.1024</v>
      </c>
      <c r="D945">
        <v>6.56339481274318</v>
      </c>
      <c r="E945" t="s">
        <v>40</v>
      </c>
      <c r="F945">
        <v>0</v>
      </c>
      <c r="G945">
        <v>0</v>
      </c>
      <c r="H945">
        <v>1</v>
      </c>
      <c r="I945">
        <v>0</v>
      </c>
      <c r="J945">
        <v>0</v>
      </c>
      <c r="K945" t="s">
        <v>50</v>
      </c>
      <c r="L945">
        <v>0</v>
      </c>
      <c r="M945">
        <v>0</v>
      </c>
      <c r="N945">
        <v>0</v>
      </c>
      <c r="O945">
        <v>1</v>
      </c>
      <c r="P945">
        <v>0</v>
      </c>
      <c r="Q945">
        <v>0</v>
      </c>
      <c r="R945">
        <v>0</v>
      </c>
      <c r="S945" t="s">
        <v>53</v>
      </c>
      <c r="T945">
        <v>0</v>
      </c>
      <c r="U945">
        <v>1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62.2</v>
      </c>
      <c r="AC945">
        <v>54</v>
      </c>
      <c r="AD945">
        <v>918</v>
      </c>
      <c r="AE945">
        <v>6.8221973906204907</v>
      </c>
      <c r="AF945">
        <f t="shared" si="43"/>
        <v>918.00000000000023</v>
      </c>
      <c r="AG945">
        <v>6.8369404502210109</v>
      </c>
      <c r="AH945">
        <f t="shared" si="44"/>
        <v>931.6343880502701</v>
      </c>
      <c r="AI945">
        <v>-1.4743059600520247E-2</v>
      </c>
      <c r="AJ945">
        <v>918</v>
      </c>
      <c r="AL945">
        <v>1</v>
      </c>
      <c r="AM945">
        <v>0</v>
      </c>
      <c r="AN945">
        <v>4.42</v>
      </c>
      <c r="AO945">
        <v>4.45</v>
      </c>
      <c r="AP945">
        <v>2.76</v>
      </c>
    </row>
    <row r="946" spans="1:42" x14ac:dyDescent="0.3">
      <c r="A946">
        <v>1</v>
      </c>
      <c r="B946">
        <v>0.3</v>
      </c>
      <c r="C946">
        <f t="shared" si="42"/>
        <v>0.09</v>
      </c>
      <c r="D946">
        <v>6.4709048392564616</v>
      </c>
      <c r="E946" t="s">
        <v>40</v>
      </c>
      <c r="F946">
        <v>0</v>
      </c>
      <c r="G946">
        <v>0</v>
      </c>
      <c r="H946">
        <v>1</v>
      </c>
      <c r="I946">
        <v>0</v>
      </c>
      <c r="J946">
        <v>0</v>
      </c>
      <c r="K946" t="s">
        <v>54</v>
      </c>
      <c r="L946">
        <v>1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 t="s">
        <v>46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1</v>
      </c>
      <c r="AA946">
        <v>0</v>
      </c>
      <c r="AB946">
        <v>61.6</v>
      </c>
      <c r="AC946">
        <v>56</v>
      </c>
      <c r="AD946">
        <v>912</v>
      </c>
      <c r="AE946">
        <v>6.815639990074331</v>
      </c>
      <c r="AF946">
        <f t="shared" si="43"/>
        <v>911.99999999999966</v>
      </c>
      <c r="AG946">
        <v>6.8130047875783895</v>
      </c>
      <c r="AH946">
        <f t="shared" si="44"/>
        <v>909.5998591412316</v>
      </c>
      <c r="AI946">
        <v>2.6352024959415132E-3</v>
      </c>
      <c r="AJ946">
        <v>912</v>
      </c>
      <c r="AL946">
        <v>1</v>
      </c>
      <c r="AM946">
        <v>0</v>
      </c>
      <c r="AN946">
        <v>4.33</v>
      </c>
      <c r="AO946">
        <v>4.37</v>
      </c>
      <c r="AP946">
        <v>2.68</v>
      </c>
    </row>
    <row r="947" spans="1:42" x14ac:dyDescent="0.3">
      <c r="A947">
        <v>1</v>
      </c>
      <c r="B947">
        <v>0.34</v>
      </c>
      <c r="C947">
        <f t="shared" si="42"/>
        <v>0.11560000000000002</v>
      </c>
      <c r="D947">
        <v>6.6514795948004855</v>
      </c>
      <c r="E947" t="s">
        <v>55</v>
      </c>
      <c r="F947">
        <v>0</v>
      </c>
      <c r="G947">
        <v>0</v>
      </c>
      <c r="H947">
        <v>0</v>
      </c>
      <c r="I947">
        <v>0</v>
      </c>
      <c r="J947">
        <v>1</v>
      </c>
      <c r="K947" t="s">
        <v>54</v>
      </c>
      <c r="L947">
        <v>1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 t="s">
        <v>39</v>
      </c>
      <c r="T947">
        <v>0</v>
      </c>
      <c r="U947">
        <v>0</v>
      </c>
      <c r="V947">
        <v>1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62</v>
      </c>
      <c r="AC947">
        <v>59</v>
      </c>
      <c r="AD947">
        <v>626</v>
      </c>
      <c r="AE947">
        <v>6.4393503711000983</v>
      </c>
      <c r="AF947">
        <f t="shared" si="43"/>
        <v>625.99999999999989</v>
      </c>
      <c r="AG947">
        <v>6.4804211298539069</v>
      </c>
      <c r="AH947">
        <f t="shared" si="44"/>
        <v>652.2455685222825</v>
      </c>
      <c r="AI947">
        <v>-4.1070758753808612E-2</v>
      </c>
      <c r="AJ947">
        <v>626</v>
      </c>
      <c r="AL947">
        <v>1</v>
      </c>
      <c r="AM947">
        <v>0</v>
      </c>
      <c r="AN947">
        <v>4.42</v>
      </c>
      <c r="AO947">
        <v>4.4800000000000004</v>
      </c>
      <c r="AP947">
        <v>2.76</v>
      </c>
    </row>
    <row r="948" spans="1:42" x14ac:dyDescent="0.3">
      <c r="A948">
        <v>1</v>
      </c>
      <c r="B948">
        <v>0.4</v>
      </c>
      <c r="C948">
        <f t="shared" si="42"/>
        <v>0.16000000000000003</v>
      </c>
      <c r="D948">
        <v>6.8934882765450896</v>
      </c>
      <c r="E948" t="s">
        <v>55</v>
      </c>
      <c r="F948">
        <v>0</v>
      </c>
      <c r="G948">
        <v>0</v>
      </c>
      <c r="H948">
        <v>0</v>
      </c>
      <c r="I948">
        <v>0</v>
      </c>
      <c r="J948">
        <v>1</v>
      </c>
      <c r="K948" t="s">
        <v>43</v>
      </c>
      <c r="L948">
        <v>0</v>
      </c>
      <c r="M948">
        <v>1</v>
      </c>
      <c r="N948">
        <v>0</v>
      </c>
      <c r="O948">
        <v>0</v>
      </c>
      <c r="P948">
        <v>0</v>
      </c>
      <c r="Q948">
        <v>0</v>
      </c>
      <c r="R948">
        <v>0</v>
      </c>
      <c r="S948" t="s">
        <v>46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1</v>
      </c>
      <c r="AA948">
        <v>0</v>
      </c>
      <c r="AB948">
        <v>63.4</v>
      </c>
      <c r="AC948">
        <v>57</v>
      </c>
      <c r="AD948">
        <v>1164</v>
      </c>
      <c r="AE948">
        <v>7.0596176282913827</v>
      </c>
      <c r="AF948">
        <f t="shared" si="43"/>
        <v>1163.9999999999995</v>
      </c>
      <c r="AG948">
        <v>7.1261019402717487</v>
      </c>
      <c r="AH948">
        <f t="shared" si="44"/>
        <v>1244.0182458477495</v>
      </c>
      <c r="AI948">
        <v>-6.6484311980365973E-2</v>
      </c>
      <c r="AJ948">
        <v>1164</v>
      </c>
      <c r="AL948">
        <v>1</v>
      </c>
      <c r="AM948">
        <v>0</v>
      </c>
      <c r="AN948">
        <v>4.6399999999999997</v>
      </c>
      <c r="AO948">
        <v>4.66</v>
      </c>
      <c r="AP948">
        <v>2.95</v>
      </c>
    </row>
    <row r="949" spans="1:42" x14ac:dyDescent="0.3">
      <c r="A949">
        <v>1</v>
      </c>
      <c r="B949">
        <v>0.72</v>
      </c>
      <c r="C949">
        <f t="shared" si="42"/>
        <v>0.51839999999999997</v>
      </c>
      <c r="D949">
        <v>7.8446480764991975</v>
      </c>
      <c r="E949" t="s">
        <v>40</v>
      </c>
      <c r="F949">
        <v>0</v>
      </c>
      <c r="G949">
        <v>0</v>
      </c>
      <c r="H949">
        <v>1</v>
      </c>
      <c r="I949">
        <v>0</v>
      </c>
      <c r="J949">
        <v>0</v>
      </c>
      <c r="K949" t="s">
        <v>51</v>
      </c>
      <c r="L949">
        <v>0</v>
      </c>
      <c r="M949">
        <v>0</v>
      </c>
      <c r="N949">
        <v>1</v>
      </c>
      <c r="O949">
        <v>0</v>
      </c>
      <c r="P949">
        <v>0</v>
      </c>
      <c r="Q949">
        <v>0</v>
      </c>
      <c r="R949">
        <v>0</v>
      </c>
      <c r="S949" t="s">
        <v>44</v>
      </c>
      <c r="T949">
        <v>0</v>
      </c>
      <c r="U949">
        <v>0</v>
      </c>
      <c r="V949">
        <v>0</v>
      </c>
      <c r="W949">
        <v>0</v>
      </c>
      <c r="X949">
        <v>1</v>
      </c>
      <c r="Y949">
        <v>0</v>
      </c>
      <c r="Z949">
        <v>0</v>
      </c>
      <c r="AA949">
        <v>0</v>
      </c>
      <c r="AB949">
        <v>61.1</v>
      </c>
      <c r="AC949">
        <v>56</v>
      </c>
      <c r="AD949">
        <v>3294</v>
      </c>
      <c r="AE949">
        <v>8.099857910737585</v>
      </c>
      <c r="AF949">
        <f t="shared" si="43"/>
        <v>3293.9999999999977</v>
      </c>
      <c r="AG949">
        <v>8.0645928884974243</v>
      </c>
      <c r="AH949">
        <f t="shared" si="44"/>
        <v>3179.8613954805005</v>
      </c>
      <c r="AI949">
        <v>3.5265022240160704E-2</v>
      </c>
      <c r="AJ949">
        <v>3294</v>
      </c>
      <c r="AL949">
        <v>1</v>
      </c>
      <c r="AM949">
        <v>0</v>
      </c>
      <c r="AN949">
        <v>5.79</v>
      </c>
      <c r="AO949">
        <v>5.76</v>
      </c>
      <c r="AP949">
        <v>3.53</v>
      </c>
    </row>
    <row r="950" spans="1:42" x14ac:dyDescent="0.3">
      <c r="A950">
        <v>1</v>
      </c>
      <c r="B950">
        <v>0.52</v>
      </c>
      <c r="C950">
        <f t="shared" si="42"/>
        <v>0.27040000000000003</v>
      </c>
      <c r="D950">
        <v>7.302897153254575</v>
      </c>
      <c r="E950" t="s">
        <v>49</v>
      </c>
      <c r="F950">
        <v>0</v>
      </c>
      <c r="G950">
        <v>0</v>
      </c>
      <c r="H950">
        <v>0</v>
      </c>
      <c r="I950">
        <v>1</v>
      </c>
      <c r="J950">
        <v>0</v>
      </c>
      <c r="K950" t="s">
        <v>43</v>
      </c>
      <c r="L950">
        <v>0</v>
      </c>
      <c r="M950">
        <v>1</v>
      </c>
      <c r="N950">
        <v>0</v>
      </c>
      <c r="O950">
        <v>0</v>
      </c>
      <c r="P950">
        <v>0</v>
      </c>
      <c r="Q950">
        <v>0</v>
      </c>
      <c r="R950">
        <v>0</v>
      </c>
      <c r="S950" t="s">
        <v>44</v>
      </c>
      <c r="T950">
        <v>0</v>
      </c>
      <c r="U950">
        <v>0</v>
      </c>
      <c r="V950">
        <v>0</v>
      </c>
      <c r="W950">
        <v>0</v>
      </c>
      <c r="X950">
        <v>1</v>
      </c>
      <c r="Y950">
        <v>0</v>
      </c>
      <c r="Z950">
        <v>0</v>
      </c>
      <c r="AA950">
        <v>0</v>
      </c>
      <c r="AB950">
        <v>61.6</v>
      </c>
      <c r="AC950">
        <v>58</v>
      </c>
      <c r="AD950">
        <v>1793</v>
      </c>
      <c r="AE950">
        <v>7.491645473605133</v>
      </c>
      <c r="AF950">
        <f t="shared" si="43"/>
        <v>1793.0000000000002</v>
      </c>
      <c r="AG950">
        <v>7.479911234831869</v>
      </c>
      <c r="AH950">
        <f t="shared" si="44"/>
        <v>1772.0834696634936</v>
      </c>
      <c r="AI950">
        <v>1.1734238773263961E-2</v>
      </c>
      <c r="AJ950">
        <v>1793</v>
      </c>
      <c r="AL950">
        <v>1</v>
      </c>
      <c r="AM950">
        <v>0</v>
      </c>
      <c r="AN950">
        <v>5.18</v>
      </c>
      <c r="AO950">
        <v>5.14</v>
      </c>
      <c r="AP950">
        <v>3.18</v>
      </c>
    </row>
    <row r="951" spans="1:42" x14ac:dyDescent="0.3">
      <c r="A951">
        <v>1</v>
      </c>
      <c r="B951">
        <v>0.24</v>
      </c>
      <c r="C951">
        <f t="shared" si="42"/>
        <v>5.7599999999999998E-2</v>
      </c>
      <c r="D951">
        <v>6.1610467084186391</v>
      </c>
      <c r="E951" t="s">
        <v>55</v>
      </c>
      <c r="F951">
        <v>0</v>
      </c>
      <c r="G951">
        <v>0</v>
      </c>
      <c r="H951">
        <v>0</v>
      </c>
      <c r="I951">
        <v>0</v>
      </c>
      <c r="J951">
        <v>1</v>
      </c>
      <c r="K951" t="s">
        <v>43</v>
      </c>
      <c r="L951">
        <v>0</v>
      </c>
      <c r="M951">
        <v>1</v>
      </c>
      <c r="N951">
        <v>0</v>
      </c>
      <c r="O951">
        <v>0</v>
      </c>
      <c r="P951">
        <v>0</v>
      </c>
      <c r="Q951">
        <v>0</v>
      </c>
      <c r="R951">
        <v>0</v>
      </c>
      <c r="S951" t="s">
        <v>46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1</v>
      </c>
      <c r="AA951">
        <v>0</v>
      </c>
      <c r="AB951">
        <v>63.4</v>
      </c>
      <c r="AC951">
        <v>57</v>
      </c>
      <c r="AD951">
        <v>478</v>
      </c>
      <c r="AE951">
        <v>6.1696107324914564</v>
      </c>
      <c r="AF951">
        <f t="shared" si="43"/>
        <v>478.00000000000023</v>
      </c>
      <c r="AG951">
        <v>6.3473827705961803</v>
      </c>
      <c r="AH951">
        <f t="shared" si="44"/>
        <v>570.99632330867439</v>
      </c>
      <c r="AI951">
        <v>-0.17777203810472386</v>
      </c>
      <c r="AJ951">
        <v>478</v>
      </c>
      <c r="AL951">
        <v>1</v>
      </c>
      <c r="AM951">
        <v>0</v>
      </c>
      <c r="AN951">
        <v>3.91</v>
      </c>
      <c r="AO951">
        <v>3.95</v>
      </c>
      <c r="AP951">
        <v>2.4900000000000002</v>
      </c>
    </row>
    <row r="952" spans="1:42" x14ac:dyDescent="0.3">
      <c r="A952">
        <v>1</v>
      </c>
      <c r="B952">
        <v>0.71</v>
      </c>
      <c r="C952">
        <f t="shared" si="42"/>
        <v>0.50409999999999999</v>
      </c>
      <c r="D952">
        <v>7.8205583399289402</v>
      </c>
      <c r="E952" t="s">
        <v>49</v>
      </c>
      <c r="F952">
        <v>0</v>
      </c>
      <c r="G952">
        <v>0</v>
      </c>
      <c r="H952">
        <v>0</v>
      </c>
      <c r="I952">
        <v>1</v>
      </c>
      <c r="J952">
        <v>0</v>
      </c>
      <c r="K952" t="s">
        <v>47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1</v>
      </c>
      <c r="R952">
        <v>0</v>
      </c>
      <c r="S952" t="s">
        <v>44</v>
      </c>
      <c r="T952">
        <v>0</v>
      </c>
      <c r="U952">
        <v>0</v>
      </c>
      <c r="V952">
        <v>0</v>
      </c>
      <c r="W952">
        <v>0</v>
      </c>
      <c r="X952">
        <v>1</v>
      </c>
      <c r="Y952">
        <v>0</v>
      </c>
      <c r="Z952">
        <v>0</v>
      </c>
      <c r="AA952">
        <v>0</v>
      </c>
      <c r="AB952">
        <v>61.8</v>
      </c>
      <c r="AC952">
        <v>58</v>
      </c>
      <c r="AD952">
        <v>2306</v>
      </c>
      <c r="AE952">
        <v>7.7432697008290043</v>
      </c>
      <c r="AF952">
        <f t="shared" si="43"/>
        <v>2306</v>
      </c>
      <c r="AG952">
        <v>7.7394525571471373</v>
      </c>
      <c r="AH952">
        <f t="shared" si="44"/>
        <v>2297.2144451996678</v>
      </c>
      <c r="AI952">
        <v>3.8171436818670301E-3</v>
      </c>
      <c r="AJ952">
        <v>2306</v>
      </c>
      <c r="AL952">
        <v>1</v>
      </c>
      <c r="AM952">
        <v>0</v>
      </c>
      <c r="AN952">
        <v>5.72</v>
      </c>
      <c r="AO952">
        <v>5.76</v>
      </c>
      <c r="AP952">
        <v>3.55</v>
      </c>
    </row>
    <row r="953" spans="1:42" x14ac:dyDescent="0.3">
      <c r="A953">
        <v>1</v>
      </c>
      <c r="B953">
        <v>1</v>
      </c>
      <c r="C953">
        <f t="shared" si="42"/>
        <v>1</v>
      </c>
      <c r="D953">
        <v>8.4322999999999997</v>
      </c>
      <c r="E953" t="s">
        <v>49</v>
      </c>
      <c r="F953">
        <v>0</v>
      </c>
      <c r="G953">
        <v>0</v>
      </c>
      <c r="H953">
        <v>0</v>
      </c>
      <c r="I953">
        <v>1</v>
      </c>
      <c r="J953">
        <v>0</v>
      </c>
      <c r="K953" t="s">
        <v>43</v>
      </c>
      <c r="L953">
        <v>0</v>
      </c>
      <c r="M953">
        <v>1</v>
      </c>
      <c r="N953">
        <v>0</v>
      </c>
      <c r="O953">
        <v>0</v>
      </c>
      <c r="P953">
        <v>0</v>
      </c>
      <c r="Q953">
        <v>0</v>
      </c>
      <c r="R953">
        <v>0</v>
      </c>
      <c r="S953" t="s">
        <v>39</v>
      </c>
      <c r="T953">
        <v>0</v>
      </c>
      <c r="U953">
        <v>0</v>
      </c>
      <c r="V953">
        <v>1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59.7</v>
      </c>
      <c r="AC953">
        <v>57</v>
      </c>
      <c r="AD953">
        <v>5322</v>
      </c>
      <c r="AE953">
        <v>8.5796044515376337</v>
      </c>
      <c r="AF953">
        <f t="shared" si="43"/>
        <v>5321.9999999999964</v>
      </c>
      <c r="AG953">
        <v>8.7062489961602338</v>
      </c>
      <c r="AH953">
        <f t="shared" si="44"/>
        <v>6040.5418439002469</v>
      </c>
      <c r="AI953">
        <v>-0.12664454462260011</v>
      </c>
      <c r="AJ953">
        <v>5322</v>
      </c>
      <c r="AL953">
        <v>1</v>
      </c>
      <c r="AM953">
        <v>0</v>
      </c>
      <c r="AN953">
        <v>6.56</v>
      </c>
      <c r="AO953">
        <v>6.48</v>
      </c>
      <c r="AP953">
        <v>3.89</v>
      </c>
    </row>
    <row r="954" spans="1:42" x14ac:dyDescent="0.3">
      <c r="A954">
        <v>1</v>
      </c>
      <c r="B954">
        <v>0.3</v>
      </c>
      <c r="C954">
        <f t="shared" si="42"/>
        <v>0.09</v>
      </c>
      <c r="D954">
        <v>6.4709048392564616</v>
      </c>
      <c r="E954" t="s">
        <v>49</v>
      </c>
      <c r="F954">
        <v>0</v>
      </c>
      <c r="G954">
        <v>0</v>
      </c>
      <c r="H954">
        <v>0</v>
      </c>
      <c r="I954">
        <v>1</v>
      </c>
      <c r="J954">
        <v>0</v>
      </c>
      <c r="K954" t="s">
        <v>43</v>
      </c>
      <c r="L954">
        <v>0</v>
      </c>
      <c r="M954">
        <v>1</v>
      </c>
      <c r="N954">
        <v>0</v>
      </c>
      <c r="O954">
        <v>0</v>
      </c>
      <c r="P954">
        <v>0</v>
      </c>
      <c r="Q954">
        <v>0</v>
      </c>
      <c r="R954">
        <v>0</v>
      </c>
      <c r="S954" t="s">
        <v>52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0</v>
      </c>
      <c r="AA954">
        <v>0</v>
      </c>
      <c r="AB954">
        <v>62.3</v>
      </c>
      <c r="AC954">
        <v>58</v>
      </c>
      <c r="AD954">
        <v>844</v>
      </c>
      <c r="AE954">
        <v>6.7381524945959574</v>
      </c>
      <c r="AF954">
        <f t="shared" si="43"/>
        <v>844.00000000000023</v>
      </c>
      <c r="AG954">
        <v>6.5164607218642843</v>
      </c>
      <c r="AH954">
        <f t="shared" si="44"/>
        <v>676.18095278976125</v>
      </c>
      <c r="AI954">
        <v>0.22169177273167318</v>
      </c>
      <c r="AJ954">
        <v>844</v>
      </c>
      <c r="AL954">
        <v>1</v>
      </c>
      <c r="AM954">
        <v>0</v>
      </c>
      <c r="AN954">
        <v>4.32</v>
      </c>
      <c r="AO954">
        <v>4.28</v>
      </c>
      <c r="AP954">
        <v>2.68</v>
      </c>
    </row>
    <row r="955" spans="1:42" x14ac:dyDescent="0.3">
      <c r="A955">
        <v>1</v>
      </c>
      <c r="B955">
        <v>0.91</v>
      </c>
      <c r="C955">
        <f t="shared" si="42"/>
        <v>0.82810000000000006</v>
      </c>
      <c r="D955">
        <v>8.259224124793727</v>
      </c>
      <c r="E955" t="s">
        <v>55</v>
      </c>
      <c r="F955">
        <v>0</v>
      </c>
      <c r="G955">
        <v>0</v>
      </c>
      <c r="H955">
        <v>0</v>
      </c>
      <c r="I955">
        <v>0</v>
      </c>
      <c r="J955">
        <v>1</v>
      </c>
      <c r="K955" t="s">
        <v>38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1</v>
      </c>
      <c r="S955" t="s">
        <v>44</v>
      </c>
      <c r="T955">
        <v>0</v>
      </c>
      <c r="U955">
        <v>0</v>
      </c>
      <c r="V955">
        <v>0</v>
      </c>
      <c r="W955">
        <v>0</v>
      </c>
      <c r="X955">
        <v>1</v>
      </c>
      <c r="Y955">
        <v>0</v>
      </c>
      <c r="Z955">
        <v>0</v>
      </c>
      <c r="AA955">
        <v>0</v>
      </c>
      <c r="AB955">
        <v>62.1</v>
      </c>
      <c r="AC955">
        <v>55</v>
      </c>
      <c r="AD955">
        <v>3666</v>
      </c>
      <c r="AE955">
        <v>8.2068564283996501</v>
      </c>
      <c r="AF955">
        <f t="shared" si="43"/>
        <v>3665.9999999999991</v>
      </c>
      <c r="AG955">
        <v>8.1172389549385819</v>
      </c>
      <c r="AH955">
        <f t="shared" si="44"/>
        <v>3351.7536147199016</v>
      </c>
      <c r="AI955">
        <v>8.9617473461068187E-2</v>
      </c>
      <c r="AJ955">
        <v>3666</v>
      </c>
      <c r="AL955">
        <v>1</v>
      </c>
      <c r="AM955">
        <v>0</v>
      </c>
      <c r="AN955">
        <v>6.16</v>
      </c>
      <c r="AO955">
        <v>6.24</v>
      </c>
      <c r="AP955">
        <v>3.85</v>
      </c>
    </row>
    <row r="956" spans="1:42" x14ac:dyDescent="0.3">
      <c r="A956">
        <v>1</v>
      </c>
      <c r="B956">
        <v>0.38</v>
      </c>
      <c r="C956">
        <f t="shared" si="42"/>
        <v>0.1444</v>
      </c>
      <c r="D956">
        <v>6.8161707634672322</v>
      </c>
      <c r="E956" t="s">
        <v>40</v>
      </c>
      <c r="F956">
        <v>0</v>
      </c>
      <c r="G956">
        <v>0</v>
      </c>
      <c r="H956">
        <v>1</v>
      </c>
      <c r="I956">
        <v>0</v>
      </c>
      <c r="J956">
        <v>0</v>
      </c>
      <c r="K956" t="s">
        <v>51</v>
      </c>
      <c r="L956">
        <v>0</v>
      </c>
      <c r="M956">
        <v>0</v>
      </c>
      <c r="N956">
        <v>1</v>
      </c>
      <c r="O956">
        <v>0</v>
      </c>
      <c r="P956">
        <v>0</v>
      </c>
      <c r="Q956">
        <v>0</v>
      </c>
      <c r="R956">
        <v>0</v>
      </c>
      <c r="S956" t="s">
        <v>46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1</v>
      </c>
      <c r="AA956">
        <v>0</v>
      </c>
      <c r="AB956">
        <v>61</v>
      </c>
      <c r="AC956">
        <v>57</v>
      </c>
      <c r="AD956">
        <v>1096</v>
      </c>
      <c r="AE956">
        <v>6.9994224675079613</v>
      </c>
      <c r="AF956">
        <f t="shared" si="43"/>
        <v>1096.0000000000005</v>
      </c>
      <c r="AG956">
        <v>7.0413154904234627</v>
      </c>
      <c r="AH956">
        <f t="shared" si="44"/>
        <v>1142.8900791223648</v>
      </c>
      <c r="AI956">
        <v>-4.1893022915501454E-2</v>
      </c>
      <c r="AJ956">
        <v>1096</v>
      </c>
      <c r="AL956">
        <v>1</v>
      </c>
      <c r="AM956">
        <v>0</v>
      </c>
      <c r="AN956">
        <v>4.67</v>
      </c>
      <c r="AO956">
        <v>4.71</v>
      </c>
      <c r="AP956">
        <v>2.86</v>
      </c>
    </row>
    <row r="957" spans="1:42" x14ac:dyDescent="0.3">
      <c r="A957">
        <v>1</v>
      </c>
      <c r="B957">
        <v>0.56000000000000005</v>
      </c>
      <c r="C957">
        <f t="shared" si="42"/>
        <v>0.31360000000000005</v>
      </c>
      <c r="D957">
        <v>7.4228826779788557</v>
      </c>
      <c r="E957" t="s">
        <v>49</v>
      </c>
      <c r="F957">
        <v>0</v>
      </c>
      <c r="G957">
        <v>0</v>
      </c>
      <c r="H957">
        <v>0</v>
      </c>
      <c r="I957">
        <v>1</v>
      </c>
      <c r="J957">
        <v>0</v>
      </c>
      <c r="K957" t="s">
        <v>51</v>
      </c>
      <c r="L957">
        <v>0</v>
      </c>
      <c r="M957">
        <v>0</v>
      </c>
      <c r="N957">
        <v>1</v>
      </c>
      <c r="O957">
        <v>0</v>
      </c>
      <c r="P957">
        <v>0</v>
      </c>
      <c r="Q957">
        <v>0</v>
      </c>
      <c r="R957">
        <v>0</v>
      </c>
      <c r="S957" t="s">
        <v>52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0</v>
      </c>
      <c r="AA957">
        <v>0</v>
      </c>
      <c r="AB957">
        <v>59.6</v>
      </c>
      <c r="AC957">
        <v>58</v>
      </c>
      <c r="AD957">
        <v>1654</v>
      </c>
      <c r="AE957">
        <v>7.4109518755836366</v>
      </c>
      <c r="AF957">
        <f t="shared" si="43"/>
        <v>1653.9999999999998</v>
      </c>
      <c r="AG957">
        <v>7.433413305433028</v>
      </c>
      <c r="AH957">
        <f t="shared" si="44"/>
        <v>1691.5715810790912</v>
      </c>
      <c r="AI957">
        <v>-2.2461429849391479E-2</v>
      </c>
      <c r="AJ957">
        <v>1654</v>
      </c>
      <c r="AL957">
        <v>1</v>
      </c>
      <c r="AM957">
        <v>0</v>
      </c>
      <c r="AN957">
        <v>5.34</v>
      </c>
      <c r="AO957">
        <v>5.36</v>
      </c>
      <c r="AP957">
        <v>3.19</v>
      </c>
    </row>
    <row r="958" spans="1:42" x14ac:dyDescent="0.3">
      <c r="A958">
        <v>1</v>
      </c>
      <c r="B958">
        <v>0.38</v>
      </c>
      <c r="C958">
        <f t="shared" si="42"/>
        <v>0.1444</v>
      </c>
      <c r="D958">
        <v>6.8161707634672322</v>
      </c>
      <c r="E958" t="s">
        <v>55</v>
      </c>
      <c r="F958">
        <v>0</v>
      </c>
      <c r="G958">
        <v>0</v>
      </c>
      <c r="H958">
        <v>0</v>
      </c>
      <c r="I958">
        <v>0</v>
      </c>
      <c r="J958">
        <v>1</v>
      </c>
      <c r="K958" t="s">
        <v>50</v>
      </c>
      <c r="L958">
        <v>0</v>
      </c>
      <c r="M958">
        <v>0</v>
      </c>
      <c r="N958">
        <v>0</v>
      </c>
      <c r="O958">
        <v>1</v>
      </c>
      <c r="P958">
        <v>0</v>
      </c>
      <c r="Q958">
        <v>0</v>
      </c>
      <c r="R958">
        <v>0</v>
      </c>
      <c r="S958" t="s">
        <v>52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0</v>
      </c>
      <c r="AA958">
        <v>0</v>
      </c>
      <c r="AB958">
        <v>60.4</v>
      </c>
      <c r="AC958">
        <v>57</v>
      </c>
      <c r="AD958">
        <v>766</v>
      </c>
      <c r="AE958">
        <v>6.6411821697405911</v>
      </c>
      <c r="AF958">
        <f t="shared" si="43"/>
        <v>765.99999999999977</v>
      </c>
      <c r="AG958">
        <v>6.6848703487236154</v>
      </c>
      <c r="AH958">
        <f t="shared" si="44"/>
        <v>800.20692360079715</v>
      </c>
      <c r="AI958">
        <v>-4.3688178983024351E-2</v>
      </c>
      <c r="AJ958">
        <v>766</v>
      </c>
      <c r="AL958">
        <v>1</v>
      </c>
      <c r="AM958">
        <v>0</v>
      </c>
      <c r="AN958">
        <v>4.67</v>
      </c>
      <c r="AO958">
        <v>4.7</v>
      </c>
      <c r="AP958">
        <v>2.83</v>
      </c>
    </row>
    <row r="959" spans="1:42" x14ac:dyDescent="0.3">
      <c r="A959">
        <v>1</v>
      </c>
      <c r="B959">
        <v>0.32</v>
      </c>
      <c r="C959">
        <f t="shared" si="42"/>
        <v>0.1024</v>
      </c>
      <c r="D959">
        <v>6.56339481274318</v>
      </c>
      <c r="E959" t="s">
        <v>55</v>
      </c>
      <c r="F959">
        <v>0</v>
      </c>
      <c r="G959">
        <v>0</v>
      </c>
      <c r="H959">
        <v>0</v>
      </c>
      <c r="I959">
        <v>0</v>
      </c>
      <c r="J959">
        <v>1</v>
      </c>
      <c r="K959" t="s">
        <v>41</v>
      </c>
      <c r="L959">
        <v>0</v>
      </c>
      <c r="M959">
        <v>0</v>
      </c>
      <c r="N959">
        <v>0</v>
      </c>
      <c r="O959">
        <v>0</v>
      </c>
      <c r="P959">
        <v>1</v>
      </c>
      <c r="Q959">
        <v>0</v>
      </c>
      <c r="R959">
        <v>0</v>
      </c>
      <c r="S959" t="s">
        <v>52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0</v>
      </c>
      <c r="AA959">
        <v>0</v>
      </c>
      <c r="AB959">
        <v>60.6</v>
      </c>
      <c r="AC959">
        <v>58</v>
      </c>
      <c r="AD959">
        <v>505</v>
      </c>
      <c r="AE959">
        <v>6.2245584292753602</v>
      </c>
      <c r="AF959">
        <f t="shared" si="43"/>
        <v>505.00000000000017</v>
      </c>
      <c r="AG959">
        <v>6.360579867847612</v>
      </c>
      <c r="AH959">
        <f t="shared" si="44"/>
        <v>578.58176009931219</v>
      </c>
      <c r="AI959">
        <v>-0.1360214385722518</v>
      </c>
      <c r="AJ959">
        <v>505</v>
      </c>
      <c r="AL959">
        <v>1</v>
      </c>
      <c r="AM959">
        <v>0</v>
      </c>
      <c r="AN959">
        <v>4.4400000000000004</v>
      </c>
      <c r="AO959">
        <v>4.47</v>
      </c>
      <c r="AP959">
        <v>2.7</v>
      </c>
    </row>
    <row r="960" spans="1:42" x14ac:dyDescent="0.3">
      <c r="A960">
        <v>1</v>
      </c>
      <c r="B960">
        <v>0.34</v>
      </c>
      <c r="C960">
        <f t="shared" si="42"/>
        <v>0.11560000000000002</v>
      </c>
      <c r="D960">
        <v>6.6514795948004855</v>
      </c>
      <c r="E960" t="s">
        <v>40</v>
      </c>
      <c r="F960">
        <v>0</v>
      </c>
      <c r="G960">
        <v>0</v>
      </c>
      <c r="H960">
        <v>1</v>
      </c>
      <c r="I960">
        <v>0</v>
      </c>
      <c r="J960">
        <v>0</v>
      </c>
      <c r="K960" t="s">
        <v>41</v>
      </c>
      <c r="L960">
        <v>0</v>
      </c>
      <c r="M960">
        <v>0</v>
      </c>
      <c r="N960">
        <v>0</v>
      </c>
      <c r="O960">
        <v>0</v>
      </c>
      <c r="P960">
        <v>1</v>
      </c>
      <c r="Q960">
        <v>0</v>
      </c>
      <c r="R960">
        <v>0</v>
      </c>
      <c r="S960" t="s">
        <v>53</v>
      </c>
      <c r="T960">
        <v>0</v>
      </c>
      <c r="U960">
        <v>1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61.7</v>
      </c>
      <c r="AC960">
        <v>55</v>
      </c>
      <c r="AD960">
        <v>863</v>
      </c>
      <c r="AE960">
        <v>6.7604146910834277</v>
      </c>
      <c r="AF960">
        <f t="shared" si="43"/>
        <v>862.99999999999977</v>
      </c>
      <c r="AG960">
        <v>6.8202186864848073</v>
      </c>
      <c r="AH960">
        <f t="shared" si="44"/>
        <v>916.18534552766937</v>
      </c>
      <c r="AI960">
        <v>-5.9803995401379595E-2</v>
      </c>
      <c r="AJ960">
        <v>863</v>
      </c>
      <c r="AL960">
        <v>1</v>
      </c>
      <c r="AM960">
        <v>0</v>
      </c>
      <c r="AN960">
        <v>4.5</v>
      </c>
      <c r="AO960">
        <v>4.54</v>
      </c>
      <c r="AP960">
        <v>2.79</v>
      </c>
    </row>
    <row r="961" spans="1:42" x14ac:dyDescent="0.3">
      <c r="A961">
        <v>1</v>
      </c>
      <c r="B961">
        <v>0.31</v>
      </c>
      <c r="C961">
        <f t="shared" si="42"/>
        <v>9.6100000000000005E-2</v>
      </c>
      <c r="D961">
        <v>6.5177318019796271</v>
      </c>
      <c r="E961" t="s">
        <v>40</v>
      </c>
      <c r="F961">
        <v>0</v>
      </c>
      <c r="G961">
        <v>0</v>
      </c>
      <c r="H961">
        <v>1</v>
      </c>
      <c r="I961">
        <v>0</v>
      </c>
      <c r="J961">
        <v>0</v>
      </c>
      <c r="K961" t="s">
        <v>50</v>
      </c>
      <c r="L961">
        <v>0</v>
      </c>
      <c r="M961">
        <v>0</v>
      </c>
      <c r="N961">
        <v>0</v>
      </c>
      <c r="O961">
        <v>1</v>
      </c>
      <c r="P961">
        <v>0</v>
      </c>
      <c r="Q961">
        <v>0</v>
      </c>
      <c r="R961">
        <v>0</v>
      </c>
      <c r="S961" t="s">
        <v>46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1</v>
      </c>
      <c r="AA961">
        <v>0</v>
      </c>
      <c r="AB961">
        <v>60.2</v>
      </c>
      <c r="AC961">
        <v>61</v>
      </c>
      <c r="AD961">
        <v>755</v>
      </c>
      <c r="AE961">
        <v>6.6267177492490248</v>
      </c>
      <c r="AF961">
        <f t="shared" si="43"/>
        <v>755.00000000000011</v>
      </c>
      <c r="AG961">
        <v>6.6898293318292428</v>
      </c>
      <c r="AH961">
        <f t="shared" si="44"/>
        <v>804.18499164984087</v>
      </c>
      <c r="AI961">
        <v>-6.3111582580217984E-2</v>
      </c>
      <c r="AJ961">
        <v>755</v>
      </c>
      <c r="AL961">
        <v>1</v>
      </c>
      <c r="AM961">
        <v>0</v>
      </c>
      <c r="AN961">
        <v>4.3899999999999997</v>
      </c>
      <c r="AO961">
        <v>4.41</v>
      </c>
      <c r="AP961">
        <v>2.65</v>
      </c>
    </row>
    <row r="962" spans="1:42" x14ac:dyDescent="0.3">
      <c r="A962">
        <v>1</v>
      </c>
      <c r="B962">
        <v>0.36</v>
      </c>
      <c r="C962">
        <f t="shared" si="42"/>
        <v>0.12959999999999999</v>
      </c>
      <c r="D962">
        <v>6.7356105602666911</v>
      </c>
      <c r="E962" t="s">
        <v>40</v>
      </c>
      <c r="F962">
        <v>0</v>
      </c>
      <c r="G962">
        <v>0</v>
      </c>
      <c r="H962">
        <v>1</v>
      </c>
      <c r="I962">
        <v>0</v>
      </c>
      <c r="J962">
        <v>0</v>
      </c>
      <c r="K962" t="s">
        <v>43</v>
      </c>
      <c r="L962">
        <v>0</v>
      </c>
      <c r="M962">
        <v>1</v>
      </c>
      <c r="N962">
        <v>0</v>
      </c>
      <c r="O962">
        <v>0</v>
      </c>
      <c r="P962">
        <v>0</v>
      </c>
      <c r="Q962">
        <v>0</v>
      </c>
      <c r="R962">
        <v>0</v>
      </c>
      <c r="S962" t="s">
        <v>52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0</v>
      </c>
      <c r="AA962">
        <v>0</v>
      </c>
      <c r="AB962">
        <v>61.2</v>
      </c>
      <c r="AC962">
        <v>56</v>
      </c>
      <c r="AD962">
        <v>789</v>
      </c>
      <c r="AE962">
        <v>6.6707663208458738</v>
      </c>
      <c r="AF962">
        <f t="shared" si="43"/>
        <v>788.99999999999966</v>
      </c>
      <c r="AG962">
        <v>6.7889533006971945</v>
      </c>
      <c r="AH962">
        <f t="shared" si="44"/>
        <v>887.98362339307323</v>
      </c>
      <c r="AI962">
        <v>-0.11818697985132065</v>
      </c>
      <c r="AJ962">
        <v>789</v>
      </c>
      <c r="AL962">
        <v>1</v>
      </c>
      <c r="AM962">
        <v>0</v>
      </c>
      <c r="AN962">
        <v>4.5999999999999996</v>
      </c>
      <c r="AO962">
        <v>4.62</v>
      </c>
      <c r="AP962">
        <v>2.82</v>
      </c>
    </row>
    <row r="963" spans="1:42" x14ac:dyDescent="0.3">
      <c r="A963">
        <v>1</v>
      </c>
      <c r="B963">
        <v>0.28999999999999998</v>
      </c>
      <c r="C963">
        <f t="shared" ref="C963:C1026" si="45">B963^2</f>
        <v>8.4099999999999994E-2</v>
      </c>
      <c r="D963">
        <v>6.4228439278347667</v>
      </c>
      <c r="E963" t="s">
        <v>55</v>
      </c>
      <c r="F963">
        <v>0</v>
      </c>
      <c r="G963">
        <v>0</v>
      </c>
      <c r="H963">
        <v>0</v>
      </c>
      <c r="I963">
        <v>0</v>
      </c>
      <c r="J963">
        <v>1</v>
      </c>
      <c r="K963" t="s">
        <v>41</v>
      </c>
      <c r="L963">
        <v>0</v>
      </c>
      <c r="M963">
        <v>0</v>
      </c>
      <c r="N963">
        <v>0</v>
      </c>
      <c r="O963">
        <v>0</v>
      </c>
      <c r="P963">
        <v>1</v>
      </c>
      <c r="Q963">
        <v>0</v>
      </c>
      <c r="R963">
        <v>0</v>
      </c>
      <c r="S963" t="s">
        <v>48</v>
      </c>
      <c r="T963">
        <v>0</v>
      </c>
      <c r="U963">
        <v>0</v>
      </c>
      <c r="V963">
        <v>0</v>
      </c>
      <c r="W963">
        <v>1</v>
      </c>
      <c r="X963">
        <v>0</v>
      </c>
      <c r="Y963">
        <v>0</v>
      </c>
      <c r="Z963">
        <v>0</v>
      </c>
      <c r="AA963">
        <v>0</v>
      </c>
      <c r="AB963">
        <v>60.7</v>
      </c>
      <c r="AC963">
        <v>60</v>
      </c>
      <c r="AD963">
        <v>404</v>
      </c>
      <c r="AE963">
        <v>6.0014148779611505</v>
      </c>
      <c r="AF963">
        <f t="shared" ref="AF963:AF1026" si="46">EXP(AE963)</f>
        <v>404.00000000000017</v>
      </c>
      <c r="AG963">
        <v>5.9462905034076563</v>
      </c>
      <c r="AH963">
        <f t="shared" ref="AH963:AH1026" si="47">EXP(AG963)</f>
        <v>382.33244438887192</v>
      </c>
      <c r="AI963">
        <v>5.5124374553494171E-2</v>
      </c>
      <c r="AJ963">
        <v>404</v>
      </c>
      <c r="AL963">
        <v>1</v>
      </c>
      <c r="AM963">
        <v>0</v>
      </c>
      <c r="AN963">
        <v>4.33</v>
      </c>
      <c r="AO963">
        <v>4.37</v>
      </c>
      <c r="AP963">
        <v>2.64</v>
      </c>
    </row>
    <row r="964" spans="1:42" x14ac:dyDescent="0.3">
      <c r="A964">
        <v>1</v>
      </c>
      <c r="B964">
        <v>0.7</v>
      </c>
      <c r="C964">
        <f t="shared" si="45"/>
        <v>0.48999999999999994</v>
      </c>
      <c r="D964">
        <v>7.7962024499072404</v>
      </c>
      <c r="E964" t="s">
        <v>37</v>
      </c>
      <c r="F964">
        <v>0</v>
      </c>
      <c r="G964">
        <v>1</v>
      </c>
      <c r="H964">
        <v>0</v>
      </c>
      <c r="I964">
        <v>0</v>
      </c>
      <c r="J964">
        <v>0</v>
      </c>
      <c r="K964" t="s">
        <v>54</v>
      </c>
      <c r="L964">
        <v>1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 t="s">
        <v>52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0</v>
      </c>
      <c r="AA964">
        <v>0</v>
      </c>
      <c r="AB964">
        <v>59.9</v>
      </c>
      <c r="AC964">
        <v>59</v>
      </c>
      <c r="AD964">
        <v>3561</v>
      </c>
      <c r="AE964">
        <v>8.1777966832777782</v>
      </c>
      <c r="AF964">
        <f t="shared" si="46"/>
        <v>3561.0000000000018</v>
      </c>
      <c r="AG964">
        <v>7.9114807313076003</v>
      </c>
      <c r="AH964">
        <f t="shared" si="47"/>
        <v>2728.4275447750047</v>
      </c>
      <c r="AI964">
        <v>0.26631595197017788</v>
      </c>
      <c r="AJ964">
        <v>3561</v>
      </c>
      <c r="AL964">
        <v>1</v>
      </c>
      <c r="AM964">
        <v>0</v>
      </c>
      <c r="AN964">
        <v>5.69</v>
      </c>
      <c r="AO964">
        <v>5.73</v>
      </c>
      <c r="AP964">
        <v>3.42</v>
      </c>
    </row>
    <row r="965" spans="1:42" x14ac:dyDescent="0.3">
      <c r="A965">
        <v>1</v>
      </c>
      <c r="B965">
        <v>1</v>
      </c>
      <c r="C965">
        <f t="shared" si="45"/>
        <v>1</v>
      </c>
      <c r="D965">
        <v>8.4322999999999997</v>
      </c>
      <c r="E965" t="s">
        <v>55</v>
      </c>
      <c r="F965">
        <v>0</v>
      </c>
      <c r="G965">
        <v>0</v>
      </c>
      <c r="H965">
        <v>0</v>
      </c>
      <c r="I965">
        <v>0</v>
      </c>
      <c r="J965">
        <v>1</v>
      </c>
      <c r="K965" t="s">
        <v>41</v>
      </c>
      <c r="L965">
        <v>0</v>
      </c>
      <c r="M965">
        <v>0</v>
      </c>
      <c r="N965">
        <v>0</v>
      </c>
      <c r="O965">
        <v>0</v>
      </c>
      <c r="P965">
        <v>1</v>
      </c>
      <c r="Q965">
        <v>0</v>
      </c>
      <c r="R965">
        <v>0</v>
      </c>
      <c r="S965" t="s">
        <v>39</v>
      </c>
      <c r="T965">
        <v>0</v>
      </c>
      <c r="U965">
        <v>0</v>
      </c>
      <c r="V965">
        <v>1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60.9</v>
      </c>
      <c r="AC965">
        <v>58</v>
      </c>
      <c r="AD965">
        <v>5287</v>
      </c>
      <c r="AE965">
        <v>8.5730062562354501</v>
      </c>
      <c r="AF965">
        <f t="shared" si="46"/>
        <v>5286.9999999999991</v>
      </c>
      <c r="AG965">
        <v>8.3996929824156101</v>
      </c>
      <c r="AH965">
        <f t="shared" si="47"/>
        <v>4445.7016295777139</v>
      </c>
      <c r="AI965">
        <v>0.17331327381983996</v>
      </c>
      <c r="AJ965">
        <v>5287</v>
      </c>
      <c r="AL965">
        <v>1</v>
      </c>
      <c r="AM965">
        <v>0</v>
      </c>
      <c r="AN965">
        <v>6.43</v>
      </c>
      <c r="AO965">
        <v>6.46</v>
      </c>
      <c r="AP965">
        <v>3.93</v>
      </c>
    </row>
    <row r="966" spans="1:42" x14ac:dyDescent="0.3">
      <c r="A966">
        <v>1</v>
      </c>
      <c r="B966">
        <v>0.53</v>
      </c>
      <c r="C966">
        <f t="shared" si="45"/>
        <v>0.28090000000000004</v>
      </c>
      <c r="D966">
        <v>7.3335509394040761</v>
      </c>
      <c r="E966" t="s">
        <v>40</v>
      </c>
      <c r="F966">
        <v>0</v>
      </c>
      <c r="G966">
        <v>0</v>
      </c>
      <c r="H966">
        <v>1</v>
      </c>
      <c r="I966">
        <v>0</v>
      </c>
      <c r="J966">
        <v>0</v>
      </c>
      <c r="K966" t="s">
        <v>50</v>
      </c>
      <c r="L966">
        <v>0</v>
      </c>
      <c r="M966">
        <v>0</v>
      </c>
      <c r="N966">
        <v>0</v>
      </c>
      <c r="O966">
        <v>1</v>
      </c>
      <c r="P966">
        <v>0</v>
      </c>
      <c r="Q966">
        <v>0</v>
      </c>
      <c r="R966">
        <v>0</v>
      </c>
      <c r="S966" t="s">
        <v>48</v>
      </c>
      <c r="T966">
        <v>0</v>
      </c>
      <c r="U966">
        <v>0</v>
      </c>
      <c r="V966">
        <v>0</v>
      </c>
      <c r="W966">
        <v>1</v>
      </c>
      <c r="X966">
        <v>0</v>
      </c>
      <c r="Y966">
        <v>0</v>
      </c>
      <c r="Z966">
        <v>0</v>
      </c>
      <c r="AA966">
        <v>0</v>
      </c>
      <c r="AB966">
        <v>61.6</v>
      </c>
      <c r="AC966">
        <v>55</v>
      </c>
      <c r="AD966">
        <v>1171</v>
      </c>
      <c r="AE966">
        <v>7.0656133635977172</v>
      </c>
      <c r="AF966">
        <f t="shared" si="46"/>
        <v>1170.9999999999998</v>
      </c>
      <c r="AG966">
        <v>7.0330809499124456</v>
      </c>
      <c r="AH966">
        <f t="shared" si="47"/>
        <v>1133.5175466759815</v>
      </c>
      <c r="AI966">
        <v>3.2532413685271599E-2</v>
      </c>
      <c r="AJ966">
        <v>1171</v>
      </c>
      <c r="AL966">
        <v>1</v>
      </c>
      <c r="AM966">
        <v>0</v>
      </c>
      <c r="AN966">
        <v>5.2</v>
      </c>
      <c r="AO966">
        <v>5.25</v>
      </c>
      <c r="AP966">
        <v>3.22</v>
      </c>
    </row>
    <row r="967" spans="1:42" x14ac:dyDescent="0.3">
      <c r="A967">
        <v>1</v>
      </c>
      <c r="B967">
        <v>0.44</v>
      </c>
      <c r="C967">
        <f t="shared" si="45"/>
        <v>0.19359999999999999</v>
      </c>
      <c r="D967">
        <v>7.039491563819861</v>
      </c>
      <c r="E967" t="s">
        <v>37</v>
      </c>
      <c r="F967">
        <v>0</v>
      </c>
      <c r="G967">
        <v>1</v>
      </c>
      <c r="H967">
        <v>0</v>
      </c>
      <c r="I967">
        <v>0</v>
      </c>
      <c r="J967">
        <v>0</v>
      </c>
      <c r="K967" t="s">
        <v>51</v>
      </c>
      <c r="L967">
        <v>0</v>
      </c>
      <c r="M967">
        <v>0</v>
      </c>
      <c r="N967">
        <v>1</v>
      </c>
      <c r="O967">
        <v>0</v>
      </c>
      <c r="P967">
        <v>0</v>
      </c>
      <c r="Q967">
        <v>0</v>
      </c>
      <c r="R967">
        <v>0</v>
      </c>
      <c r="S967" t="s">
        <v>39</v>
      </c>
      <c r="T967">
        <v>0</v>
      </c>
      <c r="U967">
        <v>0</v>
      </c>
      <c r="V967">
        <v>1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56.9</v>
      </c>
      <c r="AC967">
        <v>61</v>
      </c>
      <c r="AD967">
        <v>1018</v>
      </c>
      <c r="AE967">
        <v>6.9255951971104679</v>
      </c>
      <c r="AF967">
        <f t="shared" si="46"/>
        <v>1017.9999999999999</v>
      </c>
      <c r="AG967">
        <v>6.9295924876723003</v>
      </c>
      <c r="AH967">
        <f t="shared" si="47"/>
        <v>1022.0773856103035</v>
      </c>
      <c r="AI967">
        <v>-3.9972905618324006E-3</v>
      </c>
      <c r="AJ967">
        <v>1018</v>
      </c>
      <c r="AL967">
        <v>1</v>
      </c>
      <c r="AM967">
        <v>0</v>
      </c>
      <c r="AN967">
        <v>5.12</v>
      </c>
      <c r="AO967">
        <v>5.07</v>
      </c>
      <c r="AP967">
        <v>2.9</v>
      </c>
    </row>
    <row r="968" spans="1:42" x14ac:dyDescent="0.3">
      <c r="A968">
        <v>1</v>
      </c>
      <c r="B968">
        <v>0.7</v>
      </c>
      <c r="C968">
        <f t="shared" si="45"/>
        <v>0.48999999999999994</v>
      </c>
      <c r="D968">
        <v>7.7962024499072404</v>
      </c>
      <c r="E968" t="s">
        <v>55</v>
      </c>
      <c r="F968">
        <v>0</v>
      </c>
      <c r="G968">
        <v>0</v>
      </c>
      <c r="H968">
        <v>0</v>
      </c>
      <c r="I968">
        <v>0</v>
      </c>
      <c r="J968">
        <v>1</v>
      </c>
      <c r="K968" t="s">
        <v>54</v>
      </c>
      <c r="L968">
        <v>1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 t="s">
        <v>39</v>
      </c>
      <c r="T968">
        <v>0</v>
      </c>
      <c r="U968">
        <v>0</v>
      </c>
      <c r="V968">
        <v>1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58.2</v>
      </c>
      <c r="AC968">
        <v>60</v>
      </c>
      <c r="AD968">
        <v>2681</v>
      </c>
      <c r="AE968">
        <v>7.8939451382359591</v>
      </c>
      <c r="AF968">
        <f t="shared" si="46"/>
        <v>2680.9999999999995</v>
      </c>
      <c r="AG968">
        <v>7.7680516954762702</v>
      </c>
      <c r="AH968">
        <f t="shared" si="47"/>
        <v>2363.8612773408395</v>
      </c>
      <c r="AI968">
        <v>0.12589344275968894</v>
      </c>
      <c r="AJ968">
        <v>2681</v>
      </c>
      <c r="AL968">
        <v>1</v>
      </c>
      <c r="AM968">
        <v>0</v>
      </c>
      <c r="AN968">
        <v>5.75</v>
      </c>
      <c r="AO968">
        <v>5.79</v>
      </c>
      <c r="AP968">
        <v>3.36</v>
      </c>
    </row>
    <row r="969" spans="1:42" x14ac:dyDescent="0.3">
      <c r="A969">
        <v>1</v>
      </c>
      <c r="B969">
        <v>0.26</v>
      </c>
      <c r="C969">
        <f t="shared" si="45"/>
        <v>6.7600000000000007E-2</v>
      </c>
      <c r="D969">
        <v>6.2704497010342202</v>
      </c>
      <c r="E969" t="s">
        <v>40</v>
      </c>
      <c r="F969">
        <v>0</v>
      </c>
      <c r="G969">
        <v>0</v>
      </c>
      <c r="H969">
        <v>1</v>
      </c>
      <c r="I969">
        <v>0</v>
      </c>
      <c r="J969">
        <v>0</v>
      </c>
      <c r="K969" t="s">
        <v>50</v>
      </c>
      <c r="L969">
        <v>0</v>
      </c>
      <c r="M969">
        <v>0</v>
      </c>
      <c r="N969">
        <v>0</v>
      </c>
      <c r="O969">
        <v>1</v>
      </c>
      <c r="P969">
        <v>0</v>
      </c>
      <c r="Q969">
        <v>0</v>
      </c>
      <c r="R969">
        <v>0</v>
      </c>
      <c r="S969" t="s">
        <v>39</v>
      </c>
      <c r="T969">
        <v>0</v>
      </c>
      <c r="U969">
        <v>0</v>
      </c>
      <c r="V969">
        <v>1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62</v>
      </c>
      <c r="AC969">
        <v>55</v>
      </c>
      <c r="AD969">
        <v>394</v>
      </c>
      <c r="AE969">
        <v>5.9763509092979339</v>
      </c>
      <c r="AF969">
        <f t="shared" si="46"/>
        <v>394.00000000000006</v>
      </c>
      <c r="AG969">
        <v>6.0182125936725672</v>
      </c>
      <c r="AH969">
        <f t="shared" si="47"/>
        <v>410.84359460893535</v>
      </c>
      <c r="AI969">
        <v>-4.1861684374633334E-2</v>
      </c>
      <c r="AJ969">
        <v>394</v>
      </c>
      <c r="AL969">
        <v>1</v>
      </c>
      <c r="AM969">
        <v>0</v>
      </c>
      <c r="AN969">
        <v>4.08</v>
      </c>
      <c r="AO969">
        <v>4.1100000000000003</v>
      </c>
      <c r="AP969">
        <v>2.54</v>
      </c>
    </row>
    <row r="970" spans="1:42" x14ac:dyDescent="0.3">
      <c r="A970">
        <v>1</v>
      </c>
      <c r="B970">
        <v>0.37</v>
      </c>
      <c r="C970">
        <f t="shared" si="45"/>
        <v>0.13689999999999999</v>
      </c>
      <c r="D970">
        <v>6.7763153464924137</v>
      </c>
      <c r="E970" t="s">
        <v>49</v>
      </c>
      <c r="F970">
        <v>0</v>
      </c>
      <c r="G970">
        <v>0</v>
      </c>
      <c r="H970">
        <v>0</v>
      </c>
      <c r="I970">
        <v>1</v>
      </c>
      <c r="J970">
        <v>0</v>
      </c>
      <c r="K970" t="s">
        <v>51</v>
      </c>
      <c r="L970">
        <v>0</v>
      </c>
      <c r="M970">
        <v>0</v>
      </c>
      <c r="N970">
        <v>1</v>
      </c>
      <c r="O970">
        <v>0</v>
      </c>
      <c r="P970">
        <v>0</v>
      </c>
      <c r="Q970">
        <v>0</v>
      </c>
      <c r="R970">
        <v>0</v>
      </c>
      <c r="S970" t="s">
        <v>48</v>
      </c>
      <c r="T970">
        <v>0</v>
      </c>
      <c r="U970">
        <v>0</v>
      </c>
      <c r="V970">
        <v>0</v>
      </c>
      <c r="W970">
        <v>1</v>
      </c>
      <c r="X970">
        <v>0</v>
      </c>
      <c r="Y970">
        <v>0</v>
      </c>
      <c r="Z970">
        <v>0</v>
      </c>
      <c r="AA970">
        <v>0</v>
      </c>
      <c r="AB970">
        <v>60.2</v>
      </c>
      <c r="AC970">
        <v>60</v>
      </c>
      <c r="AD970">
        <v>624</v>
      </c>
      <c r="AE970">
        <v>6.4361503683694279</v>
      </c>
      <c r="AF970">
        <f t="shared" si="46"/>
        <v>624.00000000000011</v>
      </c>
      <c r="AG970">
        <v>6.47964813386033</v>
      </c>
      <c r="AH970">
        <f t="shared" si="47"/>
        <v>651.74158012658711</v>
      </c>
      <c r="AI970">
        <v>-4.3497765490902118E-2</v>
      </c>
      <c r="AJ970">
        <v>624</v>
      </c>
      <c r="AL970">
        <v>1</v>
      </c>
      <c r="AM970">
        <v>0</v>
      </c>
      <c r="AN970">
        <v>4.7</v>
      </c>
      <c r="AO970">
        <v>4.5999999999999996</v>
      </c>
      <c r="AP970">
        <v>2.8</v>
      </c>
    </row>
    <row r="971" spans="1:42" x14ac:dyDescent="0.3">
      <c r="A971">
        <v>1</v>
      </c>
      <c r="B971">
        <v>0.38</v>
      </c>
      <c r="C971">
        <f t="shared" si="45"/>
        <v>0.1444</v>
      </c>
      <c r="D971">
        <v>6.8161707634672322</v>
      </c>
      <c r="E971" t="s">
        <v>40</v>
      </c>
      <c r="F971">
        <v>0</v>
      </c>
      <c r="G971">
        <v>0</v>
      </c>
      <c r="H971">
        <v>1</v>
      </c>
      <c r="I971">
        <v>0</v>
      </c>
      <c r="J971">
        <v>0</v>
      </c>
      <c r="K971" t="s">
        <v>41</v>
      </c>
      <c r="L971">
        <v>0</v>
      </c>
      <c r="M971">
        <v>0</v>
      </c>
      <c r="N971">
        <v>0</v>
      </c>
      <c r="O971">
        <v>0</v>
      </c>
      <c r="P971">
        <v>1</v>
      </c>
      <c r="Q971">
        <v>0</v>
      </c>
      <c r="R971">
        <v>0</v>
      </c>
      <c r="S971" t="s">
        <v>42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1</v>
      </c>
      <c r="AB971">
        <v>61.4</v>
      </c>
      <c r="AC971">
        <v>57</v>
      </c>
      <c r="AD971">
        <v>1069</v>
      </c>
      <c r="AE971">
        <v>6.9744789110250451</v>
      </c>
      <c r="AF971">
        <f t="shared" si="46"/>
        <v>1069</v>
      </c>
      <c r="AG971">
        <v>6.8489937152604288</v>
      </c>
      <c r="AH971">
        <f t="shared" si="47"/>
        <v>942.931571450104</v>
      </c>
      <c r="AI971">
        <v>0.12548519576461636</v>
      </c>
      <c r="AJ971">
        <v>1069</v>
      </c>
      <c r="AL971">
        <v>1</v>
      </c>
      <c r="AM971">
        <v>0</v>
      </c>
      <c r="AN971">
        <v>4.6500000000000004</v>
      </c>
      <c r="AO971">
        <v>4.63</v>
      </c>
      <c r="AP971">
        <v>2.85</v>
      </c>
    </row>
    <row r="972" spans="1:42" x14ac:dyDescent="0.3">
      <c r="A972">
        <v>1</v>
      </c>
      <c r="B972">
        <v>0.35</v>
      </c>
      <c r="C972">
        <f t="shared" si="45"/>
        <v>0.12249999999999998</v>
      </c>
      <c r="D972">
        <v>6.694013936569946</v>
      </c>
      <c r="E972" t="s">
        <v>55</v>
      </c>
      <c r="F972">
        <v>0</v>
      </c>
      <c r="G972">
        <v>0</v>
      </c>
      <c r="H972">
        <v>0</v>
      </c>
      <c r="I972">
        <v>0</v>
      </c>
      <c r="J972">
        <v>1</v>
      </c>
      <c r="K972" t="s">
        <v>43</v>
      </c>
      <c r="L972">
        <v>0</v>
      </c>
      <c r="M972">
        <v>1</v>
      </c>
      <c r="N972">
        <v>0</v>
      </c>
      <c r="O972">
        <v>0</v>
      </c>
      <c r="P972">
        <v>0</v>
      </c>
      <c r="Q972">
        <v>0</v>
      </c>
      <c r="R972">
        <v>0</v>
      </c>
      <c r="S972" t="s">
        <v>52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0</v>
      </c>
      <c r="AA972">
        <v>0</v>
      </c>
      <c r="AB972">
        <v>61.9</v>
      </c>
      <c r="AC972">
        <v>61</v>
      </c>
      <c r="AD972">
        <v>716</v>
      </c>
      <c r="AE972">
        <v>6.5736801669606457</v>
      </c>
      <c r="AF972">
        <f t="shared" si="46"/>
        <v>716.00000000000011</v>
      </c>
      <c r="AG972">
        <v>6.6656515483133507</v>
      </c>
      <c r="AH972">
        <f t="shared" si="47"/>
        <v>784.97474737297364</v>
      </c>
      <c r="AI972">
        <v>-9.1971381352704995E-2</v>
      </c>
      <c r="AJ972">
        <v>716</v>
      </c>
      <c r="AL972">
        <v>1</v>
      </c>
      <c r="AM972">
        <v>0</v>
      </c>
      <c r="AN972">
        <v>4.5</v>
      </c>
      <c r="AO972">
        <v>4.54</v>
      </c>
      <c r="AP972">
        <v>2.8</v>
      </c>
    </row>
    <row r="973" spans="1:42" x14ac:dyDescent="0.3">
      <c r="A973">
        <v>1</v>
      </c>
      <c r="B973">
        <v>0.9</v>
      </c>
      <c r="C973">
        <f t="shared" si="45"/>
        <v>0.81</v>
      </c>
      <c r="D973">
        <v>8.2391797372871505</v>
      </c>
      <c r="E973" t="s">
        <v>45</v>
      </c>
      <c r="F973">
        <v>1</v>
      </c>
      <c r="G973">
        <v>0</v>
      </c>
      <c r="H973">
        <v>0</v>
      </c>
      <c r="I973">
        <v>0</v>
      </c>
      <c r="J973">
        <v>0</v>
      </c>
      <c r="K973" t="s">
        <v>41</v>
      </c>
      <c r="L973">
        <v>0</v>
      </c>
      <c r="M973">
        <v>0</v>
      </c>
      <c r="N973">
        <v>0</v>
      </c>
      <c r="O973">
        <v>0</v>
      </c>
      <c r="P973">
        <v>1</v>
      </c>
      <c r="Q973">
        <v>0</v>
      </c>
      <c r="R973">
        <v>0</v>
      </c>
      <c r="S973" t="s">
        <v>39</v>
      </c>
      <c r="T973">
        <v>0</v>
      </c>
      <c r="U973">
        <v>0</v>
      </c>
      <c r="V973">
        <v>1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66.8</v>
      </c>
      <c r="AC973">
        <v>55</v>
      </c>
      <c r="AD973">
        <v>3145</v>
      </c>
      <c r="AE973">
        <v>8.0535691691345406</v>
      </c>
      <c r="AF973">
        <f t="shared" si="46"/>
        <v>3144.9999999999991</v>
      </c>
      <c r="AG973">
        <v>8.0126405643545269</v>
      </c>
      <c r="AH973">
        <f t="shared" si="47"/>
        <v>3018.8781394608586</v>
      </c>
      <c r="AI973">
        <v>4.09286047800137E-2</v>
      </c>
      <c r="AJ973">
        <v>3145</v>
      </c>
      <c r="AL973">
        <v>1</v>
      </c>
      <c r="AM973">
        <v>0</v>
      </c>
      <c r="AN973">
        <v>5.98</v>
      </c>
      <c r="AO973">
        <v>5.9</v>
      </c>
      <c r="AP973">
        <v>3.97</v>
      </c>
    </row>
    <row r="974" spans="1:42" x14ac:dyDescent="0.3">
      <c r="A974">
        <v>1</v>
      </c>
      <c r="B974">
        <v>0.7</v>
      </c>
      <c r="C974">
        <f t="shared" si="45"/>
        <v>0.48999999999999994</v>
      </c>
      <c r="D974">
        <v>7.7962024499072404</v>
      </c>
      <c r="E974" t="s">
        <v>49</v>
      </c>
      <c r="F974">
        <v>0</v>
      </c>
      <c r="G974">
        <v>0</v>
      </c>
      <c r="H974">
        <v>0</v>
      </c>
      <c r="I974">
        <v>1</v>
      </c>
      <c r="J974">
        <v>0</v>
      </c>
      <c r="K974" t="s">
        <v>51</v>
      </c>
      <c r="L974">
        <v>0</v>
      </c>
      <c r="M974">
        <v>0</v>
      </c>
      <c r="N974">
        <v>1</v>
      </c>
      <c r="O974">
        <v>0</v>
      </c>
      <c r="P974">
        <v>0</v>
      </c>
      <c r="Q974">
        <v>0</v>
      </c>
      <c r="R974">
        <v>0</v>
      </c>
      <c r="S974" t="s">
        <v>39</v>
      </c>
      <c r="T974">
        <v>0</v>
      </c>
      <c r="U974">
        <v>0</v>
      </c>
      <c r="V974">
        <v>1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61</v>
      </c>
      <c r="AC974">
        <v>59</v>
      </c>
      <c r="AD974">
        <v>2423</v>
      </c>
      <c r="AE974">
        <v>7.7927617208165261</v>
      </c>
      <c r="AF974">
        <f t="shared" si="46"/>
        <v>2423.0000000000009</v>
      </c>
      <c r="AG974">
        <v>7.7931981460944062</v>
      </c>
      <c r="AH974">
        <f t="shared" si="47"/>
        <v>2424.0576892326749</v>
      </c>
      <c r="AI974">
        <v>-4.3642527788012586E-4</v>
      </c>
      <c r="AJ974">
        <v>2423</v>
      </c>
      <c r="AL974">
        <v>1</v>
      </c>
      <c r="AM974">
        <v>0</v>
      </c>
      <c r="AN974">
        <v>5.75</v>
      </c>
      <c r="AO974">
        <v>5.69</v>
      </c>
      <c r="AP974">
        <v>3.49</v>
      </c>
    </row>
    <row r="975" spans="1:42" x14ac:dyDescent="0.3">
      <c r="A975">
        <v>1</v>
      </c>
      <c r="B975">
        <v>0.7</v>
      </c>
      <c r="C975">
        <f t="shared" si="45"/>
        <v>0.48999999999999994</v>
      </c>
      <c r="D975">
        <v>7.7962024499072404</v>
      </c>
      <c r="E975" t="s">
        <v>55</v>
      </c>
      <c r="F975">
        <v>0</v>
      </c>
      <c r="G975">
        <v>0</v>
      </c>
      <c r="H975">
        <v>0</v>
      </c>
      <c r="I975">
        <v>0</v>
      </c>
      <c r="J975">
        <v>1</v>
      </c>
      <c r="K975" t="s">
        <v>41</v>
      </c>
      <c r="L975">
        <v>0</v>
      </c>
      <c r="M975">
        <v>0</v>
      </c>
      <c r="N975">
        <v>0</v>
      </c>
      <c r="O975">
        <v>0</v>
      </c>
      <c r="P975">
        <v>1</v>
      </c>
      <c r="Q975">
        <v>0</v>
      </c>
      <c r="R975">
        <v>0</v>
      </c>
      <c r="S975" t="s">
        <v>39</v>
      </c>
      <c r="T975">
        <v>0</v>
      </c>
      <c r="U975">
        <v>0</v>
      </c>
      <c r="V975">
        <v>1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63.3</v>
      </c>
      <c r="AC975">
        <v>58</v>
      </c>
      <c r="AD975">
        <v>2048</v>
      </c>
      <c r="AE975">
        <v>7.6246189861593985</v>
      </c>
      <c r="AF975">
        <f t="shared" si="46"/>
        <v>2048</v>
      </c>
      <c r="AG975">
        <v>7.5814073409399292</v>
      </c>
      <c r="AH975">
        <f t="shared" si="47"/>
        <v>1961.3873646660231</v>
      </c>
      <c r="AI975">
        <v>4.3211645219469297E-2</v>
      </c>
      <c r="AJ975">
        <v>2048</v>
      </c>
      <c r="AL975">
        <v>1</v>
      </c>
      <c r="AM975">
        <v>0</v>
      </c>
      <c r="AN975">
        <v>5.61</v>
      </c>
      <c r="AO975">
        <v>5.64</v>
      </c>
      <c r="AP975">
        <v>3.56</v>
      </c>
    </row>
    <row r="976" spans="1:42" x14ac:dyDescent="0.3">
      <c r="A976">
        <v>1</v>
      </c>
      <c r="B976">
        <v>0.3</v>
      </c>
      <c r="C976">
        <f t="shared" si="45"/>
        <v>0.09</v>
      </c>
      <c r="D976">
        <v>6.4709048392564616</v>
      </c>
      <c r="E976" t="s">
        <v>40</v>
      </c>
      <c r="F976">
        <v>0</v>
      </c>
      <c r="G976">
        <v>0</v>
      </c>
      <c r="H976">
        <v>1</v>
      </c>
      <c r="I976">
        <v>0</v>
      </c>
      <c r="J976">
        <v>0</v>
      </c>
      <c r="K976" t="s">
        <v>43</v>
      </c>
      <c r="L976">
        <v>0</v>
      </c>
      <c r="M976">
        <v>1</v>
      </c>
      <c r="N976">
        <v>0</v>
      </c>
      <c r="O976">
        <v>0</v>
      </c>
      <c r="P976">
        <v>0</v>
      </c>
      <c r="Q976">
        <v>0</v>
      </c>
      <c r="R976">
        <v>0</v>
      </c>
      <c r="S976" t="s">
        <v>44</v>
      </c>
      <c r="T976">
        <v>0</v>
      </c>
      <c r="U976">
        <v>0</v>
      </c>
      <c r="V976">
        <v>0</v>
      </c>
      <c r="W976">
        <v>0</v>
      </c>
      <c r="X976">
        <v>1</v>
      </c>
      <c r="Y976">
        <v>0</v>
      </c>
      <c r="Z976">
        <v>0</v>
      </c>
      <c r="AA976">
        <v>0</v>
      </c>
      <c r="AB976">
        <v>60.5</v>
      </c>
      <c r="AC976">
        <v>55</v>
      </c>
      <c r="AD976">
        <v>775</v>
      </c>
      <c r="AE976">
        <v>6.6528630293533473</v>
      </c>
      <c r="AF976">
        <f t="shared" si="46"/>
        <v>775.00000000000023</v>
      </c>
      <c r="AG976">
        <v>6.5731369414442948</v>
      </c>
      <c r="AH976">
        <f t="shared" si="47"/>
        <v>715.61115615480423</v>
      </c>
      <c r="AI976">
        <v>7.9726087909052445E-2</v>
      </c>
      <c r="AJ976">
        <v>775</v>
      </c>
      <c r="AL976">
        <v>1</v>
      </c>
      <c r="AM976">
        <v>0</v>
      </c>
      <c r="AN976">
        <v>4.3499999999999996</v>
      </c>
      <c r="AO976">
        <v>4.38</v>
      </c>
      <c r="AP976">
        <v>2.64</v>
      </c>
    </row>
    <row r="977" spans="1:42" x14ac:dyDescent="0.3">
      <c r="A977">
        <v>1</v>
      </c>
      <c r="B977">
        <v>0.33</v>
      </c>
      <c r="C977">
        <f t="shared" si="45"/>
        <v>0.10890000000000001</v>
      </c>
      <c r="D977">
        <v>6.6079578580290095</v>
      </c>
      <c r="E977" t="s">
        <v>49</v>
      </c>
      <c r="F977">
        <v>0</v>
      </c>
      <c r="G977">
        <v>0</v>
      </c>
      <c r="H977">
        <v>0</v>
      </c>
      <c r="I977">
        <v>1</v>
      </c>
      <c r="J977">
        <v>0</v>
      </c>
      <c r="K977" t="s">
        <v>43</v>
      </c>
      <c r="L977">
        <v>0</v>
      </c>
      <c r="M977">
        <v>1</v>
      </c>
      <c r="N977">
        <v>0</v>
      </c>
      <c r="O977">
        <v>0</v>
      </c>
      <c r="P977">
        <v>0</v>
      </c>
      <c r="Q977">
        <v>0</v>
      </c>
      <c r="R977">
        <v>0</v>
      </c>
      <c r="S977" t="s">
        <v>44</v>
      </c>
      <c r="T977">
        <v>0</v>
      </c>
      <c r="U977">
        <v>0</v>
      </c>
      <c r="V977">
        <v>0</v>
      </c>
      <c r="W977">
        <v>0</v>
      </c>
      <c r="X977">
        <v>1</v>
      </c>
      <c r="Y977">
        <v>0</v>
      </c>
      <c r="Z977">
        <v>0</v>
      </c>
      <c r="AA977">
        <v>0</v>
      </c>
      <c r="AB977">
        <v>60.9</v>
      </c>
      <c r="AC977">
        <v>58</v>
      </c>
      <c r="AD977">
        <v>781</v>
      </c>
      <c r="AE977">
        <v>6.6605751498396861</v>
      </c>
      <c r="AF977">
        <f t="shared" si="46"/>
        <v>781.00000000000011</v>
      </c>
      <c r="AG977">
        <v>6.674391544554295</v>
      </c>
      <c r="AH977">
        <f t="shared" si="47"/>
        <v>791.86549239317389</v>
      </c>
      <c r="AI977">
        <v>-1.3816394714608826E-2</v>
      </c>
      <c r="AJ977">
        <v>781</v>
      </c>
      <c r="AL977">
        <v>1</v>
      </c>
      <c r="AM977">
        <v>0</v>
      </c>
      <c r="AN977">
        <v>4.45</v>
      </c>
      <c r="AO977">
        <v>4.49</v>
      </c>
      <c r="AP977">
        <v>2.72</v>
      </c>
    </row>
    <row r="978" spans="1:42" x14ac:dyDescent="0.3">
      <c r="A978">
        <v>1</v>
      </c>
      <c r="B978">
        <v>0.41</v>
      </c>
      <c r="C978">
        <f t="shared" si="45"/>
        <v>0.16809999999999997</v>
      </c>
      <c r="D978">
        <v>6.9310210740658889</v>
      </c>
      <c r="E978" t="s">
        <v>55</v>
      </c>
      <c r="F978">
        <v>0</v>
      </c>
      <c r="G978">
        <v>0</v>
      </c>
      <c r="H978">
        <v>0</v>
      </c>
      <c r="I978">
        <v>0</v>
      </c>
      <c r="J978">
        <v>1</v>
      </c>
      <c r="K978" t="s">
        <v>50</v>
      </c>
      <c r="L978">
        <v>0</v>
      </c>
      <c r="M978">
        <v>0</v>
      </c>
      <c r="N978">
        <v>0</v>
      </c>
      <c r="O978">
        <v>1</v>
      </c>
      <c r="P978">
        <v>0</v>
      </c>
      <c r="Q978">
        <v>0</v>
      </c>
      <c r="R978">
        <v>0</v>
      </c>
      <c r="S978" t="s">
        <v>44</v>
      </c>
      <c r="T978">
        <v>0</v>
      </c>
      <c r="U978">
        <v>0</v>
      </c>
      <c r="V978">
        <v>0</v>
      </c>
      <c r="W978">
        <v>0</v>
      </c>
      <c r="X978">
        <v>1</v>
      </c>
      <c r="Y978">
        <v>0</v>
      </c>
      <c r="Z978">
        <v>0</v>
      </c>
      <c r="AA978">
        <v>0</v>
      </c>
      <c r="AB978">
        <v>60.6</v>
      </c>
      <c r="AC978">
        <v>56</v>
      </c>
      <c r="AD978">
        <v>976</v>
      </c>
      <c r="AE978">
        <v>6.8834625864130921</v>
      </c>
      <c r="AF978">
        <f t="shared" si="46"/>
        <v>975.99999999999955</v>
      </c>
      <c r="AG978">
        <v>6.92350937567846</v>
      </c>
      <c r="AH978">
        <f t="shared" si="47"/>
        <v>1015.87884672473</v>
      </c>
      <c r="AI978">
        <v>-4.0046789265367977E-2</v>
      </c>
      <c r="AJ978">
        <v>976</v>
      </c>
      <c r="AL978">
        <v>1</v>
      </c>
      <c r="AM978">
        <v>0</v>
      </c>
      <c r="AN978">
        <v>4.83</v>
      </c>
      <c r="AO978">
        <v>4.87</v>
      </c>
      <c r="AP978">
        <v>2.94</v>
      </c>
    </row>
    <row r="979" spans="1:42" x14ac:dyDescent="0.3">
      <c r="A979">
        <v>1</v>
      </c>
      <c r="B979">
        <v>0.72</v>
      </c>
      <c r="C979">
        <f t="shared" si="45"/>
        <v>0.51839999999999997</v>
      </c>
      <c r="D979">
        <v>7.8446480764991975</v>
      </c>
      <c r="E979" t="s">
        <v>45</v>
      </c>
      <c r="F979">
        <v>1</v>
      </c>
      <c r="G979">
        <v>0</v>
      </c>
      <c r="H979">
        <v>0</v>
      </c>
      <c r="I979">
        <v>0</v>
      </c>
      <c r="J979">
        <v>0</v>
      </c>
      <c r="K979" t="s">
        <v>41</v>
      </c>
      <c r="L979">
        <v>0</v>
      </c>
      <c r="M979">
        <v>0</v>
      </c>
      <c r="N979">
        <v>0</v>
      </c>
      <c r="O979">
        <v>0</v>
      </c>
      <c r="P979">
        <v>1</v>
      </c>
      <c r="Q979">
        <v>0</v>
      </c>
      <c r="R979">
        <v>0</v>
      </c>
      <c r="S979" t="s">
        <v>42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1</v>
      </c>
      <c r="AB979">
        <v>56.5</v>
      </c>
      <c r="AC979">
        <v>68</v>
      </c>
      <c r="AD979">
        <v>2608</v>
      </c>
      <c r="AE979">
        <v>7.8663389230465439</v>
      </c>
      <c r="AF979">
        <f t="shared" si="46"/>
        <v>2608.0000000000009</v>
      </c>
      <c r="AG979">
        <v>7.9466450042924723</v>
      </c>
      <c r="AH979">
        <f t="shared" si="47"/>
        <v>2826.0775494656614</v>
      </c>
      <c r="AI979">
        <v>-8.0306081245928418E-2</v>
      </c>
      <c r="AJ979">
        <v>2608</v>
      </c>
      <c r="AL979">
        <v>1</v>
      </c>
      <c r="AM979">
        <v>0</v>
      </c>
      <c r="AN979">
        <v>6.03</v>
      </c>
      <c r="AO979">
        <v>5.89</v>
      </c>
      <c r="AP979">
        <v>3.37</v>
      </c>
    </row>
    <row r="980" spans="1:42" x14ac:dyDescent="0.3">
      <c r="A980">
        <v>1</v>
      </c>
      <c r="B980">
        <v>0.5</v>
      </c>
      <c r="C980">
        <f t="shared" si="45"/>
        <v>0.25</v>
      </c>
      <c r="D980">
        <v>7.2401831635362885</v>
      </c>
      <c r="E980" t="s">
        <v>55</v>
      </c>
      <c r="F980">
        <v>0</v>
      </c>
      <c r="G980">
        <v>0</v>
      </c>
      <c r="H980">
        <v>0</v>
      </c>
      <c r="I980">
        <v>0</v>
      </c>
      <c r="J980">
        <v>1</v>
      </c>
      <c r="K980" t="s">
        <v>43</v>
      </c>
      <c r="L980">
        <v>0</v>
      </c>
      <c r="M980">
        <v>1</v>
      </c>
      <c r="N980">
        <v>0</v>
      </c>
      <c r="O980">
        <v>0</v>
      </c>
      <c r="P980">
        <v>0</v>
      </c>
      <c r="Q980">
        <v>0</v>
      </c>
      <c r="R980">
        <v>0</v>
      </c>
      <c r="S980" t="s">
        <v>52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0</v>
      </c>
      <c r="AA980">
        <v>0</v>
      </c>
      <c r="AB980">
        <v>63.5</v>
      </c>
      <c r="AC980">
        <v>54</v>
      </c>
      <c r="AD980">
        <v>1629</v>
      </c>
      <c r="AE980">
        <v>7.3957216086020452</v>
      </c>
      <c r="AF980">
        <f t="shared" si="46"/>
        <v>1629</v>
      </c>
      <c r="AG980">
        <v>7.3406701817603999</v>
      </c>
      <c r="AH980">
        <f t="shared" si="47"/>
        <v>1541.7450169006067</v>
      </c>
      <c r="AI980">
        <v>5.5051426841645323E-2</v>
      </c>
      <c r="AJ980">
        <v>1629</v>
      </c>
      <c r="AL980">
        <v>1</v>
      </c>
      <c r="AM980">
        <v>0</v>
      </c>
      <c r="AN980">
        <v>5.08</v>
      </c>
      <c r="AO980">
        <v>5.03</v>
      </c>
      <c r="AP980">
        <v>3.21</v>
      </c>
    </row>
    <row r="981" spans="1:42" x14ac:dyDescent="0.3">
      <c r="A981">
        <v>1</v>
      </c>
      <c r="B981">
        <v>0.53</v>
      </c>
      <c r="C981">
        <f t="shared" si="45"/>
        <v>0.28090000000000004</v>
      </c>
      <c r="D981">
        <v>7.3335509394040761</v>
      </c>
      <c r="E981" t="s">
        <v>40</v>
      </c>
      <c r="F981">
        <v>0</v>
      </c>
      <c r="G981">
        <v>0</v>
      </c>
      <c r="H981">
        <v>1</v>
      </c>
      <c r="I981">
        <v>0</v>
      </c>
      <c r="J981">
        <v>0</v>
      </c>
      <c r="K981" t="s">
        <v>50</v>
      </c>
      <c r="L981">
        <v>0</v>
      </c>
      <c r="M981">
        <v>0</v>
      </c>
      <c r="N981">
        <v>0</v>
      </c>
      <c r="O981">
        <v>1</v>
      </c>
      <c r="P981">
        <v>0</v>
      </c>
      <c r="Q981">
        <v>0</v>
      </c>
      <c r="R981">
        <v>0</v>
      </c>
      <c r="S981" t="s">
        <v>42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1</v>
      </c>
      <c r="AB981">
        <v>62.5</v>
      </c>
      <c r="AC981">
        <v>54</v>
      </c>
      <c r="AD981">
        <v>1914</v>
      </c>
      <c r="AE981">
        <v>7.5569505720128998</v>
      </c>
      <c r="AF981">
        <f t="shared" si="46"/>
        <v>1914.0000000000005</v>
      </c>
      <c r="AG981">
        <v>7.5684974022356002</v>
      </c>
      <c r="AH981">
        <f t="shared" si="47"/>
        <v>1936.2287217062994</v>
      </c>
      <c r="AI981">
        <v>-1.1546830222700422E-2</v>
      </c>
      <c r="AJ981">
        <v>1914</v>
      </c>
      <c r="AL981">
        <v>1</v>
      </c>
      <c r="AM981">
        <v>0</v>
      </c>
      <c r="AN981">
        <v>5.21</v>
      </c>
      <c r="AO981">
        <v>5.19</v>
      </c>
      <c r="AP981">
        <v>3.25</v>
      </c>
    </row>
    <row r="982" spans="1:42" x14ac:dyDescent="0.3">
      <c r="A982">
        <v>1</v>
      </c>
      <c r="B982">
        <v>0.59</v>
      </c>
      <c r="C982">
        <f t="shared" si="45"/>
        <v>0.34809999999999997</v>
      </c>
      <c r="D982">
        <v>7.5085556966949065</v>
      </c>
      <c r="E982" t="s">
        <v>55</v>
      </c>
      <c r="F982">
        <v>0</v>
      </c>
      <c r="G982">
        <v>0</v>
      </c>
      <c r="H982">
        <v>0</v>
      </c>
      <c r="I982">
        <v>0</v>
      </c>
      <c r="J982">
        <v>1</v>
      </c>
      <c r="K982" t="s">
        <v>50</v>
      </c>
      <c r="L982">
        <v>0</v>
      </c>
      <c r="M982">
        <v>0</v>
      </c>
      <c r="N982">
        <v>0</v>
      </c>
      <c r="O982">
        <v>1</v>
      </c>
      <c r="P982">
        <v>0</v>
      </c>
      <c r="Q982">
        <v>0</v>
      </c>
      <c r="R982">
        <v>0</v>
      </c>
      <c r="S982" t="s">
        <v>52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0</v>
      </c>
      <c r="AA982">
        <v>0</v>
      </c>
      <c r="AB982">
        <v>62.8</v>
      </c>
      <c r="AC982">
        <v>59</v>
      </c>
      <c r="AD982">
        <v>1623</v>
      </c>
      <c r="AE982">
        <v>7.3920315675145911</v>
      </c>
      <c r="AF982">
        <f t="shared" si="46"/>
        <v>1622.9999999999998</v>
      </c>
      <c r="AG982">
        <v>7.4260831307608299</v>
      </c>
      <c r="AH982">
        <f t="shared" si="47"/>
        <v>1679.2174003877533</v>
      </c>
      <c r="AI982">
        <v>-3.4051563246238814E-2</v>
      </c>
      <c r="AJ982">
        <v>1623</v>
      </c>
      <c r="AL982">
        <v>1</v>
      </c>
      <c r="AM982">
        <v>0</v>
      </c>
      <c r="AN982">
        <v>5.28</v>
      </c>
      <c r="AO982">
        <v>5.33</v>
      </c>
      <c r="AP982">
        <v>3.33</v>
      </c>
    </row>
    <row r="983" spans="1:42" x14ac:dyDescent="0.3">
      <c r="A983">
        <v>1</v>
      </c>
      <c r="B983">
        <v>0.53</v>
      </c>
      <c r="C983">
        <f t="shared" si="45"/>
        <v>0.28090000000000004</v>
      </c>
      <c r="D983">
        <v>7.3335509394040761</v>
      </c>
      <c r="E983" t="s">
        <v>40</v>
      </c>
      <c r="F983">
        <v>0</v>
      </c>
      <c r="G983">
        <v>0</v>
      </c>
      <c r="H983">
        <v>1</v>
      </c>
      <c r="I983">
        <v>0</v>
      </c>
      <c r="J983">
        <v>0</v>
      </c>
      <c r="K983" t="s">
        <v>54</v>
      </c>
      <c r="L983">
        <v>1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 t="s">
        <v>52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0</v>
      </c>
      <c r="AA983">
        <v>0</v>
      </c>
      <c r="AB983">
        <v>60.2</v>
      </c>
      <c r="AC983">
        <v>57</v>
      </c>
      <c r="AD983">
        <v>1956</v>
      </c>
      <c r="AE983">
        <v>7.5786568505947622</v>
      </c>
      <c r="AF983">
        <f t="shared" si="46"/>
        <v>1955.9999999999993</v>
      </c>
      <c r="AG983">
        <v>7.4956843723682667</v>
      </c>
      <c r="AH983">
        <f t="shared" si="47"/>
        <v>1800.2563895293717</v>
      </c>
      <c r="AI983">
        <v>8.2972478226495561E-2</v>
      </c>
      <c r="AJ983">
        <v>1956</v>
      </c>
      <c r="AL983">
        <v>1</v>
      </c>
      <c r="AM983">
        <v>0</v>
      </c>
      <c r="AN983">
        <v>5.26</v>
      </c>
      <c r="AO983">
        <v>5.24</v>
      </c>
      <c r="AP983">
        <v>3.16</v>
      </c>
    </row>
    <row r="984" spans="1:42" x14ac:dyDescent="0.3">
      <c r="A984">
        <v>1</v>
      </c>
      <c r="B984">
        <v>0.37</v>
      </c>
      <c r="C984">
        <f t="shared" si="45"/>
        <v>0.13689999999999999</v>
      </c>
      <c r="D984">
        <v>6.7763153464924137</v>
      </c>
      <c r="E984" t="s">
        <v>40</v>
      </c>
      <c r="F984">
        <v>0</v>
      </c>
      <c r="G984">
        <v>0</v>
      </c>
      <c r="H984">
        <v>1</v>
      </c>
      <c r="I984">
        <v>0</v>
      </c>
      <c r="J984">
        <v>0</v>
      </c>
      <c r="K984" t="s">
        <v>54</v>
      </c>
      <c r="L984">
        <v>1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 t="s">
        <v>52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0</v>
      </c>
      <c r="AA984">
        <v>0</v>
      </c>
      <c r="AB984">
        <v>61.3</v>
      </c>
      <c r="AC984">
        <v>56</v>
      </c>
      <c r="AD984">
        <v>876</v>
      </c>
      <c r="AE984">
        <v>6.7753660909363917</v>
      </c>
      <c r="AF984">
        <f t="shared" si="46"/>
        <v>876.00000000000023</v>
      </c>
      <c r="AG984">
        <v>6.8293792821211223</v>
      </c>
      <c r="AH984">
        <f t="shared" si="47"/>
        <v>924.61670819720848</v>
      </c>
      <c r="AI984">
        <v>-5.401319118473058E-2</v>
      </c>
      <c r="AJ984">
        <v>876</v>
      </c>
      <c r="AL984">
        <v>1</v>
      </c>
      <c r="AM984">
        <v>0</v>
      </c>
      <c r="AN984">
        <v>4.5999999999999996</v>
      </c>
      <c r="AO984">
        <v>4.6399999999999997</v>
      </c>
      <c r="AP984">
        <v>2.83</v>
      </c>
    </row>
    <row r="985" spans="1:42" x14ac:dyDescent="0.3">
      <c r="A985">
        <v>1</v>
      </c>
      <c r="B985">
        <v>0.32</v>
      </c>
      <c r="C985">
        <f t="shared" si="45"/>
        <v>0.1024</v>
      </c>
      <c r="D985">
        <v>6.56339481274318</v>
      </c>
      <c r="E985" t="s">
        <v>49</v>
      </c>
      <c r="F985">
        <v>0</v>
      </c>
      <c r="G985">
        <v>0</v>
      </c>
      <c r="H985">
        <v>0</v>
      </c>
      <c r="I985">
        <v>1</v>
      </c>
      <c r="J985">
        <v>0</v>
      </c>
      <c r="K985" t="s">
        <v>43</v>
      </c>
      <c r="L985">
        <v>0</v>
      </c>
      <c r="M985">
        <v>1</v>
      </c>
      <c r="N985">
        <v>0</v>
      </c>
      <c r="O985">
        <v>0</v>
      </c>
      <c r="P985">
        <v>0</v>
      </c>
      <c r="Q985">
        <v>0</v>
      </c>
      <c r="R985">
        <v>0</v>
      </c>
      <c r="S985" t="s">
        <v>52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0</v>
      </c>
      <c r="AA985">
        <v>0</v>
      </c>
      <c r="AB985">
        <v>61.3</v>
      </c>
      <c r="AC985">
        <v>59</v>
      </c>
      <c r="AD985">
        <v>702</v>
      </c>
      <c r="AE985">
        <v>6.5539334040258108</v>
      </c>
      <c r="AF985">
        <f t="shared" si="46"/>
        <v>701.99999999999977</v>
      </c>
      <c r="AG985">
        <v>6.5194670072837937</v>
      </c>
      <c r="AH985">
        <f t="shared" si="47"/>
        <v>678.21680437125269</v>
      </c>
      <c r="AI985">
        <v>3.4466396742017125E-2</v>
      </c>
      <c r="AJ985">
        <v>702</v>
      </c>
      <c r="AL985">
        <v>1</v>
      </c>
      <c r="AM985">
        <v>0</v>
      </c>
      <c r="AN985">
        <v>4.3499999999999996</v>
      </c>
      <c r="AO985">
        <v>4.3899999999999997</v>
      </c>
      <c r="AP985">
        <v>2.68</v>
      </c>
    </row>
    <row r="986" spans="1:42" x14ac:dyDescent="0.3">
      <c r="A986">
        <v>1</v>
      </c>
      <c r="B986">
        <v>0.35</v>
      </c>
      <c r="C986">
        <f t="shared" si="45"/>
        <v>0.12249999999999998</v>
      </c>
      <c r="D986">
        <v>6.694013936569946</v>
      </c>
      <c r="E986" t="s">
        <v>55</v>
      </c>
      <c r="F986">
        <v>0</v>
      </c>
      <c r="G986">
        <v>0</v>
      </c>
      <c r="H986">
        <v>0</v>
      </c>
      <c r="I986">
        <v>0</v>
      </c>
      <c r="J986">
        <v>1</v>
      </c>
      <c r="K986" t="s">
        <v>54</v>
      </c>
      <c r="L986">
        <v>1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 t="s">
        <v>52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0</v>
      </c>
      <c r="AA986">
        <v>0</v>
      </c>
      <c r="AB986">
        <v>62.8</v>
      </c>
      <c r="AC986">
        <v>58</v>
      </c>
      <c r="AD986">
        <v>685</v>
      </c>
      <c r="AE986">
        <v>6.5294188382622256</v>
      </c>
      <c r="AF986">
        <f t="shared" si="46"/>
        <v>685.00000000000023</v>
      </c>
      <c r="AG986">
        <v>6.6968004479198573</v>
      </c>
      <c r="AH986">
        <f t="shared" si="47"/>
        <v>809.81064434174698</v>
      </c>
      <c r="AI986">
        <v>-0.16738160965763171</v>
      </c>
      <c r="AJ986">
        <v>685</v>
      </c>
      <c r="AL986">
        <v>1</v>
      </c>
      <c r="AM986">
        <v>0</v>
      </c>
      <c r="AN986">
        <v>4.47</v>
      </c>
      <c r="AO986">
        <v>4.51</v>
      </c>
      <c r="AP986">
        <v>2.82</v>
      </c>
    </row>
    <row r="987" spans="1:42" x14ac:dyDescent="0.3">
      <c r="A987">
        <v>1</v>
      </c>
      <c r="B987">
        <v>0.38</v>
      </c>
      <c r="C987">
        <f t="shared" si="45"/>
        <v>0.1444</v>
      </c>
      <c r="D987">
        <v>6.8161707634672322</v>
      </c>
      <c r="E987" t="s">
        <v>40</v>
      </c>
      <c r="F987">
        <v>0</v>
      </c>
      <c r="G987">
        <v>0</v>
      </c>
      <c r="H987">
        <v>1</v>
      </c>
      <c r="I987">
        <v>0</v>
      </c>
      <c r="J987">
        <v>0</v>
      </c>
      <c r="K987" t="s">
        <v>51</v>
      </c>
      <c r="L987">
        <v>0</v>
      </c>
      <c r="M987">
        <v>0</v>
      </c>
      <c r="N987">
        <v>1</v>
      </c>
      <c r="O987">
        <v>0</v>
      </c>
      <c r="P987">
        <v>0</v>
      </c>
      <c r="Q987">
        <v>0</v>
      </c>
      <c r="R987">
        <v>0</v>
      </c>
      <c r="S987" t="s">
        <v>44</v>
      </c>
      <c r="T987">
        <v>0</v>
      </c>
      <c r="U987">
        <v>0</v>
      </c>
      <c r="V987">
        <v>0</v>
      </c>
      <c r="W987">
        <v>0</v>
      </c>
      <c r="X987">
        <v>1</v>
      </c>
      <c r="Y987">
        <v>0</v>
      </c>
      <c r="Z987">
        <v>0</v>
      </c>
      <c r="AA987">
        <v>0</v>
      </c>
      <c r="AB987">
        <v>61.3</v>
      </c>
      <c r="AC987">
        <v>56</v>
      </c>
      <c r="AD987">
        <v>1116</v>
      </c>
      <c r="AE987">
        <v>7.0175061429412562</v>
      </c>
      <c r="AF987">
        <f t="shared" si="46"/>
        <v>1116</v>
      </c>
      <c r="AG987">
        <v>6.8669116874518767</v>
      </c>
      <c r="AH987">
        <f t="shared" si="47"/>
        <v>959.9792670942802</v>
      </c>
      <c r="AI987">
        <v>0.15059445548937944</v>
      </c>
      <c r="AJ987">
        <v>1116</v>
      </c>
      <c r="AL987">
        <v>1</v>
      </c>
      <c r="AM987">
        <v>0</v>
      </c>
      <c r="AN987">
        <v>4.68</v>
      </c>
      <c r="AO987">
        <v>4.72</v>
      </c>
      <c r="AP987">
        <v>2.88</v>
      </c>
    </row>
    <row r="988" spans="1:42" x14ac:dyDescent="0.3">
      <c r="A988">
        <v>1</v>
      </c>
      <c r="B988">
        <v>0.32</v>
      </c>
      <c r="C988">
        <f t="shared" si="45"/>
        <v>0.1024</v>
      </c>
      <c r="D988">
        <v>6.56339481274318</v>
      </c>
      <c r="E988" t="s">
        <v>49</v>
      </c>
      <c r="F988">
        <v>0</v>
      </c>
      <c r="G988">
        <v>0</v>
      </c>
      <c r="H988">
        <v>0</v>
      </c>
      <c r="I988">
        <v>1</v>
      </c>
      <c r="J988">
        <v>0</v>
      </c>
      <c r="K988" t="s">
        <v>50</v>
      </c>
      <c r="L988">
        <v>0</v>
      </c>
      <c r="M988">
        <v>0</v>
      </c>
      <c r="N988">
        <v>0</v>
      </c>
      <c r="O988">
        <v>1</v>
      </c>
      <c r="P988">
        <v>0</v>
      </c>
      <c r="Q988">
        <v>0</v>
      </c>
      <c r="R988">
        <v>0</v>
      </c>
      <c r="S988" t="s">
        <v>44</v>
      </c>
      <c r="T988">
        <v>0</v>
      </c>
      <c r="U988">
        <v>0</v>
      </c>
      <c r="V988">
        <v>0</v>
      </c>
      <c r="W988">
        <v>0</v>
      </c>
      <c r="X988">
        <v>1</v>
      </c>
      <c r="Y988">
        <v>0</v>
      </c>
      <c r="Z988">
        <v>0</v>
      </c>
      <c r="AA988">
        <v>0</v>
      </c>
      <c r="AB988">
        <v>60.6</v>
      </c>
      <c r="AC988">
        <v>60</v>
      </c>
      <c r="AD988">
        <v>645</v>
      </c>
      <c r="AE988">
        <v>6.4692503167957724</v>
      </c>
      <c r="AF988">
        <f t="shared" si="46"/>
        <v>645</v>
      </c>
      <c r="AG988">
        <v>6.5043001733987129</v>
      </c>
      <c r="AH988">
        <f t="shared" si="47"/>
        <v>668.00801595595601</v>
      </c>
      <c r="AI988">
        <v>-3.5049856602940466E-2</v>
      </c>
      <c r="AJ988">
        <v>645</v>
      </c>
      <c r="AL988">
        <v>1</v>
      </c>
      <c r="AM988">
        <v>0</v>
      </c>
      <c r="AN988">
        <v>4.4000000000000004</v>
      </c>
      <c r="AO988">
        <v>4.4400000000000004</v>
      </c>
      <c r="AP988">
        <v>2.68</v>
      </c>
    </row>
    <row r="989" spans="1:42" x14ac:dyDescent="0.3">
      <c r="A989">
        <v>1</v>
      </c>
      <c r="B989">
        <v>0.5</v>
      </c>
      <c r="C989">
        <f t="shared" si="45"/>
        <v>0.25</v>
      </c>
      <c r="D989">
        <v>7.2401831635362885</v>
      </c>
      <c r="E989" t="s">
        <v>37</v>
      </c>
      <c r="F989">
        <v>0</v>
      </c>
      <c r="G989">
        <v>1</v>
      </c>
      <c r="H989">
        <v>0</v>
      </c>
      <c r="I989">
        <v>0</v>
      </c>
      <c r="J989">
        <v>0</v>
      </c>
      <c r="K989" t="s">
        <v>54</v>
      </c>
      <c r="L989">
        <v>1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 t="s">
        <v>39</v>
      </c>
      <c r="T989">
        <v>0</v>
      </c>
      <c r="U989">
        <v>0</v>
      </c>
      <c r="V989">
        <v>1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63.6</v>
      </c>
      <c r="AC989">
        <v>58</v>
      </c>
      <c r="AD989">
        <v>1436</v>
      </c>
      <c r="AE989">
        <v>7.2696167496081694</v>
      </c>
      <c r="AF989">
        <f t="shared" si="46"/>
        <v>1435.9999999999998</v>
      </c>
      <c r="AG989">
        <v>7.2036365517529166</v>
      </c>
      <c r="AH989">
        <f t="shared" si="47"/>
        <v>1344.3105410911173</v>
      </c>
      <c r="AI989">
        <v>6.5980197855252776E-2</v>
      </c>
      <c r="AJ989">
        <v>1436</v>
      </c>
      <c r="AL989">
        <v>1</v>
      </c>
      <c r="AM989">
        <v>0</v>
      </c>
      <c r="AN989">
        <v>5.05</v>
      </c>
      <c r="AO989">
        <v>5.08</v>
      </c>
      <c r="AP989">
        <v>3.22</v>
      </c>
    </row>
    <row r="990" spans="1:42" x14ac:dyDescent="0.3">
      <c r="A990">
        <v>1</v>
      </c>
      <c r="B990">
        <v>0.7</v>
      </c>
      <c r="C990">
        <f t="shared" si="45"/>
        <v>0.48999999999999994</v>
      </c>
      <c r="D990">
        <v>7.7962024499072404</v>
      </c>
      <c r="E990" t="s">
        <v>49</v>
      </c>
      <c r="F990">
        <v>0</v>
      </c>
      <c r="G990">
        <v>0</v>
      </c>
      <c r="H990">
        <v>0</v>
      </c>
      <c r="I990">
        <v>1</v>
      </c>
      <c r="J990">
        <v>0</v>
      </c>
      <c r="K990" t="s">
        <v>41</v>
      </c>
      <c r="L990">
        <v>0</v>
      </c>
      <c r="M990">
        <v>0</v>
      </c>
      <c r="N990">
        <v>0</v>
      </c>
      <c r="O990">
        <v>0</v>
      </c>
      <c r="P990">
        <v>1</v>
      </c>
      <c r="Q990">
        <v>0</v>
      </c>
      <c r="R990">
        <v>0</v>
      </c>
      <c r="S990" t="s">
        <v>39</v>
      </c>
      <c r="T990">
        <v>0</v>
      </c>
      <c r="U990">
        <v>0</v>
      </c>
      <c r="V990">
        <v>1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60.9</v>
      </c>
      <c r="AC990">
        <v>62</v>
      </c>
      <c r="AD990">
        <v>2331</v>
      </c>
      <c r="AE990">
        <v>7.7540526390357574</v>
      </c>
      <c r="AF990">
        <f t="shared" si="46"/>
        <v>2331.0000000000005</v>
      </c>
      <c r="AG990">
        <v>7.6367935069058674</v>
      </c>
      <c r="AH990">
        <f t="shared" si="47"/>
        <v>2073.0858125125615</v>
      </c>
      <c r="AI990">
        <v>0.11725913212988992</v>
      </c>
      <c r="AJ990">
        <v>2331</v>
      </c>
      <c r="AL990">
        <v>1</v>
      </c>
      <c r="AM990">
        <v>0</v>
      </c>
      <c r="AN990">
        <v>5.72</v>
      </c>
      <c r="AO990">
        <v>5.65</v>
      </c>
      <c r="AP990">
        <v>3.46</v>
      </c>
    </row>
    <row r="991" spans="1:42" x14ac:dyDescent="0.3">
      <c r="A991">
        <v>1</v>
      </c>
      <c r="B991">
        <v>0.31</v>
      </c>
      <c r="C991">
        <f t="shared" si="45"/>
        <v>9.6100000000000005E-2</v>
      </c>
      <c r="D991">
        <v>6.5177318019796271</v>
      </c>
      <c r="E991" t="s">
        <v>49</v>
      </c>
      <c r="F991">
        <v>0</v>
      </c>
      <c r="G991">
        <v>0</v>
      </c>
      <c r="H991">
        <v>0</v>
      </c>
      <c r="I991">
        <v>1</v>
      </c>
      <c r="J991">
        <v>0</v>
      </c>
      <c r="K991" t="s">
        <v>50</v>
      </c>
      <c r="L991">
        <v>0</v>
      </c>
      <c r="M991">
        <v>0</v>
      </c>
      <c r="N991">
        <v>0</v>
      </c>
      <c r="O991">
        <v>1</v>
      </c>
      <c r="P991">
        <v>0</v>
      </c>
      <c r="Q991">
        <v>0</v>
      </c>
      <c r="R991">
        <v>0</v>
      </c>
      <c r="S991" t="s">
        <v>46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1</v>
      </c>
      <c r="AA991">
        <v>0</v>
      </c>
      <c r="AB991">
        <v>60.7</v>
      </c>
      <c r="AC991">
        <v>58</v>
      </c>
      <c r="AD991">
        <v>1046</v>
      </c>
      <c r="AE991">
        <v>6.9527286446248686</v>
      </c>
      <c r="AF991">
        <f t="shared" si="46"/>
        <v>1046.0000000000005</v>
      </c>
      <c r="AG991">
        <v>6.6998300630069423</v>
      </c>
      <c r="AH991">
        <f t="shared" si="47"/>
        <v>812.26777909437112</v>
      </c>
      <c r="AI991">
        <v>0.25289858161792633</v>
      </c>
      <c r="AJ991">
        <v>1046</v>
      </c>
      <c r="AL991">
        <v>1</v>
      </c>
      <c r="AM991">
        <v>0</v>
      </c>
      <c r="AN991">
        <v>4.4000000000000004</v>
      </c>
      <c r="AO991">
        <v>4.37</v>
      </c>
      <c r="AP991">
        <v>2.66</v>
      </c>
    </row>
    <row r="992" spans="1:42" x14ac:dyDescent="0.3">
      <c r="A992">
        <v>1</v>
      </c>
      <c r="B992">
        <v>0.42</v>
      </c>
      <c r="C992">
        <f t="shared" si="45"/>
        <v>0.17639999999999997</v>
      </c>
      <c r="D992">
        <v>6.9678463957930497</v>
      </c>
      <c r="E992" t="s">
        <v>40</v>
      </c>
      <c r="F992">
        <v>0</v>
      </c>
      <c r="G992">
        <v>0</v>
      </c>
      <c r="H992">
        <v>1</v>
      </c>
      <c r="I992">
        <v>0</v>
      </c>
      <c r="J992">
        <v>0</v>
      </c>
      <c r="K992" t="s">
        <v>50</v>
      </c>
      <c r="L992">
        <v>0</v>
      </c>
      <c r="M992">
        <v>0</v>
      </c>
      <c r="N992">
        <v>0</v>
      </c>
      <c r="O992">
        <v>1</v>
      </c>
      <c r="P992">
        <v>0</v>
      </c>
      <c r="Q992">
        <v>0</v>
      </c>
      <c r="R992">
        <v>0</v>
      </c>
      <c r="S992" t="s">
        <v>44</v>
      </c>
      <c r="T992">
        <v>0</v>
      </c>
      <c r="U992">
        <v>0</v>
      </c>
      <c r="V992">
        <v>0</v>
      </c>
      <c r="W992">
        <v>0</v>
      </c>
      <c r="X992">
        <v>1</v>
      </c>
      <c r="Y992">
        <v>0</v>
      </c>
      <c r="Z992">
        <v>0</v>
      </c>
      <c r="AA992">
        <v>0</v>
      </c>
      <c r="AB992">
        <v>62</v>
      </c>
      <c r="AC992">
        <v>55</v>
      </c>
      <c r="AD992">
        <v>921</v>
      </c>
      <c r="AE992">
        <v>6.8254600362553068</v>
      </c>
      <c r="AF992">
        <f t="shared" si="46"/>
        <v>921</v>
      </c>
      <c r="AG992">
        <v>6.964120088367272</v>
      </c>
      <c r="AH992">
        <f t="shared" si="47"/>
        <v>1057.9835756815573</v>
      </c>
      <c r="AI992">
        <v>-0.13866005211196519</v>
      </c>
      <c r="AJ992">
        <v>921</v>
      </c>
      <c r="AL992">
        <v>1</v>
      </c>
      <c r="AM992">
        <v>0</v>
      </c>
      <c r="AN992">
        <v>4.78</v>
      </c>
      <c r="AO992">
        <v>4.83</v>
      </c>
      <c r="AP992">
        <v>2.98</v>
      </c>
    </row>
    <row r="993" spans="1:42" x14ac:dyDescent="0.3">
      <c r="A993">
        <v>1</v>
      </c>
      <c r="B993">
        <v>0.71</v>
      </c>
      <c r="C993">
        <f t="shared" si="45"/>
        <v>0.50409999999999999</v>
      </c>
      <c r="D993">
        <v>7.8205583399289402</v>
      </c>
      <c r="E993" t="s">
        <v>37</v>
      </c>
      <c r="F993">
        <v>0</v>
      </c>
      <c r="G993">
        <v>1</v>
      </c>
      <c r="H993">
        <v>0</v>
      </c>
      <c r="I993">
        <v>0</v>
      </c>
      <c r="J993">
        <v>0</v>
      </c>
      <c r="K993" t="s">
        <v>43</v>
      </c>
      <c r="L993">
        <v>0</v>
      </c>
      <c r="M993">
        <v>1</v>
      </c>
      <c r="N993">
        <v>0</v>
      </c>
      <c r="O993">
        <v>0</v>
      </c>
      <c r="P993">
        <v>0</v>
      </c>
      <c r="Q993">
        <v>0</v>
      </c>
      <c r="R993">
        <v>0</v>
      </c>
      <c r="S993" t="s">
        <v>39</v>
      </c>
      <c r="T993">
        <v>0</v>
      </c>
      <c r="U993">
        <v>0</v>
      </c>
      <c r="V993">
        <v>1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63.8</v>
      </c>
      <c r="AC993">
        <v>54</v>
      </c>
      <c r="AD993">
        <v>2606</v>
      </c>
      <c r="AE993">
        <v>7.8655717576847906</v>
      </c>
      <c r="AF993">
        <f t="shared" si="46"/>
        <v>2606.0000000000005</v>
      </c>
      <c r="AG993">
        <v>7.8491521543537264</v>
      </c>
      <c r="AH993">
        <f t="shared" si="47"/>
        <v>2563.5598920833113</v>
      </c>
      <c r="AI993">
        <v>1.6419603331064181E-2</v>
      </c>
      <c r="AJ993">
        <v>2606</v>
      </c>
      <c r="AL993">
        <v>1</v>
      </c>
      <c r="AM993">
        <v>0</v>
      </c>
      <c r="AN993">
        <v>5.66</v>
      </c>
      <c r="AO993">
        <v>5.72</v>
      </c>
      <c r="AP993">
        <v>3.63</v>
      </c>
    </row>
    <row r="994" spans="1:42" x14ac:dyDescent="0.3">
      <c r="A994">
        <v>1</v>
      </c>
      <c r="B994">
        <v>0.24</v>
      </c>
      <c r="C994">
        <f t="shared" si="45"/>
        <v>5.7599999999999998E-2</v>
      </c>
      <c r="D994">
        <v>6.1610467084186391</v>
      </c>
      <c r="E994" t="s">
        <v>40</v>
      </c>
      <c r="F994">
        <v>0</v>
      </c>
      <c r="G994">
        <v>0</v>
      </c>
      <c r="H994">
        <v>1</v>
      </c>
      <c r="I994">
        <v>0</v>
      </c>
      <c r="J994">
        <v>0</v>
      </c>
      <c r="K994" t="s">
        <v>51</v>
      </c>
      <c r="L994">
        <v>0</v>
      </c>
      <c r="M994">
        <v>0</v>
      </c>
      <c r="N994">
        <v>1</v>
      </c>
      <c r="O994">
        <v>0</v>
      </c>
      <c r="P994">
        <v>0</v>
      </c>
      <c r="Q994">
        <v>0</v>
      </c>
      <c r="R994">
        <v>0</v>
      </c>
      <c r="S994" t="s">
        <v>52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0</v>
      </c>
      <c r="AA994">
        <v>0</v>
      </c>
      <c r="AB994">
        <v>61.2</v>
      </c>
      <c r="AC994">
        <v>57</v>
      </c>
      <c r="AD994">
        <v>419</v>
      </c>
      <c r="AE994">
        <v>6.0378709199221374</v>
      </c>
      <c r="AF994">
        <f t="shared" si="46"/>
        <v>418.99999999999989</v>
      </c>
      <c r="AG994">
        <v>6.1286789162893989</v>
      </c>
      <c r="AH994">
        <f t="shared" si="47"/>
        <v>458.82960779378379</v>
      </c>
      <c r="AI994">
        <v>-9.0807996367261445E-2</v>
      </c>
      <c r="AJ994">
        <v>419</v>
      </c>
      <c r="AL994">
        <v>1</v>
      </c>
      <c r="AM994">
        <v>0</v>
      </c>
      <c r="AN994">
        <v>4.04</v>
      </c>
      <c r="AO994">
        <v>4.0599999999999996</v>
      </c>
      <c r="AP994">
        <v>2.48</v>
      </c>
    </row>
    <row r="995" spans="1:42" x14ac:dyDescent="0.3">
      <c r="A995">
        <v>1</v>
      </c>
      <c r="B995">
        <v>0.79</v>
      </c>
      <c r="C995">
        <f t="shared" si="45"/>
        <v>0.6241000000000001</v>
      </c>
      <c r="D995">
        <v>8.0063440108164095</v>
      </c>
      <c r="E995" t="s">
        <v>49</v>
      </c>
      <c r="F995">
        <v>0</v>
      </c>
      <c r="G995">
        <v>0</v>
      </c>
      <c r="H995">
        <v>0</v>
      </c>
      <c r="I995">
        <v>1</v>
      </c>
      <c r="J995">
        <v>0</v>
      </c>
      <c r="K995" t="s">
        <v>51</v>
      </c>
      <c r="L995">
        <v>0</v>
      </c>
      <c r="M995">
        <v>0</v>
      </c>
      <c r="N995">
        <v>1</v>
      </c>
      <c r="O995">
        <v>0</v>
      </c>
      <c r="P995">
        <v>0</v>
      </c>
      <c r="Q995">
        <v>0</v>
      </c>
      <c r="R995">
        <v>0</v>
      </c>
      <c r="S995" t="s">
        <v>52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0</v>
      </c>
      <c r="AA995">
        <v>0</v>
      </c>
      <c r="AB995">
        <v>63</v>
      </c>
      <c r="AC995">
        <v>59</v>
      </c>
      <c r="AD995">
        <v>2953</v>
      </c>
      <c r="AE995">
        <v>7.9905768817439231</v>
      </c>
      <c r="AF995">
        <f t="shared" si="46"/>
        <v>2953.0000000000014</v>
      </c>
      <c r="AG995">
        <v>8.1202228208502429</v>
      </c>
      <c r="AH995">
        <f t="shared" si="47"/>
        <v>3361.7697340221225</v>
      </c>
      <c r="AI995">
        <v>-0.12964593910631983</v>
      </c>
      <c r="AJ995">
        <v>2953</v>
      </c>
      <c r="AL995">
        <v>1</v>
      </c>
      <c r="AM995">
        <v>0</v>
      </c>
      <c r="AN995">
        <v>5.84</v>
      </c>
      <c r="AO995">
        <v>5.8</v>
      </c>
      <c r="AP995">
        <v>3.66</v>
      </c>
    </row>
    <row r="996" spans="1:42" x14ac:dyDescent="0.3">
      <c r="A996">
        <v>1</v>
      </c>
      <c r="B996">
        <v>0.33</v>
      </c>
      <c r="C996">
        <f t="shared" si="45"/>
        <v>0.10890000000000001</v>
      </c>
      <c r="D996">
        <v>6.6079578580290095</v>
      </c>
      <c r="E996" t="s">
        <v>40</v>
      </c>
      <c r="F996">
        <v>0</v>
      </c>
      <c r="G996">
        <v>0</v>
      </c>
      <c r="H996">
        <v>1</v>
      </c>
      <c r="I996">
        <v>0</v>
      </c>
      <c r="J996">
        <v>0</v>
      </c>
      <c r="K996" t="s">
        <v>43</v>
      </c>
      <c r="L996">
        <v>0</v>
      </c>
      <c r="M996">
        <v>1</v>
      </c>
      <c r="N996">
        <v>0</v>
      </c>
      <c r="O996">
        <v>0</v>
      </c>
      <c r="P996">
        <v>0</v>
      </c>
      <c r="Q996">
        <v>0</v>
      </c>
      <c r="R996">
        <v>0</v>
      </c>
      <c r="S996" t="s">
        <v>46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1</v>
      </c>
      <c r="AA996">
        <v>0</v>
      </c>
      <c r="AB996">
        <v>61.5</v>
      </c>
      <c r="AC996">
        <v>56</v>
      </c>
      <c r="AD996">
        <v>984</v>
      </c>
      <c r="AE996">
        <v>6.8916258970522533</v>
      </c>
      <c r="AF996">
        <f t="shared" si="46"/>
        <v>983.99999999999989</v>
      </c>
      <c r="AG996">
        <v>6.9104672372258555</v>
      </c>
      <c r="AH996">
        <f t="shared" si="47"/>
        <v>1002.7156389290125</v>
      </c>
      <c r="AI996">
        <v>-1.8841340173602283E-2</v>
      </c>
      <c r="AJ996">
        <v>984</v>
      </c>
      <c r="AL996">
        <v>1</v>
      </c>
      <c r="AM996">
        <v>0</v>
      </c>
      <c r="AN996">
        <v>4.46</v>
      </c>
      <c r="AO996">
        <v>4.49</v>
      </c>
      <c r="AP996">
        <v>2.75</v>
      </c>
    </row>
    <row r="997" spans="1:42" x14ac:dyDescent="0.3">
      <c r="A997">
        <v>1</v>
      </c>
      <c r="B997">
        <v>0.54</v>
      </c>
      <c r="C997">
        <f t="shared" si="45"/>
        <v>0.29160000000000003</v>
      </c>
      <c r="D997">
        <v>7.3637568041130663</v>
      </c>
      <c r="E997" t="s">
        <v>49</v>
      </c>
      <c r="F997">
        <v>0</v>
      </c>
      <c r="G997">
        <v>0</v>
      </c>
      <c r="H997">
        <v>0</v>
      </c>
      <c r="I997">
        <v>1</v>
      </c>
      <c r="J997">
        <v>0</v>
      </c>
      <c r="K997" t="s">
        <v>54</v>
      </c>
      <c r="L997">
        <v>1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 t="s">
        <v>52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0</v>
      </c>
      <c r="AA997">
        <v>0</v>
      </c>
      <c r="AB997">
        <v>60.9</v>
      </c>
      <c r="AC997">
        <v>58</v>
      </c>
      <c r="AD997">
        <v>1993</v>
      </c>
      <c r="AE997">
        <v>7.5973963202127948</v>
      </c>
      <c r="AF997">
        <f t="shared" si="46"/>
        <v>1993</v>
      </c>
      <c r="AG997">
        <v>7.5561421473638237</v>
      </c>
      <c r="AH997">
        <f t="shared" si="47"/>
        <v>1912.4533005009059</v>
      </c>
      <c r="AI997">
        <v>4.1254172848971038E-2</v>
      </c>
      <c r="AJ997">
        <v>1993</v>
      </c>
      <c r="AL997">
        <v>1</v>
      </c>
      <c r="AM997">
        <v>0</v>
      </c>
      <c r="AN997">
        <v>5.31</v>
      </c>
      <c r="AO997">
        <v>5.27</v>
      </c>
      <c r="AP997">
        <v>3.22</v>
      </c>
    </row>
    <row r="998" spans="1:42" x14ac:dyDescent="0.3">
      <c r="A998">
        <v>1</v>
      </c>
      <c r="B998">
        <v>0.38</v>
      </c>
      <c r="C998">
        <f t="shared" si="45"/>
        <v>0.1444</v>
      </c>
      <c r="D998">
        <v>6.8161707634672322</v>
      </c>
      <c r="E998" t="s">
        <v>55</v>
      </c>
      <c r="F998">
        <v>0</v>
      </c>
      <c r="G998">
        <v>0</v>
      </c>
      <c r="H998">
        <v>0</v>
      </c>
      <c r="I998">
        <v>0</v>
      </c>
      <c r="J998">
        <v>1</v>
      </c>
      <c r="K998" t="s">
        <v>43</v>
      </c>
      <c r="L998">
        <v>0</v>
      </c>
      <c r="M998">
        <v>1</v>
      </c>
      <c r="N998">
        <v>0</v>
      </c>
      <c r="O998">
        <v>0</v>
      </c>
      <c r="P998">
        <v>0</v>
      </c>
      <c r="Q998">
        <v>0</v>
      </c>
      <c r="R998">
        <v>0</v>
      </c>
      <c r="S998" t="s">
        <v>44</v>
      </c>
      <c r="T998">
        <v>0</v>
      </c>
      <c r="U998">
        <v>0</v>
      </c>
      <c r="V998">
        <v>0</v>
      </c>
      <c r="W998">
        <v>0</v>
      </c>
      <c r="X998">
        <v>1</v>
      </c>
      <c r="Y998">
        <v>0</v>
      </c>
      <c r="Z998">
        <v>0</v>
      </c>
      <c r="AA998">
        <v>0</v>
      </c>
      <c r="AB998">
        <v>58.1</v>
      </c>
      <c r="AC998">
        <v>59</v>
      </c>
      <c r="AD998">
        <v>1083</v>
      </c>
      <c r="AE998">
        <v>6.9874902470009905</v>
      </c>
      <c r="AF998">
        <f t="shared" si="46"/>
        <v>1083</v>
      </c>
      <c r="AG998">
        <v>6.9007132264501632</v>
      </c>
      <c r="AH998">
        <f t="shared" si="47"/>
        <v>992.98268461912539</v>
      </c>
      <c r="AI998">
        <v>8.6777020550827366E-2</v>
      </c>
      <c r="AJ998">
        <v>1083</v>
      </c>
      <c r="AL998">
        <v>1</v>
      </c>
      <c r="AM998">
        <v>0</v>
      </c>
      <c r="AN998">
        <v>4.78</v>
      </c>
      <c r="AO998">
        <v>4.82</v>
      </c>
      <c r="AP998">
        <v>2.79</v>
      </c>
    </row>
    <row r="999" spans="1:42" x14ac:dyDescent="0.3">
      <c r="A999">
        <v>1</v>
      </c>
      <c r="B999">
        <v>0.4</v>
      </c>
      <c r="C999">
        <f t="shared" si="45"/>
        <v>0.16000000000000003</v>
      </c>
      <c r="D999">
        <v>6.8934882765450896</v>
      </c>
      <c r="E999" t="s">
        <v>55</v>
      </c>
      <c r="F999">
        <v>0</v>
      </c>
      <c r="G999">
        <v>0</v>
      </c>
      <c r="H999">
        <v>0</v>
      </c>
      <c r="I999">
        <v>0</v>
      </c>
      <c r="J999">
        <v>1</v>
      </c>
      <c r="K999" t="s">
        <v>43</v>
      </c>
      <c r="L999">
        <v>0</v>
      </c>
      <c r="M999">
        <v>1</v>
      </c>
      <c r="N999">
        <v>0</v>
      </c>
      <c r="O999">
        <v>0</v>
      </c>
      <c r="P999">
        <v>0</v>
      </c>
      <c r="Q999">
        <v>0</v>
      </c>
      <c r="R999">
        <v>0</v>
      </c>
      <c r="S999" t="s">
        <v>39</v>
      </c>
      <c r="T999">
        <v>0</v>
      </c>
      <c r="U999">
        <v>0</v>
      </c>
      <c r="V999">
        <v>1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63.3</v>
      </c>
      <c r="AC999">
        <v>56</v>
      </c>
      <c r="AD999">
        <v>882</v>
      </c>
      <c r="AE999">
        <v>6.7821920560067914</v>
      </c>
      <c r="AF999">
        <f t="shared" si="46"/>
        <v>882.00000000000011</v>
      </c>
      <c r="AG999">
        <v>6.8238590736990759</v>
      </c>
      <c r="AH999">
        <f t="shared" si="47"/>
        <v>919.52669315494143</v>
      </c>
      <c r="AI999">
        <v>-4.1667017692284425E-2</v>
      </c>
      <c r="AJ999">
        <v>882</v>
      </c>
      <c r="AL999">
        <v>1</v>
      </c>
      <c r="AM999">
        <v>0</v>
      </c>
      <c r="AN999">
        <v>4.74</v>
      </c>
      <c r="AO999">
        <v>4.68</v>
      </c>
      <c r="AP999">
        <v>2.98</v>
      </c>
    </row>
    <row r="1000" spans="1:42" x14ac:dyDescent="0.3">
      <c r="A1000">
        <v>1</v>
      </c>
      <c r="B1000">
        <v>0.3</v>
      </c>
      <c r="C1000">
        <f t="shared" si="45"/>
        <v>0.09</v>
      </c>
      <c r="D1000">
        <v>6.4709048392564616</v>
      </c>
      <c r="E1000" t="s">
        <v>49</v>
      </c>
      <c r="F1000">
        <v>0</v>
      </c>
      <c r="G1000">
        <v>0</v>
      </c>
      <c r="H1000">
        <v>0</v>
      </c>
      <c r="I1000">
        <v>1</v>
      </c>
      <c r="J1000">
        <v>0</v>
      </c>
      <c r="K1000" t="s">
        <v>50</v>
      </c>
      <c r="L1000">
        <v>0</v>
      </c>
      <c r="M1000">
        <v>0</v>
      </c>
      <c r="N1000">
        <v>0</v>
      </c>
      <c r="O1000">
        <v>1</v>
      </c>
      <c r="P1000">
        <v>0</v>
      </c>
      <c r="Q1000">
        <v>0</v>
      </c>
      <c r="R1000">
        <v>0</v>
      </c>
      <c r="S1000" t="s">
        <v>52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0</v>
      </c>
      <c r="AA1000">
        <v>0</v>
      </c>
      <c r="AB1000">
        <v>61.6</v>
      </c>
      <c r="AC1000">
        <v>60</v>
      </c>
      <c r="AD1000">
        <v>526</v>
      </c>
      <c r="AE1000">
        <v>6.2653012127377101</v>
      </c>
      <c r="AF1000">
        <f t="shared" si="46"/>
        <v>526.00000000000011</v>
      </c>
      <c r="AG1000">
        <v>6.3378382989448951</v>
      </c>
      <c r="AH1000">
        <f t="shared" si="47"/>
        <v>565.57239054934018</v>
      </c>
      <c r="AI1000">
        <v>-7.253708620718502E-2</v>
      </c>
      <c r="AJ1000">
        <v>526</v>
      </c>
      <c r="AL1000">
        <v>1</v>
      </c>
      <c r="AM1000">
        <v>0</v>
      </c>
      <c r="AN1000">
        <v>4.28</v>
      </c>
      <c r="AO1000">
        <v>4.33</v>
      </c>
      <c r="AP1000">
        <v>2.65</v>
      </c>
    </row>
    <row r="1001" spans="1:42" x14ac:dyDescent="0.3">
      <c r="A1001">
        <v>1</v>
      </c>
      <c r="B1001">
        <v>0.36</v>
      </c>
      <c r="C1001">
        <f t="shared" si="45"/>
        <v>0.12959999999999999</v>
      </c>
      <c r="D1001">
        <v>6.7356105602666911</v>
      </c>
      <c r="E1001" t="s">
        <v>40</v>
      </c>
      <c r="F1001">
        <v>0</v>
      </c>
      <c r="G1001">
        <v>0</v>
      </c>
      <c r="H1001">
        <v>1</v>
      </c>
      <c r="I1001">
        <v>0</v>
      </c>
      <c r="J1001">
        <v>0</v>
      </c>
      <c r="K1001" t="s">
        <v>51</v>
      </c>
      <c r="L1001">
        <v>0</v>
      </c>
      <c r="M1001">
        <v>0</v>
      </c>
      <c r="N1001">
        <v>1</v>
      </c>
      <c r="O1001">
        <v>0</v>
      </c>
      <c r="P1001">
        <v>0</v>
      </c>
      <c r="Q1001">
        <v>0</v>
      </c>
      <c r="R1001">
        <v>0</v>
      </c>
      <c r="S1001" t="s">
        <v>52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0</v>
      </c>
      <c r="AA1001">
        <v>0</v>
      </c>
      <c r="AB1001">
        <v>62</v>
      </c>
      <c r="AC1001">
        <v>55</v>
      </c>
      <c r="AD1001">
        <v>726</v>
      </c>
      <c r="AE1001">
        <v>6.5875500148247959</v>
      </c>
      <c r="AF1001">
        <f t="shared" si="46"/>
        <v>725.99999999999977</v>
      </c>
      <c r="AG1001">
        <v>6.6873322223287914</v>
      </c>
      <c r="AH1001">
        <f t="shared" si="47"/>
        <v>802.17935885161535</v>
      </c>
      <c r="AI1001">
        <v>-9.9782207503995579E-2</v>
      </c>
      <c r="AJ1001">
        <v>726</v>
      </c>
      <c r="AL1001">
        <v>1</v>
      </c>
      <c r="AM1001">
        <v>0</v>
      </c>
      <c r="AN1001">
        <v>4.55</v>
      </c>
      <c r="AO1001">
        <v>4.58</v>
      </c>
      <c r="AP1001">
        <v>2.83</v>
      </c>
    </row>
    <row r="1002" spans="1:42" x14ac:dyDescent="0.3">
      <c r="A1002">
        <v>1</v>
      </c>
      <c r="B1002">
        <v>0.31</v>
      </c>
      <c r="C1002">
        <f t="shared" si="45"/>
        <v>9.6100000000000005E-2</v>
      </c>
      <c r="D1002">
        <v>6.5177318019796271</v>
      </c>
      <c r="E1002" t="s">
        <v>37</v>
      </c>
      <c r="F1002">
        <v>0</v>
      </c>
      <c r="G1002">
        <v>1</v>
      </c>
      <c r="H1002">
        <v>0</v>
      </c>
      <c r="I1002">
        <v>0</v>
      </c>
      <c r="J1002">
        <v>0</v>
      </c>
      <c r="K1002" t="s">
        <v>41</v>
      </c>
      <c r="L1002">
        <v>0</v>
      </c>
      <c r="M1002">
        <v>0</v>
      </c>
      <c r="N1002">
        <v>0</v>
      </c>
      <c r="O1002">
        <v>0</v>
      </c>
      <c r="P1002">
        <v>1</v>
      </c>
      <c r="Q1002">
        <v>0</v>
      </c>
      <c r="R1002">
        <v>0</v>
      </c>
      <c r="S1002" t="s">
        <v>46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1</v>
      </c>
      <c r="AA1002">
        <v>0</v>
      </c>
      <c r="AB1002">
        <v>63.1</v>
      </c>
      <c r="AC1002">
        <v>57</v>
      </c>
      <c r="AD1002">
        <v>707</v>
      </c>
      <c r="AE1002">
        <v>6.5610306658965731</v>
      </c>
      <c r="AF1002">
        <f t="shared" si="46"/>
        <v>707.00000000000023</v>
      </c>
      <c r="AG1002">
        <v>6.499098197954174</v>
      </c>
      <c r="AH1002">
        <f t="shared" si="47"/>
        <v>664.54207733983105</v>
      </c>
      <c r="AI1002">
        <v>6.193246794239915E-2</v>
      </c>
      <c r="AJ1002">
        <v>707</v>
      </c>
      <c r="AL1002">
        <v>1</v>
      </c>
      <c r="AM1002">
        <v>0</v>
      </c>
      <c r="AN1002">
        <v>4.25</v>
      </c>
      <c r="AO1002">
        <v>4.3099999999999996</v>
      </c>
      <c r="AP1002">
        <v>2.7</v>
      </c>
    </row>
    <row r="1003" spans="1:42" x14ac:dyDescent="0.3">
      <c r="A1003">
        <v>1</v>
      </c>
      <c r="B1003">
        <v>0.92</v>
      </c>
      <c r="C1003">
        <f t="shared" si="45"/>
        <v>0.84640000000000004</v>
      </c>
      <c r="D1003">
        <v>8.279097410884372</v>
      </c>
      <c r="E1003" t="s">
        <v>40</v>
      </c>
      <c r="F1003">
        <v>0</v>
      </c>
      <c r="G1003">
        <v>0</v>
      </c>
      <c r="H1003">
        <v>1</v>
      </c>
      <c r="I1003">
        <v>0</v>
      </c>
      <c r="J1003">
        <v>0</v>
      </c>
      <c r="K1003" t="s">
        <v>43</v>
      </c>
      <c r="L1003">
        <v>0</v>
      </c>
      <c r="M1003">
        <v>1</v>
      </c>
      <c r="N1003">
        <v>0</v>
      </c>
      <c r="O1003">
        <v>0</v>
      </c>
      <c r="P1003">
        <v>0</v>
      </c>
      <c r="Q1003">
        <v>0</v>
      </c>
      <c r="R1003">
        <v>0</v>
      </c>
      <c r="S1003" t="s">
        <v>39</v>
      </c>
      <c r="T1003">
        <v>0</v>
      </c>
      <c r="U1003">
        <v>0</v>
      </c>
      <c r="V1003">
        <v>1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61.4</v>
      </c>
      <c r="AC1003">
        <v>54.6</v>
      </c>
      <c r="AD1003">
        <v>4258</v>
      </c>
      <c r="AE1003">
        <v>8.3565548454534255</v>
      </c>
      <c r="AF1003">
        <f t="shared" si="46"/>
        <v>4258.0000000000036</v>
      </c>
      <c r="AG1003">
        <v>8.4554021032051043</v>
      </c>
      <c r="AH1003">
        <f t="shared" si="47"/>
        <v>4700.3962995895508</v>
      </c>
      <c r="AI1003">
        <v>-9.8847257751678796E-2</v>
      </c>
      <c r="AJ1003">
        <v>4258</v>
      </c>
      <c r="AL1003">
        <v>1</v>
      </c>
      <c r="AM1003">
        <v>0</v>
      </c>
      <c r="AN1003">
        <v>6.25</v>
      </c>
      <c r="AO1003">
        <v>6.29</v>
      </c>
      <c r="AP1003">
        <v>3.85</v>
      </c>
    </row>
    <row r="1004" spans="1:42" x14ac:dyDescent="0.3">
      <c r="A1004">
        <v>1</v>
      </c>
      <c r="B1004">
        <v>0.57999999999999996</v>
      </c>
      <c r="C1004">
        <f t="shared" si="45"/>
        <v>0.33639999999999998</v>
      </c>
      <c r="D1004">
        <v>7.4803835247488841</v>
      </c>
      <c r="E1004" t="s">
        <v>40</v>
      </c>
      <c r="F1004">
        <v>0</v>
      </c>
      <c r="G1004">
        <v>0</v>
      </c>
      <c r="H1004">
        <v>1</v>
      </c>
      <c r="I1004">
        <v>0</v>
      </c>
      <c r="J1004">
        <v>0</v>
      </c>
      <c r="K1004" t="s">
        <v>54</v>
      </c>
      <c r="L1004">
        <v>1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 t="s">
        <v>46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1</v>
      </c>
      <c r="AA1004">
        <v>0</v>
      </c>
      <c r="AB1004">
        <v>62.1</v>
      </c>
      <c r="AC1004">
        <v>55</v>
      </c>
      <c r="AD1004">
        <v>3732</v>
      </c>
      <c r="AE1004">
        <v>8.2246995619672347</v>
      </c>
      <c r="AF1004">
        <f t="shared" si="46"/>
        <v>3732.0000000000009</v>
      </c>
      <c r="AG1004">
        <v>7.900192513100416</v>
      </c>
      <c r="AH1004">
        <f t="shared" si="47"/>
        <v>2697.8016404378154</v>
      </c>
      <c r="AI1004">
        <v>0.32450704886681869</v>
      </c>
      <c r="AJ1004">
        <v>3732</v>
      </c>
      <c r="AL1004">
        <v>1</v>
      </c>
      <c r="AM1004">
        <v>0</v>
      </c>
      <c r="AN1004">
        <v>5.33</v>
      </c>
      <c r="AO1004">
        <v>5.37</v>
      </c>
      <c r="AP1004">
        <v>3.32</v>
      </c>
    </row>
    <row r="1005" spans="1:42" x14ac:dyDescent="0.3">
      <c r="A1005">
        <v>1</v>
      </c>
      <c r="B1005">
        <v>0.51</v>
      </c>
      <c r="C1005">
        <f t="shared" si="45"/>
        <v>0.2601</v>
      </c>
      <c r="D1005">
        <v>7.2717799946100161</v>
      </c>
      <c r="E1005" t="s">
        <v>40</v>
      </c>
      <c r="F1005">
        <v>0</v>
      </c>
      <c r="G1005">
        <v>0</v>
      </c>
      <c r="H1005">
        <v>1</v>
      </c>
      <c r="I1005">
        <v>0</v>
      </c>
      <c r="J1005">
        <v>0</v>
      </c>
      <c r="K1005" t="s">
        <v>50</v>
      </c>
      <c r="L1005">
        <v>0</v>
      </c>
      <c r="M1005">
        <v>0</v>
      </c>
      <c r="N1005">
        <v>0</v>
      </c>
      <c r="O1005">
        <v>1</v>
      </c>
      <c r="P1005">
        <v>0</v>
      </c>
      <c r="Q1005">
        <v>0</v>
      </c>
      <c r="R1005">
        <v>0</v>
      </c>
      <c r="S1005" t="s">
        <v>44</v>
      </c>
      <c r="T1005">
        <v>0</v>
      </c>
      <c r="U1005">
        <v>0</v>
      </c>
      <c r="V1005">
        <v>0</v>
      </c>
      <c r="W1005">
        <v>0</v>
      </c>
      <c r="X1005">
        <v>1</v>
      </c>
      <c r="Y1005">
        <v>0</v>
      </c>
      <c r="Z1005">
        <v>0</v>
      </c>
      <c r="AA1005">
        <v>0</v>
      </c>
      <c r="AB1005">
        <v>62.5</v>
      </c>
      <c r="AC1005">
        <v>57</v>
      </c>
      <c r="AD1005">
        <v>1781</v>
      </c>
      <c r="AE1005">
        <v>7.4849302832896614</v>
      </c>
      <c r="AF1005">
        <f t="shared" si="46"/>
        <v>1780.9999999999995</v>
      </c>
      <c r="AG1005">
        <v>7.3710586880030053</v>
      </c>
      <c r="AH1005">
        <f t="shared" si="47"/>
        <v>1589.3154819238648</v>
      </c>
      <c r="AI1005">
        <v>0.11387159528665602</v>
      </c>
      <c r="AJ1005">
        <v>1781</v>
      </c>
      <c r="AL1005">
        <v>1</v>
      </c>
      <c r="AM1005">
        <v>0</v>
      </c>
      <c r="AN1005">
        <v>5.14</v>
      </c>
      <c r="AO1005">
        <v>5.07</v>
      </c>
      <c r="AP1005">
        <v>3.19</v>
      </c>
    </row>
    <row r="1006" spans="1:42" x14ac:dyDescent="0.3">
      <c r="A1006">
        <v>1</v>
      </c>
      <c r="B1006">
        <v>0.31</v>
      </c>
      <c r="C1006">
        <f t="shared" si="45"/>
        <v>9.6100000000000005E-2</v>
      </c>
      <c r="D1006">
        <v>6.5177318019796271</v>
      </c>
      <c r="E1006" t="s">
        <v>40</v>
      </c>
      <c r="F1006">
        <v>0</v>
      </c>
      <c r="G1006">
        <v>0</v>
      </c>
      <c r="H1006">
        <v>1</v>
      </c>
      <c r="I1006">
        <v>0</v>
      </c>
      <c r="J1006">
        <v>0</v>
      </c>
      <c r="K1006" t="s">
        <v>54</v>
      </c>
      <c r="L1006">
        <v>1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 t="s">
        <v>52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0</v>
      </c>
      <c r="AA1006">
        <v>0</v>
      </c>
      <c r="AB1006">
        <v>62.5</v>
      </c>
      <c r="AC1006">
        <v>56</v>
      </c>
      <c r="AD1006">
        <v>942</v>
      </c>
      <c r="AE1006">
        <v>6.8480052745763631</v>
      </c>
      <c r="AF1006">
        <f t="shared" si="46"/>
        <v>942</v>
      </c>
      <c r="AG1006">
        <v>6.6148201606561692</v>
      </c>
      <c r="AH1006">
        <f t="shared" si="47"/>
        <v>746.07054543284812</v>
      </c>
      <c r="AI1006">
        <v>0.23318511392019392</v>
      </c>
      <c r="AJ1006">
        <v>942</v>
      </c>
      <c r="AL1006">
        <v>1</v>
      </c>
      <c r="AM1006">
        <v>0</v>
      </c>
      <c r="AN1006">
        <v>4.3600000000000003</v>
      </c>
      <c r="AO1006">
        <v>4.34</v>
      </c>
      <c r="AP1006">
        <v>2.72</v>
      </c>
    </row>
    <row r="1007" spans="1:42" x14ac:dyDescent="0.3">
      <c r="A1007">
        <v>1</v>
      </c>
      <c r="B1007">
        <v>0.3</v>
      </c>
      <c r="C1007">
        <f t="shared" si="45"/>
        <v>0.09</v>
      </c>
      <c r="D1007">
        <v>6.4709048392564616</v>
      </c>
      <c r="E1007" t="s">
        <v>40</v>
      </c>
      <c r="F1007">
        <v>0</v>
      </c>
      <c r="G1007">
        <v>0</v>
      </c>
      <c r="H1007">
        <v>1</v>
      </c>
      <c r="I1007">
        <v>0</v>
      </c>
      <c r="J1007">
        <v>0</v>
      </c>
      <c r="K1007" t="s">
        <v>43</v>
      </c>
      <c r="L1007">
        <v>0</v>
      </c>
      <c r="M1007">
        <v>1</v>
      </c>
      <c r="N1007">
        <v>0</v>
      </c>
      <c r="O1007">
        <v>0</v>
      </c>
      <c r="P1007">
        <v>0</v>
      </c>
      <c r="Q1007">
        <v>0</v>
      </c>
      <c r="R1007">
        <v>0</v>
      </c>
      <c r="S1007" t="s">
        <v>52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0</v>
      </c>
      <c r="AA1007">
        <v>0</v>
      </c>
      <c r="AB1007">
        <v>62.3</v>
      </c>
      <c r="AC1007">
        <v>56</v>
      </c>
      <c r="AD1007">
        <v>844</v>
      </c>
      <c r="AE1007">
        <v>6.7381524945959574</v>
      </c>
      <c r="AF1007">
        <f t="shared" si="46"/>
        <v>844.00000000000023</v>
      </c>
      <c r="AG1007">
        <v>6.5320885638819437</v>
      </c>
      <c r="AH1007">
        <f t="shared" si="47"/>
        <v>686.83120536980289</v>
      </c>
      <c r="AI1007">
        <v>0.20606393071401374</v>
      </c>
      <c r="AJ1007">
        <v>844</v>
      </c>
      <c r="AL1007">
        <v>1</v>
      </c>
      <c r="AM1007">
        <v>0</v>
      </c>
      <c r="AN1007">
        <v>4.32</v>
      </c>
      <c r="AO1007">
        <v>4.28</v>
      </c>
      <c r="AP1007">
        <v>2.68</v>
      </c>
    </row>
    <row r="1008" spans="1:42" x14ac:dyDescent="0.3">
      <c r="A1008">
        <v>1</v>
      </c>
      <c r="B1008">
        <v>0.33</v>
      </c>
      <c r="C1008">
        <f t="shared" si="45"/>
        <v>0.10890000000000001</v>
      </c>
      <c r="D1008">
        <v>6.6079578580290095</v>
      </c>
      <c r="E1008" t="s">
        <v>40</v>
      </c>
      <c r="F1008">
        <v>0</v>
      </c>
      <c r="G1008">
        <v>0</v>
      </c>
      <c r="H1008">
        <v>1</v>
      </c>
      <c r="I1008">
        <v>0</v>
      </c>
      <c r="J1008">
        <v>0</v>
      </c>
      <c r="K1008" t="s">
        <v>51</v>
      </c>
      <c r="L1008">
        <v>0</v>
      </c>
      <c r="M1008">
        <v>0</v>
      </c>
      <c r="N1008">
        <v>1</v>
      </c>
      <c r="O1008">
        <v>0</v>
      </c>
      <c r="P1008">
        <v>0</v>
      </c>
      <c r="Q1008">
        <v>0</v>
      </c>
      <c r="R1008">
        <v>0</v>
      </c>
      <c r="S1008" t="s">
        <v>46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1</v>
      </c>
      <c r="AA1008">
        <v>0</v>
      </c>
      <c r="AB1008">
        <v>62.4</v>
      </c>
      <c r="AC1008">
        <v>55</v>
      </c>
      <c r="AD1008">
        <v>1021</v>
      </c>
      <c r="AE1008">
        <v>6.9285378181646653</v>
      </c>
      <c r="AF1008">
        <f t="shared" si="46"/>
        <v>1020.9999999999998</v>
      </c>
      <c r="AG1008">
        <v>6.8244835274959605</v>
      </c>
      <c r="AH1008">
        <f t="shared" si="47"/>
        <v>920.10107440843149</v>
      </c>
      <c r="AI1008">
        <v>0.10405429066870475</v>
      </c>
      <c r="AJ1008">
        <v>1021</v>
      </c>
      <c r="AL1008">
        <v>1</v>
      </c>
      <c r="AM1008">
        <v>0</v>
      </c>
      <c r="AN1008">
        <v>4.42</v>
      </c>
      <c r="AO1008">
        <v>4.4000000000000004</v>
      </c>
      <c r="AP1008">
        <v>2.75</v>
      </c>
    </row>
    <row r="1009" spans="1:42" x14ac:dyDescent="0.3">
      <c r="A1009">
        <v>1</v>
      </c>
      <c r="B1009">
        <v>0.4</v>
      </c>
      <c r="C1009">
        <f t="shared" si="45"/>
        <v>0.16000000000000003</v>
      </c>
      <c r="D1009">
        <v>6.8934882765450896</v>
      </c>
      <c r="E1009" t="s">
        <v>40</v>
      </c>
      <c r="F1009">
        <v>0</v>
      </c>
      <c r="G1009">
        <v>0</v>
      </c>
      <c r="H1009">
        <v>1</v>
      </c>
      <c r="I1009">
        <v>0</v>
      </c>
      <c r="J1009">
        <v>0</v>
      </c>
      <c r="K1009" t="s">
        <v>51</v>
      </c>
      <c r="L1009">
        <v>0</v>
      </c>
      <c r="M1009">
        <v>0</v>
      </c>
      <c r="N1009">
        <v>1</v>
      </c>
      <c r="O1009">
        <v>0</v>
      </c>
      <c r="P1009">
        <v>0</v>
      </c>
      <c r="Q1009">
        <v>0</v>
      </c>
      <c r="R1009">
        <v>0</v>
      </c>
      <c r="S1009" t="s">
        <v>42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1</v>
      </c>
      <c r="AB1009">
        <v>61.7</v>
      </c>
      <c r="AC1009">
        <v>56</v>
      </c>
      <c r="AD1009">
        <v>1088</v>
      </c>
      <c r="AE1009">
        <v>6.9920964274158877</v>
      </c>
      <c r="AF1009">
        <f t="shared" si="46"/>
        <v>1087.9999999999998</v>
      </c>
      <c r="AG1009">
        <v>7.053060001007843</v>
      </c>
      <c r="AH1009">
        <f t="shared" si="47"/>
        <v>1156.3918946654458</v>
      </c>
      <c r="AI1009">
        <v>-6.0963573591955367E-2</v>
      </c>
      <c r="AJ1009">
        <v>1088</v>
      </c>
      <c r="AL1009">
        <v>1</v>
      </c>
      <c r="AM1009">
        <v>0</v>
      </c>
      <c r="AN1009">
        <v>4.72</v>
      </c>
      <c r="AO1009">
        <v>4.74</v>
      </c>
      <c r="AP1009">
        <v>2.92</v>
      </c>
    </row>
    <row r="1010" spans="1:42" x14ac:dyDescent="0.3">
      <c r="A1010">
        <v>1</v>
      </c>
      <c r="B1010">
        <v>0.51</v>
      </c>
      <c r="C1010">
        <f t="shared" si="45"/>
        <v>0.2601</v>
      </c>
      <c r="D1010">
        <v>7.2717799946100161</v>
      </c>
      <c r="E1010" t="s">
        <v>45</v>
      </c>
      <c r="F1010">
        <v>1</v>
      </c>
      <c r="G1010">
        <v>0</v>
      </c>
      <c r="H1010">
        <v>0</v>
      </c>
      <c r="I1010">
        <v>0</v>
      </c>
      <c r="J1010">
        <v>0</v>
      </c>
      <c r="K1010" t="s">
        <v>51</v>
      </c>
      <c r="L1010">
        <v>0</v>
      </c>
      <c r="M1010">
        <v>0</v>
      </c>
      <c r="N1010">
        <v>1</v>
      </c>
      <c r="O1010">
        <v>0</v>
      </c>
      <c r="P1010">
        <v>0</v>
      </c>
      <c r="Q1010">
        <v>0</v>
      </c>
      <c r="R1010">
        <v>0</v>
      </c>
      <c r="S1010" t="s">
        <v>52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0</v>
      </c>
      <c r="AA1010">
        <v>0</v>
      </c>
      <c r="AB1010">
        <v>61</v>
      </c>
      <c r="AC1010">
        <v>66</v>
      </c>
      <c r="AD1010">
        <v>1334</v>
      </c>
      <c r="AE1010">
        <v>7.1959372264755688</v>
      </c>
      <c r="AF1010">
        <f t="shared" si="46"/>
        <v>1333.9999999999995</v>
      </c>
      <c r="AG1010">
        <v>7.0849469270528651</v>
      </c>
      <c r="AH1010">
        <f t="shared" si="47"/>
        <v>1193.8598721451262</v>
      </c>
      <c r="AI1010">
        <v>0.11099029942270366</v>
      </c>
      <c r="AJ1010">
        <v>1334</v>
      </c>
      <c r="AL1010">
        <v>1</v>
      </c>
      <c r="AM1010">
        <v>0</v>
      </c>
      <c r="AN1010">
        <v>5.12</v>
      </c>
      <c r="AO1010">
        <v>5.04</v>
      </c>
      <c r="AP1010">
        <v>3.1</v>
      </c>
    </row>
    <row r="1011" spans="1:42" x14ac:dyDescent="0.3">
      <c r="A1011">
        <v>1</v>
      </c>
      <c r="B1011">
        <v>0.43</v>
      </c>
      <c r="C1011">
        <f t="shared" si="45"/>
        <v>0.18489999999999998</v>
      </c>
      <c r="D1011">
        <v>7.0039939557772124</v>
      </c>
      <c r="E1011" t="s">
        <v>40</v>
      </c>
      <c r="F1011">
        <v>0</v>
      </c>
      <c r="G1011">
        <v>0</v>
      </c>
      <c r="H1011">
        <v>1</v>
      </c>
      <c r="I1011">
        <v>0</v>
      </c>
      <c r="J1011">
        <v>0</v>
      </c>
      <c r="K1011" t="s">
        <v>51</v>
      </c>
      <c r="L1011">
        <v>0</v>
      </c>
      <c r="M1011">
        <v>0</v>
      </c>
      <c r="N1011">
        <v>1</v>
      </c>
      <c r="O1011">
        <v>0</v>
      </c>
      <c r="P1011">
        <v>0</v>
      </c>
      <c r="Q1011">
        <v>0</v>
      </c>
      <c r="R1011">
        <v>0</v>
      </c>
      <c r="S1011" t="s">
        <v>39</v>
      </c>
      <c r="T1011">
        <v>0</v>
      </c>
      <c r="U1011">
        <v>0</v>
      </c>
      <c r="V1011">
        <v>1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61.7</v>
      </c>
      <c r="AC1011">
        <v>54</v>
      </c>
      <c r="AD1011">
        <v>792</v>
      </c>
      <c r="AE1011">
        <v>6.674561391814426</v>
      </c>
      <c r="AF1011">
        <f t="shared" si="46"/>
        <v>792.00000000000011</v>
      </c>
      <c r="AG1011">
        <v>6.8637448983228424</v>
      </c>
      <c r="AH1011">
        <f t="shared" si="47"/>
        <v>956.94402371161311</v>
      </c>
      <c r="AI1011">
        <v>-0.18918350650841642</v>
      </c>
      <c r="AJ1011">
        <v>792</v>
      </c>
      <c r="AL1011">
        <v>1</v>
      </c>
      <c r="AM1011">
        <v>0</v>
      </c>
      <c r="AN1011">
        <v>4.8600000000000003</v>
      </c>
      <c r="AO1011">
        <v>4.9000000000000004</v>
      </c>
      <c r="AP1011">
        <v>3.01</v>
      </c>
    </row>
    <row r="1012" spans="1:42" x14ac:dyDescent="0.3">
      <c r="A1012">
        <v>1</v>
      </c>
      <c r="B1012">
        <v>1</v>
      </c>
      <c r="C1012">
        <f t="shared" si="45"/>
        <v>1</v>
      </c>
      <c r="D1012">
        <v>8.4322999999999997</v>
      </c>
      <c r="E1012" t="s">
        <v>40</v>
      </c>
      <c r="F1012">
        <v>0</v>
      </c>
      <c r="G1012">
        <v>0</v>
      </c>
      <c r="H1012">
        <v>1</v>
      </c>
      <c r="I1012">
        <v>0</v>
      </c>
      <c r="J1012">
        <v>0</v>
      </c>
      <c r="K1012" t="s">
        <v>50</v>
      </c>
      <c r="L1012">
        <v>0</v>
      </c>
      <c r="M1012">
        <v>0</v>
      </c>
      <c r="N1012">
        <v>0</v>
      </c>
      <c r="O1012">
        <v>1</v>
      </c>
      <c r="P1012">
        <v>0</v>
      </c>
      <c r="Q1012">
        <v>0</v>
      </c>
      <c r="R1012">
        <v>0</v>
      </c>
      <c r="S1012" t="s">
        <v>42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1</v>
      </c>
      <c r="AB1012">
        <v>61.2</v>
      </c>
      <c r="AC1012">
        <v>56</v>
      </c>
      <c r="AD1012">
        <v>8239</v>
      </c>
      <c r="AE1012">
        <v>9.0166342563155908</v>
      </c>
      <c r="AF1012">
        <f t="shared" si="46"/>
        <v>8239.0000000000055</v>
      </c>
      <c r="AG1012">
        <v>8.9116594457781648</v>
      </c>
      <c r="AH1012">
        <f t="shared" si="47"/>
        <v>7417.9605936756361</v>
      </c>
      <c r="AI1012">
        <v>0.10497481053742597</v>
      </c>
      <c r="AJ1012">
        <v>8239</v>
      </c>
      <c r="AL1012">
        <v>1</v>
      </c>
      <c r="AM1012">
        <v>0</v>
      </c>
      <c r="AN1012">
        <v>6.47</v>
      </c>
      <c r="AO1012">
        <v>6.5</v>
      </c>
      <c r="AP1012">
        <v>3.97</v>
      </c>
    </row>
    <row r="1013" spans="1:42" x14ac:dyDescent="0.3">
      <c r="A1013">
        <v>1</v>
      </c>
      <c r="B1013">
        <v>1</v>
      </c>
      <c r="C1013">
        <f t="shared" si="45"/>
        <v>1</v>
      </c>
      <c r="D1013">
        <v>8.4322999999999997</v>
      </c>
      <c r="E1013" t="s">
        <v>55</v>
      </c>
      <c r="F1013">
        <v>0</v>
      </c>
      <c r="G1013">
        <v>0</v>
      </c>
      <c r="H1013">
        <v>0</v>
      </c>
      <c r="I1013">
        <v>0</v>
      </c>
      <c r="J1013">
        <v>1</v>
      </c>
      <c r="K1013" t="s">
        <v>51</v>
      </c>
      <c r="L1013">
        <v>0</v>
      </c>
      <c r="M1013">
        <v>0</v>
      </c>
      <c r="N1013">
        <v>1</v>
      </c>
      <c r="O1013">
        <v>0</v>
      </c>
      <c r="P1013">
        <v>0</v>
      </c>
      <c r="Q1013">
        <v>0</v>
      </c>
      <c r="R1013">
        <v>0</v>
      </c>
      <c r="S1013" t="s">
        <v>42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1</v>
      </c>
      <c r="AB1013">
        <v>63</v>
      </c>
      <c r="AC1013">
        <v>59</v>
      </c>
      <c r="AD1013">
        <v>8950</v>
      </c>
      <c r="AE1013">
        <v>9.0994088112689013</v>
      </c>
      <c r="AF1013">
        <f t="shared" si="46"/>
        <v>8950.0000000000018</v>
      </c>
      <c r="AG1013">
        <v>8.8416291209926836</v>
      </c>
      <c r="AH1013">
        <f t="shared" si="47"/>
        <v>6916.2508768447487</v>
      </c>
      <c r="AI1013">
        <v>0.25777969027621772</v>
      </c>
      <c r="AJ1013">
        <v>8950</v>
      </c>
      <c r="AL1013">
        <v>1</v>
      </c>
      <c r="AM1013">
        <v>0</v>
      </c>
      <c r="AN1013">
        <v>6.33</v>
      </c>
      <c r="AO1013">
        <v>6.36</v>
      </c>
      <c r="AP1013">
        <v>4</v>
      </c>
    </row>
    <row r="1014" spans="1:42" x14ac:dyDescent="0.3">
      <c r="A1014">
        <v>1</v>
      </c>
      <c r="B1014">
        <v>0.57999999999999996</v>
      </c>
      <c r="C1014">
        <f t="shared" si="45"/>
        <v>0.33639999999999998</v>
      </c>
      <c r="D1014">
        <v>7.4803835247488841</v>
      </c>
      <c r="E1014" t="s">
        <v>40</v>
      </c>
      <c r="F1014">
        <v>0</v>
      </c>
      <c r="G1014">
        <v>0</v>
      </c>
      <c r="H1014">
        <v>1</v>
      </c>
      <c r="I1014">
        <v>0</v>
      </c>
      <c r="J1014">
        <v>0</v>
      </c>
      <c r="K1014" t="s">
        <v>51</v>
      </c>
      <c r="L1014">
        <v>0</v>
      </c>
      <c r="M1014">
        <v>0</v>
      </c>
      <c r="N1014">
        <v>1</v>
      </c>
      <c r="O1014">
        <v>0</v>
      </c>
      <c r="P1014">
        <v>0</v>
      </c>
      <c r="Q1014">
        <v>0</v>
      </c>
      <c r="R1014">
        <v>0</v>
      </c>
      <c r="S1014" t="s">
        <v>44</v>
      </c>
      <c r="T1014">
        <v>0</v>
      </c>
      <c r="U1014">
        <v>0</v>
      </c>
      <c r="V1014">
        <v>0</v>
      </c>
      <c r="W1014">
        <v>0</v>
      </c>
      <c r="X1014">
        <v>1</v>
      </c>
      <c r="Y1014">
        <v>0</v>
      </c>
      <c r="Z1014">
        <v>0</v>
      </c>
      <c r="AA1014">
        <v>0</v>
      </c>
      <c r="AB1014">
        <v>62.2</v>
      </c>
      <c r="AC1014">
        <v>55</v>
      </c>
      <c r="AD1014">
        <v>1899</v>
      </c>
      <c r="AE1014">
        <v>7.5490827108122858</v>
      </c>
      <c r="AF1014">
        <f t="shared" si="46"/>
        <v>1898.9999999999998</v>
      </c>
      <c r="AG1014">
        <v>7.6100447873353758</v>
      </c>
      <c r="AH1014">
        <f t="shared" si="47"/>
        <v>2018.3684930391248</v>
      </c>
      <c r="AI1014">
        <v>-6.0962076523090047E-2</v>
      </c>
      <c r="AJ1014">
        <v>1899</v>
      </c>
      <c r="AL1014">
        <v>1</v>
      </c>
      <c r="AM1014">
        <v>0</v>
      </c>
      <c r="AN1014">
        <v>5.34</v>
      </c>
      <c r="AO1014">
        <v>5.37</v>
      </c>
      <c r="AP1014">
        <v>3.33</v>
      </c>
    </row>
    <row r="1015" spans="1:42" x14ac:dyDescent="0.3">
      <c r="A1015">
        <v>1</v>
      </c>
      <c r="B1015">
        <v>0.31</v>
      </c>
      <c r="C1015">
        <f t="shared" si="45"/>
        <v>9.6100000000000005E-2</v>
      </c>
      <c r="D1015">
        <v>6.5177318019796271</v>
      </c>
      <c r="E1015" t="s">
        <v>55</v>
      </c>
      <c r="F1015">
        <v>0</v>
      </c>
      <c r="G1015">
        <v>0</v>
      </c>
      <c r="H1015">
        <v>0</v>
      </c>
      <c r="I1015">
        <v>0</v>
      </c>
      <c r="J1015">
        <v>1</v>
      </c>
      <c r="K1015" t="s">
        <v>51</v>
      </c>
      <c r="L1015">
        <v>0</v>
      </c>
      <c r="M1015">
        <v>0</v>
      </c>
      <c r="N1015">
        <v>1</v>
      </c>
      <c r="O1015">
        <v>0</v>
      </c>
      <c r="P1015">
        <v>0</v>
      </c>
      <c r="Q1015">
        <v>0</v>
      </c>
      <c r="R1015">
        <v>0</v>
      </c>
      <c r="S1015" t="s">
        <v>52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0</v>
      </c>
      <c r="AA1015">
        <v>0</v>
      </c>
      <c r="AB1015">
        <v>63.5</v>
      </c>
      <c r="AC1015">
        <v>55</v>
      </c>
      <c r="AD1015">
        <v>749</v>
      </c>
      <c r="AE1015">
        <v>6.6187389835172192</v>
      </c>
      <c r="AF1015">
        <f t="shared" si="46"/>
        <v>748.99999999999977</v>
      </c>
      <c r="AG1015">
        <v>6.4459509052173409</v>
      </c>
      <c r="AH1015">
        <f t="shared" si="47"/>
        <v>630.14560089651457</v>
      </c>
      <c r="AI1015">
        <v>0.1727880782998783</v>
      </c>
      <c r="AJ1015">
        <v>749</v>
      </c>
      <c r="AL1015">
        <v>1</v>
      </c>
      <c r="AM1015">
        <v>0</v>
      </c>
      <c r="AN1015">
        <v>4.32</v>
      </c>
      <c r="AO1015">
        <v>4.3099999999999996</v>
      </c>
      <c r="AP1015">
        <v>2.74</v>
      </c>
    </row>
    <row r="1016" spans="1:42" x14ac:dyDescent="0.3">
      <c r="A1016">
        <v>1</v>
      </c>
      <c r="B1016">
        <v>0.31</v>
      </c>
      <c r="C1016">
        <f t="shared" si="45"/>
        <v>9.6100000000000005E-2</v>
      </c>
      <c r="D1016">
        <v>6.5177318019796271</v>
      </c>
      <c r="E1016" t="s">
        <v>40</v>
      </c>
      <c r="F1016">
        <v>0</v>
      </c>
      <c r="G1016">
        <v>0</v>
      </c>
      <c r="H1016">
        <v>1</v>
      </c>
      <c r="I1016">
        <v>0</v>
      </c>
      <c r="J1016">
        <v>0</v>
      </c>
      <c r="K1016" t="s">
        <v>54</v>
      </c>
      <c r="L1016">
        <v>1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 t="s">
        <v>44</v>
      </c>
      <c r="T1016">
        <v>0</v>
      </c>
      <c r="U1016">
        <v>0</v>
      </c>
      <c r="V1016">
        <v>0</v>
      </c>
      <c r="W1016">
        <v>0</v>
      </c>
      <c r="X1016">
        <v>1</v>
      </c>
      <c r="Y1016">
        <v>0</v>
      </c>
      <c r="Z1016">
        <v>0</v>
      </c>
      <c r="AA1016">
        <v>0</v>
      </c>
      <c r="AB1016">
        <v>61.8</v>
      </c>
      <c r="AC1016">
        <v>55</v>
      </c>
      <c r="AD1016">
        <v>877</v>
      </c>
      <c r="AE1016">
        <v>6.776506992372183</v>
      </c>
      <c r="AF1016">
        <f t="shared" si="46"/>
        <v>877</v>
      </c>
      <c r="AG1016">
        <v>6.663604925485906</v>
      </c>
      <c r="AH1016">
        <f t="shared" si="47"/>
        <v>783.36984301318228</v>
      </c>
      <c r="AI1016">
        <v>0.11290206688627702</v>
      </c>
      <c r="AJ1016">
        <v>877</v>
      </c>
      <c r="AL1016">
        <v>1</v>
      </c>
      <c r="AM1016">
        <v>0</v>
      </c>
      <c r="AN1016">
        <v>4.3600000000000003</v>
      </c>
      <c r="AO1016">
        <v>4.34</v>
      </c>
      <c r="AP1016">
        <v>2.69</v>
      </c>
    </row>
    <row r="1017" spans="1:42" x14ac:dyDescent="0.3">
      <c r="A1017">
        <v>1</v>
      </c>
      <c r="B1017">
        <v>0.71</v>
      </c>
      <c r="C1017">
        <f t="shared" si="45"/>
        <v>0.50409999999999999</v>
      </c>
      <c r="D1017">
        <v>7.8205583399289402</v>
      </c>
      <c r="E1017" t="s">
        <v>37</v>
      </c>
      <c r="F1017">
        <v>0</v>
      </c>
      <c r="G1017">
        <v>1</v>
      </c>
      <c r="H1017">
        <v>0</v>
      </c>
      <c r="I1017">
        <v>0</v>
      </c>
      <c r="J1017">
        <v>0</v>
      </c>
      <c r="K1017" t="s">
        <v>47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1</v>
      </c>
      <c r="R1017">
        <v>0</v>
      </c>
      <c r="S1017" t="s">
        <v>42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1</v>
      </c>
      <c r="AB1017">
        <v>63.6</v>
      </c>
      <c r="AC1017">
        <v>57</v>
      </c>
      <c r="AD1017">
        <v>2450</v>
      </c>
      <c r="AE1017">
        <v>7.8038433035387724</v>
      </c>
      <c r="AF1017">
        <f t="shared" si="46"/>
        <v>2449.9999999999995</v>
      </c>
      <c r="AG1017">
        <v>7.8760615112687216</v>
      </c>
      <c r="AH1017">
        <f t="shared" si="47"/>
        <v>2633.4801759959028</v>
      </c>
      <c r="AI1017">
        <v>-7.2218207729949135E-2</v>
      </c>
      <c r="AJ1017">
        <v>2450</v>
      </c>
      <c r="AL1017">
        <v>1</v>
      </c>
      <c r="AM1017">
        <v>0</v>
      </c>
      <c r="AN1017">
        <v>5.69</v>
      </c>
      <c r="AO1017">
        <v>5.66</v>
      </c>
      <c r="AP1017">
        <v>3.61</v>
      </c>
    </row>
    <row r="1018" spans="1:42" x14ac:dyDescent="0.3">
      <c r="A1018">
        <v>1</v>
      </c>
      <c r="B1018">
        <v>0.54</v>
      </c>
      <c r="C1018">
        <f t="shared" si="45"/>
        <v>0.29160000000000003</v>
      </c>
      <c r="D1018">
        <v>7.3637568041130663</v>
      </c>
      <c r="E1018" t="s">
        <v>40</v>
      </c>
      <c r="F1018">
        <v>0</v>
      </c>
      <c r="G1018">
        <v>0</v>
      </c>
      <c r="H1018">
        <v>1</v>
      </c>
      <c r="I1018">
        <v>0</v>
      </c>
      <c r="J1018">
        <v>0</v>
      </c>
      <c r="K1018" t="s">
        <v>54</v>
      </c>
      <c r="L1018">
        <v>1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 t="s">
        <v>52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0</v>
      </c>
      <c r="AA1018">
        <v>0</v>
      </c>
      <c r="AB1018">
        <v>61.2</v>
      </c>
      <c r="AC1018">
        <v>56</v>
      </c>
      <c r="AD1018">
        <v>1939</v>
      </c>
      <c r="AE1018">
        <v>7.569927655242652</v>
      </c>
      <c r="AF1018">
        <f t="shared" si="46"/>
        <v>1939.0000000000005</v>
      </c>
      <c r="AG1018">
        <v>7.5655172171566534</v>
      </c>
      <c r="AH1018">
        <f t="shared" si="47"/>
        <v>1930.4669915359848</v>
      </c>
      <c r="AI1018">
        <v>4.4104380859986136E-3</v>
      </c>
      <c r="AJ1018">
        <v>1939</v>
      </c>
      <c r="AL1018">
        <v>1</v>
      </c>
      <c r="AM1018">
        <v>0</v>
      </c>
      <c r="AN1018">
        <v>5.29</v>
      </c>
      <c r="AO1018">
        <v>5.23</v>
      </c>
      <c r="AP1018">
        <v>3.22</v>
      </c>
    </row>
    <row r="1019" spans="1:42" x14ac:dyDescent="0.3">
      <c r="A1019">
        <v>1</v>
      </c>
      <c r="B1019">
        <v>0.37</v>
      </c>
      <c r="C1019">
        <f t="shared" si="45"/>
        <v>0.13689999999999999</v>
      </c>
      <c r="D1019">
        <v>6.7763153464924137</v>
      </c>
      <c r="E1019" t="s">
        <v>40</v>
      </c>
      <c r="F1019">
        <v>0</v>
      </c>
      <c r="G1019">
        <v>0</v>
      </c>
      <c r="H1019">
        <v>1</v>
      </c>
      <c r="I1019">
        <v>0</v>
      </c>
      <c r="J1019">
        <v>0</v>
      </c>
      <c r="K1019" t="s">
        <v>51</v>
      </c>
      <c r="L1019">
        <v>0</v>
      </c>
      <c r="M1019">
        <v>0</v>
      </c>
      <c r="N1019">
        <v>1</v>
      </c>
      <c r="O1019">
        <v>0</v>
      </c>
      <c r="P1019">
        <v>0</v>
      </c>
      <c r="Q1019">
        <v>0</v>
      </c>
      <c r="R1019">
        <v>0</v>
      </c>
      <c r="S1019" t="s">
        <v>46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1</v>
      </c>
      <c r="AA1019">
        <v>0</v>
      </c>
      <c r="AB1019">
        <v>59.2</v>
      </c>
      <c r="AC1019">
        <v>57</v>
      </c>
      <c r="AD1019">
        <v>1342</v>
      </c>
      <c r="AE1019">
        <v>7.2019163175316274</v>
      </c>
      <c r="AF1019">
        <f t="shared" si="46"/>
        <v>1342.0000000000005</v>
      </c>
      <c r="AG1019">
        <v>7.022993876552702</v>
      </c>
      <c r="AH1019">
        <f t="shared" si="47"/>
        <v>1122.1411457846189</v>
      </c>
      <c r="AI1019">
        <v>0.1789224409789254</v>
      </c>
      <c r="AJ1019">
        <v>1342</v>
      </c>
      <c r="AL1019">
        <v>1</v>
      </c>
      <c r="AM1019">
        <v>0</v>
      </c>
      <c r="AN1019">
        <v>4.71</v>
      </c>
      <c r="AO1019">
        <v>4.75</v>
      </c>
      <c r="AP1019">
        <v>2.8</v>
      </c>
    </row>
    <row r="1020" spans="1:42" x14ac:dyDescent="0.3">
      <c r="A1020">
        <v>1</v>
      </c>
      <c r="B1020">
        <v>0.9</v>
      </c>
      <c r="C1020">
        <f t="shared" si="45"/>
        <v>0.81</v>
      </c>
      <c r="D1020">
        <v>8.2391797372871505</v>
      </c>
      <c r="E1020" t="s">
        <v>55</v>
      </c>
      <c r="F1020">
        <v>0</v>
      </c>
      <c r="G1020">
        <v>0</v>
      </c>
      <c r="H1020">
        <v>0</v>
      </c>
      <c r="I1020">
        <v>0</v>
      </c>
      <c r="J1020">
        <v>1</v>
      </c>
      <c r="K1020" t="s">
        <v>41</v>
      </c>
      <c r="L1020">
        <v>0</v>
      </c>
      <c r="M1020">
        <v>0</v>
      </c>
      <c r="N1020">
        <v>0</v>
      </c>
      <c r="O1020">
        <v>0</v>
      </c>
      <c r="P1020">
        <v>1</v>
      </c>
      <c r="Q1020">
        <v>0</v>
      </c>
      <c r="R1020">
        <v>0</v>
      </c>
      <c r="S1020" t="s">
        <v>48</v>
      </c>
      <c r="T1020">
        <v>0</v>
      </c>
      <c r="U1020">
        <v>0</v>
      </c>
      <c r="V1020">
        <v>0</v>
      </c>
      <c r="W1020">
        <v>1</v>
      </c>
      <c r="X1020">
        <v>0</v>
      </c>
      <c r="Y1020">
        <v>0</v>
      </c>
      <c r="Z1020">
        <v>0</v>
      </c>
      <c r="AA1020">
        <v>0</v>
      </c>
      <c r="AB1020">
        <v>61.2</v>
      </c>
      <c r="AC1020">
        <v>57</v>
      </c>
      <c r="AD1020">
        <v>3481</v>
      </c>
      <c r="AE1020">
        <v>8.1550748878114394</v>
      </c>
      <c r="AF1020">
        <f t="shared" si="46"/>
        <v>3481.0000000000018</v>
      </c>
      <c r="AG1020">
        <v>7.9997545312196152</v>
      </c>
      <c r="AH1020">
        <f t="shared" si="47"/>
        <v>2980.2263447216187</v>
      </c>
      <c r="AI1020">
        <v>0.15532035659182419</v>
      </c>
      <c r="AJ1020">
        <v>3481</v>
      </c>
      <c r="AL1020">
        <v>1</v>
      </c>
      <c r="AM1020">
        <v>0</v>
      </c>
      <c r="AN1020">
        <v>6.21</v>
      </c>
      <c r="AO1020">
        <v>6.27</v>
      </c>
      <c r="AP1020">
        <v>3.82</v>
      </c>
    </row>
    <row r="1021" spans="1:42" x14ac:dyDescent="0.3">
      <c r="A1021">
        <v>1</v>
      </c>
      <c r="B1021">
        <v>0.55000000000000004</v>
      </c>
      <c r="C1021">
        <f t="shared" si="45"/>
        <v>0.30250000000000005</v>
      </c>
      <c r="D1021">
        <v>7.3935294085635661</v>
      </c>
      <c r="E1021" t="s">
        <v>55</v>
      </c>
      <c r="F1021">
        <v>0</v>
      </c>
      <c r="G1021">
        <v>0</v>
      </c>
      <c r="H1021">
        <v>0</v>
      </c>
      <c r="I1021">
        <v>0</v>
      </c>
      <c r="J1021">
        <v>1</v>
      </c>
      <c r="K1021" t="s">
        <v>51</v>
      </c>
      <c r="L1021">
        <v>0</v>
      </c>
      <c r="M1021">
        <v>0</v>
      </c>
      <c r="N1021">
        <v>1</v>
      </c>
      <c r="O1021">
        <v>0</v>
      </c>
      <c r="P1021">
        <v>0</v>
      </c>
      <c r="Q1021">
        <v>0</v>
      </c>
      <c r="R1021">
        <v>0</v>
      </c>
      <c r="S1021" t="s">
        <v>39</v>
      </c>
      <c r="T1021">
        <v>0</v>
      </c>
      <c r="U1021">
        <v>0</v>
      </c>
      <c r="V1021">
        <v>1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60.5</v>
      </c>
      <c r="AC1021">
        <v>59</v>
      </c>
      <c r="AD1021">
        <v>1370</v>
      </c>
      <c r="AE1021">
        <v>7.222566018822171</v>
      </c>
      <c r="AF1021">
        <f t="shared" si="46"/>
        <v>1370.0000000000005</v>
      </c>
      <c r="AG1021">
        <v>7.2408689000336697</v>
      </c>
      <c r="AH1021">
        <f t="shared" si="47"/>
        <v>1395.3058255787364</v>
      </c>
      <c r="AI1021">
        <v>-1.8302881211498701E-2</v>
      </c>
      <c r="AJ1021">
        <v>1370</v>
      </c>
      <c r="AL1021">
        <v>1</v>
      </c>
      <c r="AM1021">
        <v>0</v>
      </c>
      <c r="AN1021">
        <v>5.29</v>
      </c>
      <c r="AO1021">
        <v>5.35</v>
      </c>
      <c r="AP1021">
        <v>3.22</v>
      </c>
    </row>
    <row r="1022" spans="1:42" x14ac:dyDescent="0.3">
      <c r="A1022">
        <v>1</v>
      </c>
      <c r="B1022">
        <v>0.31</v>
      </c>
      <c r="C1022">
        <f t="shared" si="45"/>
        <v>9.6100000000000005E-2</v>
      </c>
      <c r="D1022">
        <v>6.5177318019796271</v>
      </c>
      <c r="E1022" t="s">
        <v>40</v>
      </c>
      <c r="F1022">
        <v>0</v>
      </c>
      <c r="G1022">
        <v>0</v>
      </c>
      <c r="H1022">
        <v>1</v>
      </c>
      <c r="I1022">
        <v>0</v>
      </c>
      <c r="J1022">
        <v>0</v>
      </c>
      <c r="K1022" t="s">
        <v>54</v>
      </c>
      <c r="L1022">
        <v>1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 t="s">
        <v>52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0</v>
      </c>
      <c r="AA1022">
        <v>0</v>
      </c>
      <c r="AB1022">
        <v>62.1</v>
      </c>
      <c r="AC1022">
        <v>54</v>
      </c>
      <c r="AD1022">
        <v>734</v>
      </c>
      <c r="AE1022">
        <v>6.5985090286145152</v>
      </c>
      <c r="AF1022">
        <f t="shared" si="46"/>
        <v>733.99999999999966</v>
      </c>
      <c r="AG1022">
        <v>6.5874538878913445</v>
      </c>
      <c r="AH1022">
        <f t="shared" si="47"/>
        <v>725.93021520046727</v>
      </c>
      <c r="AI1022">
        <v>1.1055140723170709E-2</v>
      </c>
      <c r="AJ1022">
        <v>734</v>
      </c>
      <c r="AL1022">
        <v>1</v>
      </c>
      <c r="AM1022">
        <v>0</v>
      </c>
      <c r="AN1022">
        <v>4.3499999999999996</v>
      </c>
      <c r="AO1022">
        <v>4.41</v>
      </c>
      <c r="AP1022">
        <v>2.72</v>
      </c>
    </row>
    <row r="1023" spans="1:42" x14ac:dyDescent="0.3">
      <c r="A1023">
        <v>1</v>
      </c>
      <c r="B1023">
        <v>0.31</v>
      </c>
      <c r="C1023">
        <f t="shared" si="45"/>
        <v>9.6100000000000005E-2</v>
      </c>
      <c r="D1023">
        <v>6.5177318019796271</v>
      </c>
      <c r="E1023" t="s">
        <v>37</v>
      </c>
      <c r="F1023">
        <v>0</v>
      </c>
      <c r="G1023">
        <v>1</v>
      </c>
      <c r="H1023">
        <v>0</v>
      </c>
      <c r="I1023">
        <v>0</v>
      </c>
      <c r="J1023">
        <v>0</v>
      </c>
      <c r="K1023" t="s">
        <v>51</v>
      </c>
      <c r="L1023">
        <v>0</v>
      </c>
      <c r="M1023">
        <v>0</v>
      </c>
      <c r="N1023">
        <v>1</v>
      </c>
      <c r="O1023">
        <v>0</v>
      </c>
      <c r="P1023">
        <v>0</v>
      </c>
      <c r="Q1023">
        <v>0</v>
      </c>
      <c r="R1023">
        <v>0</v>
      </c>
      <c r="S1023" t="s">
        <v>39</v>
      </c>
      <c r="T1023">
        <v>0</v>
      </c>
      <c r="U1023">
        <v>0</v>
      </c>
      <c r="V1023">
        <v>1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63.5</v>
      </c>
      <c r="AC1023">
        <v>56</v>
      </c>
      <c r="AD1023">
        <v>516</v>
      </c>
      <c r="AE1023">
        <v>6.2461067654815627</v>
      </c>
      <c r="AF1023">
        <f t="shared" si="46"/>
        <v>516</v>
      </c>
      <c r="AG1023">
        <v>6.2832445075048362</v>
      </c>
      <c r="AH1023">
        <f t="shared" si="47"/>
        <v>535.52335774332187</v>
      </c>
      <c r="AI1023">
        <v>-3.7137742023273468E-2</v>
      </c>
      <c r="AJ1023">
        <v>516</v>
      </c>
      <c r="AL1023">
        <v>1</v>
      </c>
      <c r="AM1023">
        <v>0</v>
      </c>
      <c r="AN1023">
        <v>4.3</v>
      </c>
      <c r="AO1023">
        <v>4.33</v>
      </c>
      <c r="AP1023">
        <v>2.74</v>
      </c>
    </row>
    <row r="1024" spans="1:42" x14ac:dyDescent="0.3">
      <c r="A1024">
        <v>1</v>
      </c>
      <c r="B1024">
        <v>0.39</v>
      </c>
      <c r="C1024">
        <f t="shared" si="45"/>
        <v>0.15210000000000001</v>
      </c>
      <c r="D1024">
        <v>6.8552162031486654</v>
      </c>
      <c r="E1024" t="s">
        <v>55</v>
      </c>
      <c r="F1024">
        <v>0</v>
      </c>
      <c r="G1024">
        <v>0</v>
      </c>
      <c r="H1024">
        <v>0</v>
      </c>
      <c r="I1024">
        <v>0</v>
      </c>
      <c r="J1024">
        <v>1</v>
      </c>
      <c r="K1024" t="s">
        <v>41</v>
      </c>
      <c r="L1024">
        <v>0</v>
      </c>
      <c r="M1024">
        <v>0</v>
      </c>
      <c r="N1024">
        <v>0</v>
      </c>
      <c r="O1024">
        <v>0</v>
      </c>
      <c r="P1024">
        <v>1</v>
      </c>
      <c r="Q1024">
        <v>0</v>
      </c>
      <c r="R1024">
        <v>0</v>
      </c>
      <c r="S1024" t="s">
        <v>52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0</v>
      </c>
      <c r="AA1024">
        <v>0</v>
      </c>
      <c r="AB1024">
        <v>60.7</v>
      </c>
      <c r="AC1024">
        <v>56</v>
      </c>
      <c r="AD1024">
        <v>661</v>
      </c>
      <c r="AE1024">
        <v>6.4937538398516859</v>
      </c>
      <c r="AF1024">
        <f t="shared" si="46"/>
        <v>660.99999999999977</v>
      </c>
      <c r="AG1024">
        <v>6.7069968253718599</v>
      </c>
      <c r="AH1024">
        <f t="shared" si="47"/>
        <v>818.11001921114268</v>
      </c>
      <c r="AI1024">
        <v>-0.21324298552017407</v>
      </c>
      <c r="AJ1024">
        <v>661</v>
      </c>
      <c r="AL1024">
        <v>1</v>
      </c>
      <c r="AM1024">
        <v>0</v>
      </c>
      <c r="AN1024">
        <v>4.7699999999999996</v>
      </c>
      <c r="AO1024">
        <v>4.79</v>
      </c>
      <c r="AP1024">
        <v>2.9</v>
      </c>
    </row>
    <row r="1025" spans="1:42" x14ac:dyDescent="0.3">
      <c r="A1025">
        <v>1</v>
      </c>
      <c r="B1025">
        <v>0.41</v>
      </c>
      <c r="C1025">
        <f t="shared" si="45"/>
        <v>0.16809999999999997</v>
      </c>
      <c r="D1025">
        <v>6.9310210740658889</v>
      </c>
      <c r="E1025" t="s">
        <v>37</v>
      </c>
      <c r="F1025">
        <v>0</v>
      </c>
      <c r="G1025">
        <v>1</v>
      </c>
      <c r="H1025">
        <v>0</v>
      </c>
      <c r="I1025">
        <v>0</v>
      </c>
      <c r="J1025">
        <v>0</v>
      </c>
      <c r="K1025" t="s">
        <v>38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1</v>
      </c>
      <c r="S1025" t="s">
        <v>44</v>
      </c>
      <c r="T1025">
        <v>0</v>
      </c>
      <c r="U1025">
        <v>0</v>
      </c>
      <c r="V1025">
        <v>0</v>
      </c>
      <c r="W1025">
        <v>0</v>
      </c>
      <c r="X1025">
        <v>1</v>
      </c>
      <c r="Y1025">
        <v>0</v>
      </c>
      <c r="Z1025">
        <v>0</v>
      </c>
      <c r="AA1025">
        <v>0</v>
      </c>
      <c r="AB1025">
        <v>63.7</v>
      </c>
      <c r="AC1025">
        <v>56</v>
      </c>
      <c r="AD1025">
        <v>830</v>
      </c>
      <c r="AE1025">
        <v>6.7214257007906433</v>
      </c>
      <c r="AF1025">
        <f t="shared" si="46"/>
        <v>829.99999999999977</v>
      </c>
      <c r="AG1025">
        <v>6.580230132411975</v>
      </c>
      <c r="AH1025">
        <f t="shared" si="47"/>
        <v>720.70516778460217</v>
      </c>
      <c r="AI1025">
        <v>0.14119556837866831</v>
      </c>
      <c r="AJ1025">
        <v>830</v>
      </c>
      <c r="AL1025">
        <v>1</v>
      </c>
      <c r="AM1025">
        <v>0</v>
      </c>
      <c r="AN1025">
        <v>4.71</v>
      </c>
      <c r="AO1025">
        <v>4.68</v>
      </c>
      <c r="AP1025">
        <v>2.99</v>
      </c>
    </row>
    <row r="1026" spans="1:42" x14ac:dyDescent="0.3">
      <c r="A1026">
        <v>1</v>
      </c>
      <c r="B1026">
        <v>0.51</v>
      </c>
      <c r="C1026">
        <f t="shared" si="45"/>
        <v>0.2601</v>
      </c>
      <c r="D1026">
        <v>7.2717799946100161</v>
      </c>
      <c r="E1026" t="s">
        <v>40</v>
      </c>
      <c r="F1026">
        <v>0</v>
      </c>
      <c r="G1026">
        <v>0</v>
      </c>
      <c r="H1026">
        <v>1</v>
      </c>
      <c r="I1026">
        <v>0</v>
      </c>
      <c r="J1026">
        <v>0</v>
      </c>
      <c r="K1026" t="s">
        <v>43</v>
      </c>
      <c r="L1026">
        <v>0</v>
      </c>
      <c r="M1026">
        <v>1</v>
      </c>
      <c r="N1026">
        <v>0</v>
      </c>
      <c r="O1026">
        <v>0</v>
      </c>
      <c r="P1026">
        <v>0</v>
      </c>
      <c r="Q1026">
        <v>0</v>
      </c>
      <c r="R1026">
        <v>0</v>
      </c>
      <c r="S1026" t="s">
        <v>46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1</v>
      </c>
      <c r="AA1026">
        <v>0</v>
      </c>
      <c r="AB1026">
        <v>61.3</v>
      </c>
      <c r="AC1026">
        <v>56</v>
      </c>
      <c r="AD1026">
        <v>3197</v>
      </c>
      <c r="AE1026">
        <v>8.0699681490598412</v>
      </c>
      <c r="AF1026">
        <f t="shared" si="46"/>
        <v>3196.9999999999991</v>
      </c>
      <c r="AG1026">
        <v>7.6171396008039309</v>
      </c>
      <c r="AH1026">
        <f t="shared" si="47"/>
        <v>2032.7393600370128</v>
      </c>
      <c r="AI1026">
        <v>0.45282854825591023</v>
      </c>
      <c r="AJ1026">
        <v>3197</v>
      </c>
      <c r="AL1026">
        <v>1</v>
      </c>
      <c r="AM1026">
        <v>0</v>
      </c>
      <c r="AN1026">
        <v>5.13</v>
      </c>
      <c r="AO1026">
        <v>5.21</v>
      </c>
      <c r="AP1026">
        <v>3.17</v>
      </c>
    </row>
    <row r="1027" spans="1:42" x14ac:dyDescent="0.3">
      <c r="A1027">
        <v>1</v>
      </c>
      <c r="B1027">
        <v>0.56000000000000005</v>
      </c>
      <c r="C1027">
        <f t="shared" ref="C1027:C1090" si="48">B1027^2</f>
        <v>0.31360000000000005</v>
      </c>
      <c r="D1027">
        <v>7.4228826779788557</v>
      </c>
      <c r="E1027" t="s">
        <v>37</v>
      </c>
      <c r="F1027">
        <v>0</v>
      </c>
      <c r="G1027">
        <v>1</v>
      </c>
      <c r="H1027">
        <v>0</v>
      </c>
      <c r="I1027">
        <v>0</v>
      </c>
      <c r="J1027">
        <v>0</v>
      </c>
      <c r="K1027" t="s">
        <v>51</v>
      </c>
      <c r="L1027">
        <v>0</v>
      </c>
      <c r="M1027">
        <v>0</v>
      </c>
      <c r="N1027">
        <v>1</v>
      </c>
      <c r="O1027">
        <v>0</v>
      </c>
      <c r="P1027">
        <v>0</v>
      </c>
      <c r="Q1027">
        <v>0</v>
      </c>
      <c r="R1027">
        <v>0</v>
      </c>
      <c r="S1027" t="s">
        <v>44</v>
      </c>
      <c r="T1027">
        <v>0</v>
      </c>
      <c r="U1027">
        <v>0</v>
      </c>
      <c r="V1027">
        <v>0</v>
      </c>
      <c r="W1027">
        <v>0</v>
      </c>
      <c r="X1027">
        <v>1</v>
      </c>
      <c r="Y1027">
        <v>0</v>
      </c>
      <c r="Z1027">
        <v>0</v>
      </c>
      <c r="AA1027">
        <v>0</v>
      </c>
      <c r="AB1027">
        <v>63.2</v>
      </c>
      <c r="AC1027">
        <v>61</v>
      </c>
      <c r="AD1027">
        <v>1712</v>
      </c>
      <c r="AE1027">
        <v>7.4454175567016874</v>
      </c>
      <c r="AF1027">
        <f t="shared" ref="AF1027:AF1090" si="49">EXP(AE1027)</f>
        <v>1712</v>
      </c>
      <c r="AG1027">
        <v>7.4454951172907506</v>
      </c>
      <c r="AH1027">
        <f t="shared" ref="AH1027:AH1090" si="50">EXP(AG1027)</f>
        <v>1712.1327888780015</v>
      </c>
      <c r="AI1027">
        <v>-7.7560589063274676E-5</v>
      </c>
      <c r="AJ1027">
        <v>1712</v>
      </c>
      <c r="AL1027">
        <v>1</v>
      </c>
      <c r="AM1027">
        <v>0</v>
      </c>
      <c r="AN1027">
        <v>5.2</v>
      </c>
      <c r="AO1027">
        <v>5.28</v>
      </c>
      <c r="AP1027">
        <v>3.3</v>
      </c>
    </row>
    <row r="1028" spans="1:42" x14ac:dyDescent="0.3">
      <c r="A1028">
        <v>1</v>
      </c>
      <c r="B1028">
        <v>0.38</v>
      </c>
      <c r="C1028">
        <f t="shared" si="48"/>
        <v>0.1444</v>
      </c>
      <c r="D1028">
        <v>6.8161707634672322</v>
      </c>
      <c r="E1028" t="s">
        <v>55</v>
      </c>
      <c r="F1028">
        <v>0</v>
      </c>
      <c r="G1028">
        <v>0</v>
      </c>
      <c r="H1028">
        <v>0</v>
      </c>
      <c r="I1028">
        <v>0</v>
      </c>
      <c r="J1028">
        <v>1</v>
      </c>
      <c r="K1028" t="s">
        <v>50</v>
      </c>
      <c r="L1028">
        <v>0</v>
      </c>
      <c r="M1028">
        <v>0</v>
      </c>
      <c r="N1028">
        <v>0</v>
      </c>
      <c r="O1028">
        <v>1</v>
      </c>
      <c r="P1028">
        <v>0</v>
      </c>
      <c r="Q1028">
        <v>0</v>
      </c>
      <c r="R1028">
        <v>0</v>
      </c>
      <c r="S1028" t="s">
        <v>44</v>
      </c>
      <c r="T1028">
        <v>0</v>
      </c>
      <c r="U1028">
        <v>0</v>
      </c>
      <c r="V1028">
        <v>0</v>
      </c>
      <c r="W1028">
        <v>0</v>
      </c>
      <c r="X1028">
        <v>1</v>
      </c>
      <c r="Y1028">
        <v>0</v>
      </c>
      <c r="Z1028">
        <v>0</v>
      </c>
      <c r="AA1028">
        <v>0</v>
      </c>
      <c r="AB1028">
        <v>60.7</v>
      </c>
      <c r="AC1028">
        <v>55</v>
      </c>
      <c r="AD1028">
        <v>1031</v>
      </c>
      <c r="AE1028">
        <v>6.9382844840169602</v>
      </c>
      <c r="AF1028">
        <f t="shared" si="49"/>
        <v>1031.0000000000002</v>
      </c>
      <c r="AG1028">
        <v>6.8013297794956635</v>
      </c>
      <c r="AH1028">
        <f t="shared" si="50"/>
        <v>899.04202475883142</v>
      </c>
      <c r="AI1028">
        <v>0.13695470452129666</v>
      </c>
      <c r="AJ1028">
        <v>1031</v>
      </c>
      <c r="AL1028">
        <v>1</v>
      </c>
      <c r="AM1028">
        <v>0</v>
      </c>
      <c r="AN1028">
        <v>4.71</v>
      </c>
      <c r="AO1028">
        <v>4.74</v>
      </c>
      <c r="AP1028">
        <v>2.87</v>
      </c>
    </row>
    <row r="1029" spans="1:42" x14ac:dyDescent="0.3">
      <c r="A1029">
        <v>1</v>
      </c>
      <c r="B1029">
        <v>0.76</v>
      </c>
      <c r="C1029">
        <f t="shared" si="48"/>
        <v>0.5776</v>
      </c>
      <c r="D1029">
        <v>7.938472747243595</v>
      </c>
      <c r="E1029" t="s">
        <v>49</v>
      </c>
      <c r="F1029">
        <v>0</v>
      </c>
      <c r="G1029">
        <v>0</v>
      </c>
      <c r="H1029">
        <v>0</v>
      </c>
      <c r="I1029">
        <v>1</v>
      </c>
      <c r="J1029">
        <v>0</v>
      </c>
      <c r="K1029" t="s">
        <v>50</v>
      </c>
      <c r="L1029">
        <v>0</v>
      </c>
      <c r="M1029">
        <v>0</v>
      </c>
      <c r="N1029">
        <v>0</v>
      </c>
      <c r="O1029">
        <v>1</v>
      </c>
      <c r="P1029">
        <v>0</v>
      </c>
      <c r="Q1029">
        <v>0</v>
      </c>
      <c r="R1029">
        <v>0</v>
      </c>
      <c r="S1029" t="s">
        <v>52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0</v>
      </c>
      <c r="AA1029">
        <v>0</v>
      </c>
      <c r="AB1029">
        <v>61.8</v>
      </c>
      <c r="AC1029">
        <v>58</v>
      </c>
      <c r="AD1029">
        <v>2744</v>
      </c>
      <c r="AE1029">
        <v>7.9171719888457757</v>
      </c>
      <c r="AF1029">
        <f t="shared" si="49"/>
        <v>2743.9999999999995</v>
      </c>
      <c r="AG1029">
        <v>8.0389231427801882</v>
      </c>
      <c r="AH1029">
        <f t="shared" si="50"/>
        <v>3099.2739171964777</v>
      </c>
      <c r="AI1029">
        <v>-0.12175115393441249</v>
      </c>
      <c r="AJ1029">
        <v>2744</v>
      </c>
      <c r="AL1029">
        <v>1</v>
      </c>
      <c r="AM1029">
        <v>0</v>
      </c>
      <c r="AN1029">
        <v>5.85</v>
      </c>
      <c r="AO1029">
        <v>5.89</v>
      </c>
      <c r="AP1029">
        <v>3.63</v>
      </c>
    </row>
    <row r="1030" spans="1:42" x14ac:dyDescent="0.3">
      <c r="A1030">
        <v>1</v>
      </c>
      <c r="B1030">
        <v>0.41</v>
      </c>
      <c r="C1030">
        <f t="shared" si="48"/>
        <v>0.16809999999999997</v>
      </c>
      <c r="D1030">
        <v>6.9310210740658889</v>
      </c>
      <c r="E1030" t="s">
        <v>40</v>
      </c>
      <c r="F1030">
        <v>0</v>
      </c>
      <c r="G1030">
        <v>0</v>
      </c>
      <c r="H1030">
        <v>1</v>
      </c>
      <c r="I1030">
        <v>0</v>
      </c>
      <c r="J1030">
        <v>0</v>
      </c>
      <c r="K1030" t="s">
        <v>50</v>
      </c>
      <c r="L1030">
        <v>0</v>
      </c>
      <c r="M1030">
        <v>0</v>
      </c>
      <c r="N1030">
        <v>0</v>
      </c>
      <c r="O1030">
        <v>1</v>
      </c>
      <c r="P1030">
        <v>0</v>
      </c>
      <c r="Q1030">
        <v>0</v>
      </c>
      <c r="R1030">
        <v>0</v>
      </c>
      <c r="S1030" t="s">
        <v>42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1</v>
      </c>
      <c r="AB1030">
        <v>61.3</v>
      </c>
      <c r="AC1030">
        <v>56</v>
      </c>
      <c r="AD1030">
        <v>1007</v>
      </c>
      <c r="AE1030">
        <v>6.9147308927185627</v>
      </c>
      <c r="AF1030">
        <f t="shared" si="49"/>
        <v>1007.0000000000003</v>
      </c>
      <c r="AG1030">
        <v>7.0466735796450148</v>
      </c>
      <c r="AH1030">
        <f t="shared" si="50"/>
        <v>1149.0302211613355</v>
      </c>
      <c r="AI1030">
        <v>-0.13194268692645217</v>
      </c>
      <c r="AJ1030">
        <v>1007</v>
      </c>
      <c r="AL1030">
        <v>1</v>
      </c>
      <c r="AM1030">
        <v>0</v>
      </c>
      <c r="AN1030">
        <v>4.76</v>
      </c>
      <c r="AO1030">
        <v>4.7699999999999996</v>
      </c>
      <c r="AP1030">
        <v>2.92</v>
      </c>
    </row>
    <row r="1031" spans="1:42" x14ac:dyDescent="0.3">
      <c r="A1031">
        <v>1</v>
      </c>
      <c r="B1031">
        <v>0.55000000000000004</v>
      </c>
      <c r="C1031">
        <f t="shared" si="48"/>
        <v>0.30250000000000005</v>
      </c>
      <c r="D1031">
        <v>7.3935294085635661</v>
      </c>
      <c r="E1031" t="s">
        <v>40</v>
      </c>
      <c r="F1031">
        <v>0</v>
      </c>
      <c r="G1031">
        <v>0</v>
      </c>
      <c r="H1031">
        <v>1</v>
      </c>
      <c r="I1031">
        <v>0</v>
      </c>
      <c r="J1031">
        <v>0</v>
      </c>
      <c r="K1031" t="s">
        <v>43</v>
      </c>
      <c r="L1031">
        <v>0</v>
      </c>
      <c r="M1031">
        <v>1</v>
      </c>
      <c r="N1031">
        <v>0</v>
      </c>
      <c r="O1031">
        <v>0</v>
      </c>
      <c r="P1031">
        <v>0</v>
      </c>
      <c r="Q1031">
        <v>0</v>
      </c>
      <c r="R1031">
        <v>0</v>
      </c>
      <c r="S1031" t="s">
        <v>39</v>
      </c>
      <c r="T1031">
        <v>0</v>
      </c>
      <c r="U1031">
        <v>0</v>
      </c>
      <c r="V1031">
        <v>1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61.8</v>
      </c>
      <c r="AC1031">
        <v>58</v>
      </c>
      <c r="AD1031">
        <v>1609</v>
      </c>
      <c r="AE1031">
        <v>7.3833681469923835</v>
      </c>
      <c r="AF1031">
        <f t="shared" si="49"/>
        <v>1609.0000000000005</v>
      </c>
      <c r="AG1031">
        <v>7.3558419329223135</v>
      </c>
      <c r="AH1031">
        <f t="shared" si="50"/>
        <v>1565.3143304311393</v>
      </c>
      <c r="AI1031">
        <v>2.7526214070070054E-2</v>
      </c>
      <c r="AJ1031">
        <v>1609</v>
      </c>
      <c r="AL1031">
        <v>1</v>
      </c>
      <c r="AM1031">
        <v>0</v>
      </c>
      <c r="AN1031">
        <v>5.24</v>
      </c>
      <c r="AO1031">
        <v>5.28</v>
      </c>
      <c r="AP1031">
        <v>3.25</v>
      </c>
    </row>
    <row r="1032" spans="1:42" x14ac:dyDescent="0.3">
      <c r="A1032">
        <v>1</v>
      </c>
      <c r="B1032">
        <v>0.54</v>
      </c>
      <c r="C1032">
        <f t="shared" si="48"/>
        <v>0.29160000000000003</v>
      </c>
      <c r="D1032">
        <v>7.3637568041130663</v>
      </c>
      <c r="E1032" t="s">
        <v>40</v>
      </c>
      <c r="F1032">
        <v>0</v>
      </c>
      <c r="G1032">
        <v>0</v>
      </c>
      <c r="H1032">
        <v>1</v>
      </c>
      <c r="I1032">
        <v>0</v>
      </c>
      <c r="J1032">
        <v>0</v>
      </c>
      <c r="K1032" t="s">
        <v>47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1</v>
      </c>
      <c r="R1032">
        <v>0</v>
      </c>
      <c r="S1032" t="s">
        <v>42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1</v>
      </c>
      <c r="AB1032">
        <v>61.7</v>
      </c>
      <c r="AC1032">
        <v>54</v>
      </c>
      <c r="AD1032">
        <v>1346</v>
      </c>
      <c r="AE1032">
        <v>7.2048925102046733</v>
      </c>
      <c r="AF1032">
        <f t="shared" si="49"/>
        <v>1346.0000000000002</v>
      </c>
      <c r="AG1032">
        <v>7.3560096493887439</v>
      </c>
      <c r="AH1032">
        <f t="shared" si="50"/>
        <v>1565.5768814359401</v>
      </c>
      <c r="AI1032">
        <v>-0.15111713918407066</v>
      </c>
      <c r="AJ1032">
        <v>1346</v>
      </c>
      <c r="AL1032">
        <v>1</v>
      </c>
      <c r="AM1032">
        <v>0</v>
      </c>
      <c r="AN1032">
        <v>5.25</v>
      </c>
      <c r="AO1032">
        <v>5.29</v>
      </c>
      <c r="AP1032">
        <v>3.25</v>
      </c>
    </row>
    <row r="1033" spans="1:42" x14ac:dyDescent="0.3">
      <c r="A1033">
        <v>1</v>
      </c>
      <c r="B1033">
        <v>0.33</v>
      </c>
      <c r="C1033">
        <f t="shared" si="48"/>
        <v>0.10890000000000001</v>
      </c>
      <c r="D1033">
        <v>6.6079578580290095</v>
      </c>
      <c r="E1033" t="s">
        <v>49</v>
      </c>
      <c r="F1033">
        <v>0</v>
      </c>
      <c r="G1033">
        <v>0</v>
      </c>
      <c r="H1033">
        <v>0</v>
      </c>
      <c r="I1033">
        <v>1</v>
      </c>
      <c r="J1033">
        <v>0</v>
      </c>
      <c r="K1033" t="s">
        <v>47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1</v>
      </c>
      <c r="R1033">
        <v>0</v>
      </c>
      <c r="S1033" t="s">
        <v>44</v>
      </c>
      <c r="T1033">
        <v>0</v>
      </c>
      <c r="U1033">
        <v>0</v>
      </c>
      <c r="V1033">
        <v>0</v>
      </c>
      <c r="W1033">
        <v>0</v>
      </c>
      <c r="X1033">
        <v>1</v>
      </c>
      <c r="Y1033">
        <v>0</v>
      </c>
      <c r="Z1033">
        <v>0</v>
      </c>
      <c r="AA1033">
        <v>0</v>
      </c>
      <c r="AB1033">
        <v>62.7</v>
      </c>
      <c r="AC1033">
        <v>58</v>
      </c>
      <c r="AD1033">
        <v>521</v>
      </c>
      <c r="AE1033">
        <v>6.2557500417533669</v>
      </c>
      <c r="AF1033">
        <f t="shared" si="49"/>
        <v>521</v>
      </c>
      <c r="AG1033">
        <v>6.3444672021517015</v>
      </c>
      <c r="AH1033">
        <f t="shared" si="50"/>
        <v>569.33396897801265</v>
      </c>
      <c r="AI1033">
        <v>-8.8717160398334549E-2</v>
      </c>
      <c r="AJ1033">
        <v>521</v>
      </c>
      <c r="AL1033">
        <v>1</v>
      </c>
      <c r="AM1033">
        <v>0</v>
      </c>
      <c r="AN1033">
        <v>4.4000000000000004</v>
      </c>
      <c r="AO1033">
        <v>4.43</v>
      </c>
      <c r="AP1033">
        <v>2.77</v>
      </c>
    </row>
    <row r="1034" spans="1:42" x14ac:dyDescent="0.3">
      <c r="A1034">
        <v>1</v>
      </c>
      <c r="B1034">
        <v>0.41</v>
      </c>
      <c r="C1034">
        <f t="shared" si="48"/>
        <v>0.16809999999999997</v>
      </c>
      <c r="D1034">
        <v>6.9310210740658889</v>
      </c>
      <c r="E1034" t="s">
        <v>40</v>
      </c>
      <c r="F1034">
        <v>0</v>
      </c>
      <c r="G1034">
        <v>0</v>
      </c>
      <c r="H1034">
        <v>1</v>
      </c>
      <c r="I1034">
        <v>0</v>
      </c>
      <c r="J1034">
        <v>0</v>
      </c>
      <c r="K1034" t="s">
        <v>54</v>
      </c>
      <c r="L1034">
        <v>1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 t="s">
        <v>42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1</v>
      </c>
      <c r="AB1034">
        <v>62.1</v>
      </c>
      <c r="AC1034">
        <v>56</v>
      </c>
      <c r="AD1034">
        <v>1356</v>
      </c>
      <c r="AE1034">
        <v>7.2122944685003407</v>
      </c>
      <c r="AF1034">
        <f t="shared" si="49"/>
        <v>1355.9999999999998</v>
      </c>
      <c r="AG1034">
        <v>7.2397624219395436</v>
      </c>
      <c r="AH1034">
        <f t="shared" si="50"/>
        <v>1393.7628040653046</v>
      </c>
      <c r="AI1034">
        <v>-2.746795343920283E-2</v>
      </c>
      <c r="AJ1034">
        <v>1356</v>
      </c>
      <c r="AL1034">
        <v>1</v>
      </c>
      <c r="AM1034">
        <v>0</v>
      </c>
      <c r="AN1034">
        <v>4.78</v>
      </c>
      <c r="AO1034">
        <v>4.76</v>
      </c>
      <c r="AP1034">
        <v>2.96</v>
      </c>
    </row>
    <row r="1035" spans="1:42" x14ac:dyDescent="0.3">
      <c r="A1035">
        <v>1</v>
      </c>
      <c r="B1035">
        <v>0.82</v>
      </c>
      <c r="C1035">
        <f t="shared" si="48"/>
        <v>0.67239999999999989</v>
      </c>
      <c r="D1035">
        <v>8.072233489504713</v>
      </c>
      <c r="E1035" t="s">
        <v>49</v>
      </c>
      <c r="F1035">
        <v>0</v>
      </c>
      <c r="G1035">
        <v>0</v>
      </c>
      <c r="H1035">
        <v>0</v>
      </c>
      <c r="I1035">
        <v>1</v>
      </c>
      <c r="J1035">
        <v>0</v>
      </c>
      <c r="K1035" t="s">
        <v>47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1</v>
      </c>
      <c r="R1035">
        <v>0</v>
      </c>
      <c r="S1035" t="s">
        <v>52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0</v>
      </c>
      <c r="AA1035">
        <v>0</v>
      </c>
      <c r="AB1035">
        <v>62.2</v>
      </c>
      <c r="AC1035">
        <v>59</v>
      </c>
      <c r="AD1035">
        <v>2716</v>
      </c>
      <c r="AE1035">
        <v>7.9069154886785871</v>
      </c>
      <c r="AF1035">
        <f t="shared" si="49"/>
        <v>2716.0000000000009</v>
      </c>
      <c r="AG1035">
        <v>8.032161371106989</v>
      </c>
      <c r="AH1035">
        <f t="shared" si="50"/>
        <v>3078.3880270039199</v>
      </c>
      <c r="AI1035">
        <v>-0.12524588242840196</v>
      </c>
      <c r="AJ1035">
        <v>2716</v>
      </c>
      <c r="AL1035">
        <v>1</v>
      </c>
      <c r="AM1035">
        <v>0</v>
      </c>
      <c r="AN1035">
        <v>6.03</v>
      </c>
      <c r="AO1035">
        <v>5.97</v>
      </c>
      <c r="AP1035">
        <v>3.73</v>
      </c>
    </row>
    <row r="1036" spans="1:42" x14ac:dyDescent="0.3">
      <c r="A1036">
        <v>1</v>
      </c>
      <c r="B1036">
        <v>0.42</v>
      </c>
      <c r="C1036">
        <f t="shared" si="48"/>
        <v>0.17639999999999997</v>
      </c>
      <c r="D1036">
        <v>6.9678463957930497</v>
      </c>
      <c r="E1036" t="s">
        <v>40</v>
      </c>
      <c r="F1036">
        <v>0</v>
      </c>
      <c r="G1036">
        <v>0</v>
      </c>
      <c r="H1036">
        <v>1</v>
      </c>
      <c r="I1036">
        <v>0</v>
      </c>
      <c r="J1036">
        <v>0</v>
      </c>
      <c r="K1036" t="s">
        <v>43</v>
      </c>
      <c r="L1036">
        <v>0</v>
      </c>
      <c r="M1036">
        <v>1</v>
      </c>
      <c r="N1036">
        <v>0</v>
      </c>
      <c r="O1036">
        <v>0</v>
      </c>
      <c r="P1036">
        <v>0</v>
      </c>
      <c r="Q1036">
        <v>0</v>
      </c>
      <c r="R1036">
        <v>0</v>
      </c>
      <c r="S1036" t="s">
        <v>44</v>
      </c>
      <c r="T1036">
        <v>0</v>
      </c>
      <c r="U1036">
        <v>0</v>
      </c>
      <c r="V1036">
        <v>0</v>
      </c>
      <c r="W1036">
        <v>0</v>
      </c>
      <c r="X1036">
        <v>1</v>
      </c>
      <c r="Y1036">
        <v>0</v>
      </c>
      <c r="Z1036">
        <v>0</v>
      </c>
      <c r="AA1036">
        <v>0</v>
      </c>
      <c r="AB1036">
        <v>60.9</v>
      </c>
      <c r="AC1036">
        <v>57</v>
      </c>
      <c r="AD1036">
        <v>1372</v>
      </c>
      <c r="AE1036">
        <v>7.2240248082858303</v>
      </c>
      <c r="AF1036">
        <f t="shared" si="49"/>
        <v>1371.9999999999995</v>
      </c>
      <c r="AG1036">
        <v>7.0916553970761154</v>
      </c>
      <c r="AH1036">
        <f t="shared" si="50"/>
        <v>1201.8957694605151</v>
      </c>
      <c r="AI1036">
        <v>0.1323694112097149</v>
      </c>
      <c r="AJ1036">
        <v>1372</v>
      </c>
      <c r="AL1036">
        <v>1</v>
      </c>
      <c r="AM1036">
        <v>0</v>
      </c>
      <c r="AN1036">
        <v>4.83</v>
      </c>
      <c r="AO1036">
        <v>4.8600000000000003</v>
      </c>
      <c r="AP1036">
        <v>2.95</v>
      </c>
    </row>
    <row r="1037" spans="1:42" x14ac:dyDescent="0.3">
      <c r="A1037">
        <v>1</v>
      </c>
      <c r="B1037">
        <v>0.31</v>
      </c>
      <c r="C1037">
        <f t="shared" si="48"/>
        <v>9.6100000000000005E-2</v>
      </c>
      <c r="D1037">
        <v>6.5177318019796271</v>
      </c>
      <c r="E1037" t="s">
        <v>40</v>
      </c>
      <c r="F1037">
        <v>0</v>
      </c>
      <c r="G1037">
        <v>0</v>
      </c>
      <c r="H1037">
        <v>1</v>
      </c>
      <c r="I1037">
        <v>0</v>
      </c>
      <c r="J1037">
        <v>0</v>
      </c>
      <c r="K1037" t="s">
        <v>54</v>
      </c>
      <c r="L1037">
        <v>1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 t="s">
        <v>39</v>
      </c>
      <c r="T1037">
        <v>0</v>
      </c>
      <c r="U1037">
        <v>0</v>
      </c>
      <c r="V1037">
        <v>1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63</v>
      </c>
      <c r="AC1037">
        <v>55</v>
      </c>
      <c r="AD1037">
        <v>732</v>
      </c>
      <c r="AE1037">
        <v>6.5957805139613113</v>
      </c>
      <c r="AF1037">
        <f t="shared" si="49"/>
        <v>731.99999999999977</v>
      </c>
      <c r="AG1037">
        <v>6.469229308548293</v>
      </c>
      <c r="AH1037">
        <f t="shared" si="50"/>
        <v>644.98644982270901</v>
      </c>
      <c r="AI1037">
        <v>0.12655120541301823</v>
      </c>
      <c r="AJ1037">
        <v>732</v>
      </c>
      <c r="AL1037">
        <v>1</v>
      </c>
      <c r="AM1037">
        <v>0</v>
      </c>
      <c r="AN1037">
        <v>4.34</v>
      </c>
      <c r="AO1037">
        <v>4.32</v>
      </c>
      <c r="AP1037">
        <v>2.73</v>
      </c>
    </row>
    <row r="1038" spans="1:42" x14ac:dyDescent="0.3">
      <c r="A1038">
        <v>1</v>
      </c>
      <c r="B1038">
        <v>0.41</v>
      </c>
      <c r="C1038">
        <f t="shared" si="48"/>
        <v>0.16809999999999997</v>
      </c>
      <c r="D1038">
        <v>6.9310210740658889</v>
      </c>
      <c r="E1038" t="s">
        <v>37</v>
      </c>
      <c r="F1038">
        <v>0</v>
      </c>
      <c r="G1038">
        <v>1</v>
      </c>
      <c r="H1038">
        <v>0</v>
      </c>
      <c r="I1038">
        <v>0</v>
      </c>
      <c r="J1038">
        <v>0</v>
      </c>
      <c r="K1038" t="s">
        <v>47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1</v>
      </c>
      <c r="R1038">
        <v>0</v>
      </c>
      <c r="S1038" t="s">
        <v>44</v>
      </c>
      <c r="T1038">
        <v>0</v>
      </c>
      <c r="U1038">
        <v>0</v>
      </c>
      <c r="V1038">
        <v>0</v>
      </c>
      <c r="W1038">
        <v>0</v>
      </c>
      <c r="X1038">
        <v>1</v>
      </c>
      <c r="Y1038">
        <v>0</v>
      </c>
      <c r="Z1038">
        <v>0</v>
      </c>
      <c r="AA1038">
        <v>0</v>
      </c>
      <c r="AB1038">
        <v>63.7</v>
      </c>
      <c r="AC1038">
        <v>57</v>
      </c>
      <c r="AD1038">
        <v>755</v>
      </c>
      <c r="AE1038">
        <v>6.6267177492490248</v>
      </c>
      <c r="AF1038">
        <f t="shared" si="49"/>
        <v>755.00000000000011</v>
      </c>
      <c r="AG1038">
        <v>6.636258537346956</v>
      </c>
      <c r="AH1038">
        <f t="shared" si="50"/>
        <v>762.23776711271682</v>
      </c>
      <c r="AI1038">
        <v>-9.5407880979312409E-3</v>
      </c>
      <c r="AJ1038">
        <v>755</v>
      </c>
      <c r="AL1038">
        <v>1</v>
      </c>
      <c r="AM1038">
        <v>0</v>
      </c>
      <c r="AN1038">
        <v>4.67</v>
      </c>
      <c r="AO1038">
        <v>4.72</v>
      </c>
      <c r="AP1038">
        <v>2.99</v>
      </c>
    </row>
    <row r="1039" spans="1:42" x14ac:dyDescent="0.3">
      <c r="A1039">
        <v>1</v>
      </c>
      <c r="B1039">
        <v>0.38</v>
      </c>
      <c r="C1039">
        <f t="shared" si="48"/>
        <v>0.1444</v>
      </c>
      <c r="D1039">
        <v>6.8161707634672322</v>
      </c>
      <c r="E1039" t="s">
        <v>40</v>
      </c>
      <c r="F1039">
        <v>0</v>
      </c>
      <c r="G1039">
        <v>0</v>
      </c>
      <c r="H1039">
        <v>1</v>
      </c>
      <c r="I1039">
        <v>0</v>
      </c>
      <c r="J1039">
        <v>0</v>
      </c>
      <c r="K1039" t="s">
        <v>54</v>
      </c>
      <c r="L1039">
        <v>1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 t="s">
        <v>52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0</v>
      </c>
      <c r="AA1039">
        <v>0</v>
      </c>
      <c r="AB1039">
        <v>61.8</v>
      </c>
      <c r="AC1039">
        <v>56</v>
      </c>
      <c r="AD1039">
        <v>1013</v>
      </c>
      <c r="AE1039">
        <v>6.9206715042486833</v>
      </c>
      <c r="AF1039">
        <f t="shared" si="49"/>
        <v>1012.9999999999999</v>
      </c>
      <c r="AG1039">
        <v>6.8991226364863358</v>
      </c>
      <c r="AH1039">
        <f t="shared" si="50"/>
        <v>991.40451177238981</v>
      </c>
      <c r="AI1039">
        <v>2.1548867762347435E-2</v>
      </c>
      <c r="AJ1039">
        <v>1013</v>
      </c>
      <c r="AL1039">
        <v>1</v>
      </c>
      <c r="AM1039">
        <v>0</v>
      </c>
      <c r="AN1039">
        <v>4.6500000000000004</v>
      </c>
      <c r="AO1039">
        <v>4.67</v>
      </c>
      <c r="AP1039">
        <v>2.88</v>
      </c>
    </row>
    <row r="1040" spans="1:42" x14ac:dyDescent="0.3">
      <c r="A1040">
        <v>1</v>
      </c>
      <c r="B1040">
        <v>0.52</v>
      </c>
      <c r="C1040">
        <f t="shared" si="48"/>
        <v>0.27040000000000003</v>
      </c>
      <c r="D1040">
        <v>7.302897153254575</v>
      </c>
      <c r="E1040" t="s">
        <v>49</v>
      </c>
      <c r="F1040">
        <v>0</v>
      </c>
      <c r="G1040">
        <v>0</v>
      </c>
      <c r="H1040">
        <v>0</v>
      </c>
      <c r="I1040">
        <v>1</v>
      </c>
      <c r="J1040">
        <v>0</v>
      </c>
      <c r="K1040" t="s">
        <v>51</v>
      </c>
      <c r="L1040">
        <v>0</v>
      </c>
      <c r="M1040">
        <v>0</v>
      </c>
      <c r="N1040">
        <v>1</v>
      </c>
      <c r="O1040">
        <v>0</v>
      </c>
      <c r="P1040">
        <v>0</v>
      </c>
      <c r="Q1040">
        <v>0</v>
      </c>
      <c r="R1040">
        <v>0</v>
      </c>
      <c r="S1040" t="s">
        <v>52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0</v>
      </c>
      <c r="AA1040">
        <v>0</v>
      </c>
      <c r="AB1040">
        <v>62.2</v>
      </c>
      <c r="AC1040">
        <v>58</v>
      </c>
      <c r="AD1040">
        <v>1720</v>
      </c>
      <c r="AE1040">
        <v>7.4500795698074986</v>
      </c>
      <c r="AF1040">
        <f t="shared" si="49"/>
        <v>1719.9999999999998</v>
      </c>
      <c r="AG1040">
        <v>7.3454863352223221</v>
      </c>
      <c r="AH1040">
        <f t="shared" si="50"/>
        <v>1549.1882068864954</v>
      </c>
      <c r="AI1040">
        <v>0.10459323458517655</v>
      </c>
      <c r="AJ1040">
        <v>1720</v>
      </c>
      <c r="AL1040">
        <v>1</v>
      </c>
      <c r="AM1040">
        <v>0</v>
      </c>
      <c r="AN1040">
        <v>5.17</v>
      </c>
      <c r="AO1040">
        <v>5.12</v>
      </c>
      <c r="AP1040">
        <v>3.2</v>
      </c>
    </row>
    <row r="1041" spans="1:42" x14ac:dyDescent="0.3">
      <c r="A1041">
        <v>1</v>
      </c>
      <c r="B1041">
        <v>0.53</v>
      </c>
      <c r="C1041">
        <f t="shared" si="48"/>
        <v>0.28090000000000004</v>
      </c>
      <c r="D1041">
        <v>7.3335509394040761</v>
      </c>
      <c r="E1041" t="s">
        <v>40</v>
      </c>
      <c r="F1041">
        <v>0</v>
      </c>
      <c r="G1041">
        <v>0</v>
      </c>
      <c r="H1041">
        <v>1</v>
      </c>
      <c r="I1041">
        <v>0</v>
      </c>
      <c r="J1041">
        <v>0</v>
      </c>
      <c r="K1041" t="s">
        <v>51</v>
      </c>
      <c r="L1041">
        <v>0</v>
      </c>
      <c r="M1041">
        <v>0</v>
      </c>
      <c r="N1041">
        <v>1</v>
      </c>
      <c r="O1041">
        <v>0</v>
      </c>
      <c r="P1041">
        <v>0</v>
      </c>
      <c r="Q1041">
        <v>0</v>
      </c>
      <c r="R1041">
        <v>0</v>
      </c>
      <c r="S1041" t="s">
        <v>48</v>
      </c>
      <c r="T1041">
        <v>0</v>
      </c>
      <c r="U1041">
        <v>0</v>
      </c>
      <c r="V1041">
        <v>0</v>
      </c>
      <c r="W1041">
        <v>1</v>
      </c>
      <c r="X1041">
        <v>0</v>
      </c>
      <c r="Y1041">
        <v>0</v>
      </c>
      <c r="Z1041">
        <v>0</v>
      </c>
      <c r="AA1041">
        <v>0</v>
      </c>
      <c r="AB1041">
        <v>61.7</v>
      </c>
      <c r="AC1041">
        <v>55</v>
      </c>
      <c r="AD1041">
        <v>1421</v>
      </c>
      <c r="AE1041">
        <v>7.2591161280971006</v>
      </c>
      <c r="AF1041">
        <f t="shared" si="49"/>
        <v>1421</v>
      </c>
      <c r="AG1041">
        <v>7.0923547026391969</v>
      </c>
      <c r="AH1041">
        <f t="shared" si="50"/>
        <v>1202.7365558073639</v>
      </c>
      <c r="AI1041">
        <v>0.16676142545790373</v>
      </c>
      <c r="AJ1041">
        <v>1421</v>
      </c>
      <c r="AL1041">
        <v>1</v>
      </c>
      <c r="AM1041">
        <v>0</v>
      </c>
      <c r="AN1041">
        <v>5.22</v>
      </c>
      <c r="AO1041">
        <v>5.25</v>
      </c>
      <c r="AP1041">
        <v>3.23</v>
      </c>
    </row>
    <row r="1042" spans="1:42" x14ac:dyDescent="0.3">
      <c r="A1042">
        <v>1</v>
      </c>
      <c r="B1042">
        <v>0.23</v>
      </c>
      <c r="C1042">
        <f t="shared" si="48"/>
        <v>5.2900000000000003E-2</v>
      </c>
      <c r="D1042">
        <v>6.1036553175578563</v>
      </c>
      <c r="E1042" t="s">
        <v>55</v>
      </c>
      <c r="F1042">
        <v>0</v>
      </c>
      <c r="G1042">
        <v>0</v>
      </c>
      <c r="H1042">
        <v>0</v>
      </c>
      <c r="I1042">
        <v>0</v>
      </c>
      <c r="J1042">
        <v>1</v>
      </c>
      <c r="K1042" t="s">
        <v>43</v>
      </c>
      <c r="L1042">
        <v>0</v>
      </c>
      <c r="M1042">
        <v>1</v>
      </c>
      <c r="N1042">
        <v>0</v>
      </c>
      <c r="O1042">
        <v>0</v>
      </c>
      <c r="P1042">
        <v>0</v>
      </c>
      <c r="Q1042">
        <v>0</v>
      </c>
      <c r="R1042">
        <v>0</v>
      </c>
      <c r="S1042" t="s">
        <v>42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1</v>
      </c>
      <c r="AB1042">
        <v>63.7</v>
      </c>
      <c r="AC1042">
        <v>55</v>
      </c>
      <c r="AD1042">
        <v>485</v>
      </c>
      <c r="AE1042">
        <v>6.1841488909374833</v>
      </c>
      <c r="AF1042">
        <f t="shared" si="49"/>
        <v>485.00000000000006</v>
      </c>
      <c r="AG1042">
        <v>6.2453712221653195</v>
      </c>
      <c r="AH1042">
        <f t="shared" si="50"/>
        <v>515.62059919878561</v>
      </c>
      <c r="AI1042">
        <v>-6.1222331227836158E-2</v>
      </c>
      <c r="AJ1042">
        <v>485</v>
      </c>
      <c r="AL1042">
        <v>1</v>
      </c>
      <c r="AM1042">
        <v>0</v>
      </c>
      <c r="AN1042">
        <v>3.87</v>
      </c>
      <c r="AO1042">
        <v>3.89</v>
      </c>
      <c r="AP1042">
        <v>2.4700000000000002</v>
      </c>
    </row>
    <row r="1043" spans="1:42" x14ac:dyDescent="0.3">
      <c r="A1043">
        <v>1</v>
      </c>
      <c r="B1043">
        <v>0.9</v>
      </c>
      <c r="C1043">
        <f t="shared" si="48"/>
        <v>0.81</v>
      </c>
      <c r="D1043">
        <v>8.2391797372871505</v>
      </c>
      <c r="E1043" t="s">
        <v>40</v>
      </c>
      <c r="F1043">
        <v>0</v>
      </c>
      <c r="G1043">
        <v>0</v>
      </c>
      <c r="H1043">
        <v>1</v>
      </c>
      <c r="I1043">
        <v>0</v>
      </c>
      <c r="J1043">
        <v>0</v>
      </c>
      <c r="K1043" t="s">
        <v>50</v>
      </c>
      <c r="L1043">
        <v>0</v>
      </c>
      <c r="M1043">
        <v>0</v>
      </c>
      <c r="N1043">
        <v>0</v>
      </c>
      <c r="O1043">
        <v>1</v>
      </c>
      <c r="P1043">
        <v>0</v>
      </c>
      <c r="Q1043">
        <v>0</v>
      </c>
      <c r="R1043">
        <v>0</v>
      </c>
      <c r="S1043" t="s">
        <v>46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1</v>
      </c>
      <c r="AA1043">
        <v>0</v>
      </c>
      <c r="AB1043">
        <v>62.9</v>
      </c>
      <c r="AC1043">
        <v>56</v>
      </c>
      <c r="AD1043">
        <v>6237</v>
      </c>
      <c r="AE1043">
        <v>8.7382545765261224</v>
      </c>
      <c r="AF1043">
        <f t="shared" si="49"/>
        <v>6236.9999999999982</v>
      </c>
      <c r="AG1043">
        <v>8.6576800868734036</v>
      </c>
      <c r="AH1043">
        <f t="shared" si="50"/>
        <v>5754.1699915630306</v>
      </c>
      <c r="AI1043">
        <v>8.0574489652718739E-2</v>
      </c>
      <c r="AJ1043">
        <v>6237</v>
      </c>
      <c r="AL1043">
        <v>1</v>
      </c>
      <c r="AM1043">
        <v>0</v>
      </c>
      <c r="AN1043">
        <v>6.11</v>
      </c>
      <c r="AO1043">
        <v>6.19</v>
      </c>
      <c r="AP1043">
        <v>3.87</v>
      </c>
    </row>
    <row r="1044" spans="1:42" x14ac:dyDescent="0.3">
      <c r="A1044">
        <v>1</v>
      </c>
      <c r="B1044">
        <v>0.41</v>
      </c>
      <c r="C1044">
        <f t="shared" si="48"/>
        <v>0.16809999999999997</v>
      </c>
      <c r="D1044">
        <v>6.9310210740658889</v>
      </c>
      <c r="E1044" t="s">
        <v>49</v>
      </c>
      <c r="F1044">
        <v>0</v>
      </c>
      <c r="G1044">
        <v>0</v>
      </c>
      <c r="H1044">
        <v>0</v>
      </c>
      <c r="I1044">
        <v>1</v>
      </c>
      <c r="J1044">
        <v>0</v>
      </c>
      <c r="K1044" t="s">
        <v>43</v>
      </c>
      <c r="L1044">
        <v>0</v>
      </c>
      <c r="M1044">
        <v>1</v>
      </c>
      <c r="N1044">
        <v>0</v>
      </c>
      <c r="O1044">
        <v>0</v>
      </c>
      <c r="P1044">
        <v>0</v>
      </c>
      <c r="Q1044">
        <v>0</v>
      </c>
      <c r="R1044">
        <v>0</v>
      </c>
      <c r="S1044" t="s">
        <v>48</v>
      </c>
      <c r="T1044">
        <v>0</v>
      </c>
      <c r="U1044">
        <v>0</v>
      </c>
      <c r="V1044">
        <v>0</v>
      </c>
      <c r="W1044">
        <v>1</v>
      </c>
      <c r="X1044">
        <v>0</v>
      </c>
      <c r="Y1044">
        <v>0</v>
      </c>
      <c r="Z1044">
        <v>0</v>
      </c>
      <c r="AA1044">
        <v>0</v>
      </c>
      <c r="AB1044">
        <v>62.9</v>
      </c>
      <c r="AC1044">
        <v>58</v>
      </c>
      <c r="AD1044">
        <v>876</v>
      </c>
      <c r="AE1044">
        <v>6.7753660909363917</v>
      </c>
      <c r="AF1044">
        <f t="shared" si="49"/>
        <v>876.00000000000023</v>
      </c>
      <c r="AG1044">
        <v>6.7123947745347898</v>
      </c>
      <c r="AH1044">
        <f t="shared" si="50"/>
        <v>822.53807596515117</v>
      </c>
      <c r="AI1044">
        <v>6.2971316401601918E-2</v>
      </c>
      <c r="AJ1044">
        <v>876</v>
      </c>
      <c r="AL1044">
        <v>1</v>
      </c>
      <c r="AM1044">
        <v>0</v>
      </c>
      <c r="AN1044">
        <v>4.7699999999999996</v>
      </c>
      <c r="AO1044">
        <v>4.74</v>
      </c>
      <c r="AP1044">
        <v>2.99</v>
      </c>
    </row>
    <row r="1045" spans="1:42" x14ac:dyDescent="0.3">
      <c r="A1045">
        <v>1</v>
      </c>
      <c r="B1045">
        <v>0.32</v>
      </c>
      <c r="C1045">
        <f t="shared" si="48"/>
        <v>0.1024</v>
      </c>
      <c r="D1045">
        <v>6.56339481274318</v>
      </c>
      <c r="E1045" t="s">
        <v>49</v>
      </c>
      <c r="F1045">
        <v>0</v>
      </c>
      <c r="G1045">
        <v>0</v>
      </c>
      <c r="H1045">
        <v>0</v>
      </c>
      <c r="I1045">
        <v>1</v>
      </c>
      <c r="J1045">
        <v>0</v>
      </c>
      <c r="K1045" t="s">
        <v>50</v>
      </c>
      <c r="L1045">
        <v>0</v>
      </c>
      <c r="M1045">
        <v>0</v>
      </c>
      <c r="N1045">
        <v>0</v>
      </c>
      <c r="O1045">
        <v>1</v>
      </c>
      <c r="P1045">
        <v>0</v>
      </c>
      <c r="Q1045">
        <v>0</v>
      </c>
      <c r="R1045">
        <v>0</v>
      </c>
      <c r="S1045" t="s">
        <v>44</v>
      </c>
      <c r="T1045">
        <v>0</v>
      </c>
      <c r="U1045">
        <v>0</v>
      </c>
      <c r="V1045">
        <v>0</v>
      </c>
      <c r="W1045">
        <v>0</v>
      </c>
      <c r="X1045">
        <v>1</v>
      </c>
      <c r="Y1045">
        <v>0</v>
      </c>
      <c r="Z1045">
        <v>0</v>
      </c>
      <c r="AA1045">
        <v>0</v>
      </c>
      <c r="AB1045">
        <v>61.3</v>
      </c>
      <c r="AC1045">
        <v>62</v>
      </c>
      <c r="AD1045">
        <v>828</v>
      </c>
      <c r="AE1045">
        <v>6.7190131543852596</v>
      </c>
      <c r="AF1045">
        <f t="shared" si="49"/>
        <v>827.99999999999989</v>
      </c>
      <c r="AG1045">
        <v>6.5474773575719585</v>
      </c>
      <c r="AH1045">
        <f t="shared" si="50"/>
        <v>697.48245382451319</v>
      </c>
      <c r="AI1045">
        <v>0.17153579681330111</v>
      </c>
      <c r="AJ1045">
        <v>828</v>
      </c>
      <c r="AL1045">
        <v>1</v>
      </c>
      <c r="AM1045">
        <v>0</v>
      </c>
      <c r="AN1045">
        <v>4.42</v>
      </c>
      <c r="AO1045">
        <v>4.3899999999999997</v>
      </c>
      <c r="AP1045">
        <v>2.7</v>
      </c>
    </row>
    <row r="1046" spans="1:42" x14ac:dyDescent="0.3">
      <c r="A1046">
        <v>1</v>
      </c>
      <c r="B1046">
        <v>0.33</v>
      </c>
      <c r="C1046">
        <f t="shared" si="48"/>
        <v>0.10890000000000001</v>
      </c>
      <c r="D1046">
        <v>6.6079578580290095</v>
      </c>
      <c r="E1046" t="s">
        <v>40</v>
      </c>
      <c r="F1046">
        <v>0</v>
      </c>
      <c r="G1046">
        <v>0</v>
      </c>
      <c r="H1046">
        <v>1</v>
      </c>
      <c r="I1046">
        <v>0</v>
      </c>
      <c r="J1046">
        <v>0</v>
      </c>
      <c r="K1046" t="s">
        <v>47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1</v>
      </c>
      <c r="R1046">
        <v>0</v>
      </c>
      <c r="S1046" t="s">
        <v>39</v>
      </c>
      <c r="T1046">
        <v>0</v>
      </c>
      <c r="U1046">
        <v>0</v>
      </c>
      <c r="V1046">
        <v>1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61.3</v>
      </c>
      <c r="AC1046">
        <v>56</v>
      </c>
      <c r="AD1046">
        <v>463</v>
      </c>
      <c r="AE1046">
        <v>6.1377270540862341</v>
      </c>
      <c r="AF1046">
        <f t="shared" si="49"/>
        <v>463</v>
      </c>
      <c r="AG1046">
        <v>6.1498995671571475</v>
      </c>
      <c r="AH1046">
        <f t="shared" si="50"/>
        <v>468.67031452660768</v>
      </c>
      <c r="AI1046">
        <v>-1.2172513070913382E-2</v>
      </c>
      <c r="AJ1046">
        <v>463</v>
      </c>
      <c r="AL1046">
        <v>1</v>
      </c>
      <c r="AM1046">
        <v>0</v>
      </c>
      <c r="AN1046">
        <v>4.4400000000000004</v>
      </c>
      <c r="AO1046">
        <v>4.47</v>
      </c>
      <c r="AP1046">
        <v>2.73</v>
      </c>
    </row>
    <row r="1047" spans="1:42" x14ac:dyDescent="0.3">
      <c r="A1047">
        <v>1</v>
      </c>
      <c r="B1047">
        <v>0.71</v>
      </c>
      <c r="C1047">
        <f t="shared" si="48"/>
        <v>0.50409999999999999</v>
      </c>
      <c r="D1047">
        <v>7.8205583399289402</v>
      </c>
      <c r="E1047" t="s">
        <v>45</v>
      </c>
      <c r="F1047">
        <v>1</v>
      </c>
      <c r="G1047">
        <v>0</v>
      </c>
      <c r="H1047">
        <v>0</v>
      </c>
      <c r="I1047">
        <v>0</v>
      </c>
      <c r="J1047">
        <v>0</v>
      </c>
      <c r="K1047" t="s">
        <v>47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1</v>
      </c>
      <c r="R1047">
        <v>0</v>
      </c>
      <c r="S1047" t="s">
        <v>52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0</v>
      </c>
      <c r="AA1047">
        <v>0</v>
      </c>
      <c r="AB1047">
        <v>61.6</v>
      </c>
      <c r="AC1047">
        <v>67</v>
      </c>
      <c r="AD1047">
        <v>1840</v>
      </c>
      <c r="AE1047">
        <v>7.5175208506030309</v>
      </c>
      <c r="AF1047">
        <f t="shared" si="49"/>
        <v>1839.9999999999993</v>
      </c>
      <c r="AG1047">
        <v>7.541830268323622</v>
      </c>
      <c r="AH1047">
        <f t="shared" si="50"/>
        <v>1885.277432926433</v>
      </c>
      <c r="AI1047">
        <v>-2.4309417720591142E-2</v>
      </c>
      <c r="AJ1047">
        <v>1840</v>
      </c>
      <c r="AL1047">
        <v>1</v>
      </c>
      <c r="AM1047">
        <v>0</v>
      </c>
      <c r="AN1047">
        <v>5.76</v>
      </c>
      <c r="AO1047">
        <v>5.61</v>
      </c>
      <c r="AP1047">
        <v>3.5</v>
      </c>
    </row>
    <row r="1048" spans="1:42" x14ac:dyDescent="0.3">
      <c r="A1048">
        <v>1</v>
      </c>
      <c r="B1048">
        <v>0.74</v>
      </c>
      <c r="C1048">
        <f t="shared" si="48"/>
        <v>0.54759999999999998</v>
      </c>
      <c r="D1048">
        <v>7.8920550220333645</v>
      </c>
      <c r="E1048" t="s">
        <v>37</v>
      </c>
      <c r="F1048">
        <v>0</v>
      </c>
      <c r="G1048">
        <v>1</v>
      </c>
      <c r="H1048">
        <v>0</v>
      </c>
      <c r="I1048">
        <v>0</v>
      </c>
      <c r="J1048">
        <v>0</v>
      </c>
      <c r="K1048" t="s">
        <v>50</v>
      </c>
      <c r="L1048">
        <v>0</v>
      </c>
      <c r="M1048">
        <v>0</v>
      </c>
      <c r="N1048">
        <v>0</v>
      </c>
      <c r="O1048">
        <v>1</v>
      </c>
      <c r="P1048">
        <v>0</v>
      </c>
      <c r="Q1048">
        <v>0</v>
      </c>
      <c r="R1048">
        <v>0</v>
      </c>
      <c r="S1048" t="s">
        <v>52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0</v>
      </c>
      <c r="AA1048">
        <v>0</v>
      </c>
      <c r="AB1048">
        <v>64.2</v>
      </c>
      <c r="AC1048">
        <v>53</v>
      </c>
      <c r="AD1048">
        <v>2322</v>
      </c>
      <c r="AE1048">
        <v>7.7501841622578365</v>
      </c>
      <c r="AF1048">
        <f t="shared" si="49"/>
        <v>2321.9999999999991</v>
      </c>
      <c r="AG1048">
        <v>7.9661944463626924</v>
      </c>
      <c r="AH1048">
        <f t="shared" si="50"/>
        <v>2881.8693613338551</v>
      </c>
      <c r="AI1048">
        <v>-0.2160102841048559</v>
      </c>
      <c r="AJ1048">
        <v>2322</v>
      </c>
      <c r="AL1048">
        <v>1</v>
      </c>
      <c r="AM1048">
        <v>0</v>
      </c>
      <c r="AN1048">
        <v>5.72</v>
      </c>
      <c r="AO1048">
        <v>5.69</v>
      </c>
      <c r="AP1048">
        <v>3.66</v>
      </c>
    </row>
    <row r="1049" spans="1:42" x14ac:dyDescent="0.3">
      <c r="A1049">
        <v>1</v>
      </c>
      <c r="B1049">
        <v>0.98</v>
      </c>
      <c r="C1049">
        <f t="shared" si="48"/>
        <v>0.96039999999999992</v>
      </c>
      <c r="D1049">
        <v>8.3949219608213337</v>
      </c>
      <c r="E1049" t="s">
        <v>45</v>
      </c>
      <c r="F1049">
        <v>1</v>
      </c>
      <c r="G1049">
        <v>0</v>
      </c>
      <c r="H1049">
        <v>0</v>
      </c>
      <c r="I1049">
        <v>0</v>
      </c>
      <c r="J1049">
        <v>0</v>
      </c>
      <c r="K1049" t="s">
        <v>51</v>
      </c>
      <c r="L1049">
        <v>0</v>
      </c>
      <c r="M1049">
        <v>0</v>
      </c>
      <c r="N1049">
        <v>1</v>
      </c>
      <c r="O1049">
        <v>0</v>
      </c>
      <c r="P1049">
        <v>0</v>
      </c>
      <c r="Q1049">
        <v>0</v>
      </c>
      <c r="R1049">
        <v>0</v>
      </c>
      <c r="S1049" t="s">
        <v>39</v>
      </c>
      <c r="T1049">
        <v>0</v>
      </c>
      <c r="U1049">
        <v>0</v>
      </c>
      <c r="V1049">
        <v>1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61.8</v>
      </c>
      <c r="AC1049">
        <v>66</v>
      </c>
      <c r="AD1049">
        <v>3622</v>
      </c>
      <c r="AE1049">
        <v>8.1947816384433594</v>
      </c>
      <c r="AF1049">
        <f t="shared" si="49"/>
        <v>3622.0000000000027</v>
      </c>
      <c r="AG1049">
        <v>8.3664421992879792</v>
      </c>
      <c r="AH1049">
        <f t="shared" si="50"/>
        <v>4300.3091708213869</v>
      </c>
      <c r="AI1049">
        <v>-0.17166056084461978</v>
      </c>
      <c r="AJ1049">
        <v>3622</v>
      </c>
      <c r="AL1049">
        <v>1</v>
      </c>
      <c r="AM1049">
        <v>0</v>
      </c>
      <c r="AN1049">
        <v>6.38</v>
      </c>
      <c r="AO1049">
        <v>6.27</v>
      </c>
      <c r="AP1049">
        <v>3.91</v>
      </c>
    </row>
    <row r="1050" spans="1:42" x14ac:dyDescent="0.3">
      <c r="A1050">
        <v>1</v>
      </c>
      <c r="B1050">
        <v>0.9</v>
      </c>
      <c r="C1050">
        <f t="shared" si="48"/>
        <v>0.81</v>
      </c>
      <c r="D1050">
        <v>8.2391797372871505</v>
      </c>
      <c r="E1050" t="s">
        <v>40</v>
      </c>
      <c r="F1050">
        <v>0</v>
      </c>
      <c r="G1050">
        <v>0</v>
      </c>
      <c r="H1050">
        <v>1</v>
      </c>
      <c r="I1050">
        <v>0</v>
      </c>
      <c r="J1050">
        <v>0</v>
      </c>
      <c r="K1050" t="s">
        <v>51</v>
      </c>
      <c r="L1050">
        <v>0</v>
      </c>
      <c r="M1050">
        <v>0</v>
      </c>
      <c r="N1050">
        <v>1</v>
      </c>
      <c r="O1050">
        <v>0</v>
      </c>
      <c r="P1050">
        <v>0</v>
      </c>
      <c r="Q1050">
        <v>0</v>
      </c>
      <c r="R1050">
        <v>0</v>
      </c>
      <c r="S1050" t="s">
        <v>48</v>
      </c>
      <c r="T1050">
        <v>0</v>
      </c>
      <c r="U1050">
        <v>0</v>
      </c>
      <c r="V1050">
        <v>0</v>
      </c>
      <c r="W1050">
        <v>1</v>
      </c>
      <c r="X1050">
        <v>0</v>
      </c>
      <c r="Y1050">
        <v>0</v>
      </c>
      <c r="Z1050">
        <v>0</v>
      </c>
      <c r="AA1050">
        <v>0</v>
      </c>
      <c r="AB1050">
        <v>62.3</v>
      </c>
      <c r="AC1050">
        <v>57</v>
      </c>
      <c r="AD1050">
        <v>3679</v>
      </c>
      <c r="AE1050">
        <v>8.210396255104774</v>
      </c>
      <c r="AF1050">
        <f t="shared" si="49"/>
        <v>3678.9999999999986</v>
      </c>
      <c r="AG1050">
        <v>8.1947871745074909</v>
      </c>
      <c r="AH1050">
        <f t="shared" si="50"/>
        <v>3622.0200516797909</v>
      </c>
      <c r="AI1050">
        <v>1.5609080597283054E-2</v>
      </c>
      <c r="AJ1050">
        <v>3679</v>
      </c>
      <c r="AL1050">
        <v>1</v>
      </c>
      <c r="AM1050">
        <v>0</v>
      </c>
      <c r="AN1050">
        <v>6.19</v>
      </c>
      <c r="AO1050">
        <v>6.17</v>
      </c>
      <c r="AP1050">
        <v>3.85</v>
      </c>
    </row>
    <row r="1051" spans="1:42" x14ac:dyDescent="0.3">
      <c r="A1051">
        <v>1</v>
      </c>
      <c r="B1051">
        <v>0.71</v>
      </c>
      <c r="C1051">
        <f t="shared" si="48"/>
        <v>0.50409999999999999</v>
      </c>
      <c r="D1051">
        <v>7.8205583399289402</v>
      </c>
      <c r="E1051" t="s">
        <v>49</v>
      </c>
      <c r="F1051">
        <v>0</v>
      </c>
      <c r="G1051">
        <v>0</v>
      </c>
      <c r="H1051">
        <v>0</v>
      </c>
      <c r="I1051">
        <v>1</v>
      </c>
      <c r="J1051">
        <v>0</v>
      </c>
      <c r="K1051" t="s">
        <v>47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1</v>
      </c>
      <c r="R1051">
        <v>0</v>
      </c>
      <c r="S1051" t="s">
        <v>44</v>
      </c>
      <c r="T1051">
        <v>0</v>
      </c>
      <c r="U1051">
        <v>0</v>
      </c>
      <c r="V1051">
        <v>0</v>
      </c>
      <c r="W1051">
        <v>0</v>
      </c>
      <c r="X1051">
        <v>1</v>
      </c>
      <c r="Y1051">
        <v>0</v>
      </c>
      <c r="Z1051">
        <v>0</v>
      </c>
      <c r="AA1051">
        <v>0</v>
      </c>
      <c r="AB1051">
        <v>61.9</v>
      </c>
      <c r="AC1051">
        <v>59</v>
      </c>
      <c r="AD1051">
        <v>2266</v>
      </c>
      <c r="AE1051">
        <v>7.7257714415879519</v>
      </c>
      <c r="AF1051">
        <f t="shared" si="49"/>
        <v>2266.0000000000009</v>
      </c>
      <c r="AG1051">
        <v>7.7361526282648061</v>
      </c>
      <c r="AH1051">
        <f t="shared" si="50"/>
        <v>2289.6462949496417</v>
      </c>
      <c r="AI1051">
        <v>-1.0381186676854171E-2</v>
      </c>
      <c r="AJ1051">
        <v>2266</v>
      </c>
      <c r="AL1051">
        <v>1</v>
      </c>
      <c r="AM1051">
        <v>0</v>
      </c>
      <c r="AN1051">
        <v>5.71</v>
      </c>
      <c r="AO1051">
        <v>5.67</v>
      </c>
      <c r="AP1051">
        <v>3.52</v>
      </c>
    </row>
    <row r="1052" spans="1:42" x14ac:dyDescent="0.3">
      <c r="A1052">
        <v>1</v>
      </c>
      <c r="B1052">
        <v>0.7</v>
      </c>
      <c r="C1052">
        <f t="shared" si="48"/>
        <v>0.48999999999999994</v>
      </c>
      <c r="D1052">
        <v>7.7962024499072404</v>
      </c>
      <c r="E1052" t="s">
        <v>40</v>
      </c>
      <c r="F1052">
        <v>0</v>
      </c>
      <c r="G1052">
        <v>0</v>
      </c>
      <c r="H1052">
        <v>1</v>
      </c>
      <c r="I1052">
        <v>0</v>
      </c>
      <c r="J1052">
        <v>0</v>
      </c>
      <c r="K1052" t="s">
        <v>47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1</v>
      </c>
      <c r="R1052">
        <v>0</v>
      </c>
      <c r="S1052" t="s">
        <v>39</v>
      </c>
      <c r="T1052">
        <v>0</v>
      </c>
      <c r="U1052">
        <v>0</v>
      </c>
      <c r="V1052">
        <v>1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62.8</v>
      </c>
      <c r="AC1052">
        <v>56</v>
      </c>
      <c r="AD1052">
        <v>2287</v>
      </c>
      <c r="AE1052">
        <v>7.7349961940227807</v>
      </c>
      <c r="AF1052">
        <f t="shared" si="49"/>
        <v>2286.9999999999991</v>
      </c>
      <c r="AG1052">
        <v>7.4995639458758738</v>
      </c>
      <c r="AH1052">
        <f t="shared" si="50"/>
        <v>1807.2541819731468</v>
      </c>
      <c r="AI1052">
        <v>0.23543224814690689</v>
      </c>
      <c r="AJ1052">
        <v>2287</v>
      </c>
      <c r="AL1052">
        <v>1</v>
      </c>
      <c r="AM1052">
        <v>0</v>
      </c>
      <c r="AN1052">
        <v>5.64</v>
      </c>
      <c r="AO1052">
        <v>5.67</v>
      </c>
      <c r="AP1052">
        <v>3.55</v>
      </c>
    </row>
    <row r="1053" spans="1:42" x14ac:dyDescent="0.3">
      <c r="A1053">
        <v>1</v>
      </c>
      <c r="B1053">
        <v>0.52</v>
      </c>
      <c r="C1053">
        <f t="shared" si="48"/>
        <v>0.27040000000000003</v>
      </c>
      <c r="D1053">
        <v>7.302897153254575</v>
      </c>
      <c r="E1053" t="s">
        <v>55</v>
      </c>
      <c r="F1053">
        <v>0</v>
      </c>
      <c r="G1053">
        <v>0</v>
      </c>
      <c r="H1053">
        <v>0</v>
      </c>
      <c r="I1053">
        <v>0</v>
      </c>
      <c r="J1053">
        <v>1</v>
      </c>
      <c r="K1053" t="s">
        <v>43</v>
      </c>
      <c r="L1053">
        <v>0</v>
      </c>
      <c r="M1053">
        <v>1</v>
      </c>
      <c r="N1053">
        <v>0</v>
      </c>
      <c r="O1053">
        <v>0</v>
      </c>
      <c r="P1053">
        <v>0</v>
      </c>
      <c r="Q1053">
        <v>0</v>
      </c>
      <c r="R1053">
        <v>0</v>
      </c>
      <c r="S1053" t="s">
        <v>44</v>
      </c>
      <c r="T1053">
        <v>0</v>
      </c>
      <c r="U1053">
        <v>0</v>
      </c>
      <c r="V1053">
        <v>0</v>
      </c>
      <c r="W1053">
        <v>0</v>
      </c>
      <c r="X1053">
        <v>1</v>
      </c>
      <c r="Y1053">
        <v>0</v>
      </c>
      <c r="Z1053">
        <v>0</v>
      </c>
      <c r="AA1053">
        <v>0</v>
      </c>
      <c r="AB1053">
        <v>59.6</v>
      </c>
      <c r="AC1053">
        <v>58</v>
      </c>
      <c r="AD1053">
        <v>1767</v>
      </c>
      <c r="AE1053">
        <v>7.4770384723196965</v>
      </c>
      <c r="AF1053">
        <f t="shared" si="49"/>
        <v>1767.0000000000002</v>
      </c>
      <c r="AG1053">
        <v>7.4072180831590249</v>
      </c>
      <c r="AH1053">
        <f t="shared" si="50"/>
        <v>1647.8358223708974</v>
      </c>
      <c r="AI1053">
        <v>6.9820389160671681E-2</v>
      </c>
      <c r="AJ1053">
        <v>1767</v>
      </c>
      <c r="AL1053">
        <v>1</v>
      </c>
      <c r="AM1053">
        <v>0</v>
      </c>
      <c r="AN1053">
        <v>5.21</v>
      </c>
      <c r="AO1053">
        <v>5.26</v>
      </c>
      <c r="AP1053">
        <v>3.12</v>
      </c>
    </row>
    <row r="1054" spans="1:42" x14ac:dyDescent="0.3">
      <c r="A1054">
        <v>1</v>
      </c>
      <c r="B1054">
        <v>0.72</v>
      </c>
      <c r="C1054">
        <f t="shared" si="48"/>
        <v>0.51839999999999997</v>
      </c>
      <c r="D1054">
        <v>7.8446480764991975</v>
      </c>
      <c r="E1054" t="s">
        <v>55</v>
      </c>
      <c r="F1054">
        <v>0</v>
      </c>
      <c r="G1054">
        <v>0</v>
      </c>
      <c r="H1054">
        <v>0</v>
      </c>
      <c r="I1054">
        <v>0</v>
      </c>
      <c r="J1054">
        <v>1</v>
      </c>
      <c r="K1054" t="s">
        <v>38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1</v>
      </c>
      <c r="S1054" t="s">
        <v>39</v>
      </c>
      <c r="T1054">
        <v>0</v>
      </c>
      <c r="U1054">
        <v>0</v>
      </c>
      <c r="V1054">
        <v>1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63</v>
      </c>
      <c r="AC1054">
        <v>57</v>
      </c>
      <c r="AD1054">
        <v>1966</v>
      </c>
      <c r="AE1054">
        <v>7.5837563007071118</v>
      </c>
      <c r="AF1054">
        <f t="shared" si="49"/>
        <v>1966</v>
      </c>
      <c r="AG1054">
        <v>7.4177404327141794</v>
      </c>
      <c r="AH1054">
        <f t="shared" si="50"/>
        <v>1665.2664717701025</v>
      </c>
      <c r="AI1054">
        <v>0.16601586799293244</v>
      </c>
      <c r="AJ1054">
        <v>1966</v>
      </c>
      <c r="AL1054">
        <v>1</v>
      </c>
      <c r="AM1054">
        <v>0</v>
      </c>
      <c r="AN1054">
        <v>5.69</v>
      </c>
      <c r="AO1054">
        <v>5.74</v>
      </c>
      <c r="AP1054">
        <v>3.6</v>
      </c>
    </row>
    <row r="1055" spans="1:42" x14ac:dyDescent="0.3">
      <c r="A1055">
        <v>1</v>
      </c>
      <c r="B1055">
        <v>0.9</v>
      </c>
      <c r="C1055">
        <f t="shared" si="48"/>
        <v>0.81</v>
      </c>
      <c r="D1055">
        <v>8.2391797372871505</v>
      </c>
      <c r="E1055" t="s">
        <v>40</v>
      </c>
      <c r="F1055">
        <v>0</v>
      </c>
      <c r="G1055">
        <v>0</v>
      </c>
      <c r="H1055">
        <v>1</v>
      </c>
      <c r="I1055">
        <v>0</v>
      </c>
      <c r="J1055">
        <v>0</v>
      </c>
      <c r="K1055" t="s">
        <v>51</v>
      </c>
      <c r="L1055">
        <v>0</v>
      </c>
      <c r="M1055">
        <v>0</v>
      </c>
      <c r="N1055">
        <v>1</v>
      </c>
      <c r="O1055">
        <v>0</v>
      </c>
      <c r="P1055">
        <v>0</v>
      </c>
      <c r="Q1055">
        <v>0</v>
      </c>
      <c r="R1055">
        <v>0</v>
      </c>
      <c r="S1055" t="s">
        <v>39</v>
      </c>
      <c r="T1055">
        <v>0</v>
      </c>
      <c r="U1055">
        <v>0</v>
      </c>
      <c r="V1055">
        <v>1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62.3</v>
      </c>
      <c r="AC1055">
        <v>56</v>
      </c>
      <c r="AD1055">
        <v>4103</v>
      </c>
      <c r="AE1055">
        <v>8.3194736924421857</v>
      </c>
      <c r="AF1055">
        <f t="shared" si="49"/>
        <v>4102.9999999999982</v>
      </c>
      <c r="AG1055">
        <v>8.3344412722123362</v>
      </c>
      <c r="AH1055">
        <f t="shared" si="50"/>
        <v>4164.8738757611336</v>
      </c>
      <c r="AI1055">
        <v>-1.4967579770150508E-2</v>
      </c>
      <c r="AJ1055">
        <v>4103</v>
      </c>
      <c r="AL1055">
        <v>1</v>
      </c>
      <c r="AM1055">
        <v>0</v>
      </c>
      <c r="AN1055">
        <v>6.17</v>
      </c>
      <c r="AO1055">
        <v>6.13</v>
      </c>
      <c r="AP1055">
        <v>3.83</v>
      </c>
    </row>
    <row r="1056" spans="1:42" x14ac:dyDescent="0.3">
      <c r="A1056">
        <v>1</v>
      </c>
      <c r="B1056">
        <v>0.32</v>
      </c>
      <c r="C1056">
        <f t="shared" si="48"/>
        <v>0.1024</v>
      </c>
      <c r="D1056">
        <v>6.56339481274318</v>
      </c>
      <c r="E1056" t="s">
        <v>40</v>
      </c>
      <c r="F1056">
        <v>0</v>
      </c>
      <c r="G1056">
        <v>0</v>
      </c>
      <c r="H1056">
        <v>1</v>
      </c>
      <c r="I1056">
        <v>0</v>
      </c>
      <c r="J1056">
        <v>0</v>
      </c>
      <c r="K1056" t="s">
        <v>51</v>
      </c>
      <c r="L1056">
        <v>0</v>
      </c>
      <c r="M1056">
        <v>0</v>
      </c>
      <c r="N1056">
        <v>1</v>
      </c>
      <c r="O1056">
        <v>0</v>
      </c>
      <c r="P1056">
        <v>0</v>
      </c>
      <c r="Q1056">
        <v>0</v>
      </c>
      <c r="R1056">
        <v>0</v>
      </c>
      <c r="S1056" t="s">
        <v>52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0</v>
      </c>
      <c r="AA1056">
        <v>0</v>
      </c>
      <c r="AB1056">
        <v>62.2</v>
      </c>
      <c r="AC1056">
        <v>55</v>
      </c>
      <c r="AD1056">
        <v>828</v>
      </c>
      <c r="AE1056">
        <v>6.7190131543852596</v>
      </c>
      <c r="AF1056">
        <f t="shared" si="49"/>
        <v>827.99999999999989</v>
      </c>
      <c r="AG1056">
        <v>6.5057494893641525</v>
      </c>
      <c r="AH1056">
        <f t="shared" si="50"/>
        <v>668.97687255860217</v>
      </c>
      <c r="AI1056">
        <v>0.21326366502110705</v>
      </c>
      <c r="AJ1056">
        <v>828</v>
      </c>
      <c r="AL1056">
        <v>1</v>
      </c>
      <c r="AM1056">
        <v>0</v>
      </c>
      <c r="AN1056">
        <v>4.37</v>
      </c>
      <c r="AO1056">
        <v>4.3499999999999996</v>
      </c>
      <c r="AP1056">
        <v>2.71</v>
      </c>
    </row>
    <row r="1057" spans="1:42" x14ac:dyDescent="0.3">
      <c r="A1057">
        <v>1</v>
      </c>
      <c r="B1057">
        <v>0.46</v>
      </c>
      <c r="C1057">
        <f t="shared" si="48"/>
        <v>0.21160000000000001</v>
      </c>
      <c r="D1057">
        <v>7.1086395981596846</v>
      </c>
      <c r="E1057" t="s">
        <v>40</v>
      </c>
      <c r="F1057">
        <v>0</v>
      </c>
      <c r="G1057">
        <v>0</v>
      </c>
      <c r="H1057">
        <v>1</v>
      </c>
      <c r="I1057">
        <v>0</v>
      </c>
      <c r="J1057">
        <v>0</v>
      </c>
      <c r="K1057" t="s">
        <v>50</v>
      </c>
      <c r="L1057">
        <v>0</v>
      </c>
      <c r="M1057">
        <v>0</v>
      </c>
      <c r="N1057">
        <v>0</v>
      </c>
      <c r="O1057">
        <v>1</v>
      </c>
      <c r="P1057">
        <v>0</v>
      </c>
      <c r="Q1057">
        <v>0</v>
      </c>
      <c r="R1057">
        <v>0</v>
      </c>
      <c r="S1057" t="s">
        <v>46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1</v>
      </c>
      <c r="AA1057">
        <v>0</v>
      </c>
      <c r="AB1057">
        <v>61.5</v>
      </c>
      <c r="AC1057">
        <v>55</v>
      </c>
      <c r="AD1057">
        <v>1412</v>
      </c>
      <c r="AE1057">
        <v>7.2527624180531873</v>
      </c>
      <c r="AF1057">
        <f t="shared" si="49"/>
        <v>1412</v>
      </c>
      <c r="AG1057">
        <v>7.3415636997935749</v>
      </c>
      <c r="AH1057">
        <f t="shared" si="50"/>
        <v>1543.1232095040446</v>
      </c>
      <c r="AI1057">
        <v>-8.8801281740387594E-2</v>
      </c>
      <c r="AJ1057">
        <v>1412</v>
      </c>
      <c r="AL1057">
        <v>1</v>
      </c>
      <c r="AM1057">
        <v>0</v>
      </c>
      <c r="AN1057">
        <v>4.97</v>
      </c>
      <c r="AO1057">
        <v>5.01</v>
      </c>
      <c r="AP1057">
        <v>3.07</v>
      </c>
    </row>
    <row r="1058" spans="1:42" x14ac:dyDescent="0.3">
      <c r="A1058">
        <v>1</v>
      </c>
      <c r="B1058">
        <v>0.3</v>
      </c>
      <c r="C1058">
        <f t="shared" si="48"/>
        <v>0.09</v>
      </c>
      <c r="D1058">
        <v>6.4709048392564616</v>
      </c>
      <c r="E1058" t="s">
        <v>49</v>
      </c>
      <c r="F1058">
        <v>0</v>
      </c>
      <c r="G1058">
        <v>0</v>
      </c>
      <c r="H1058">
        <v>0</v>
      </c>
      <c r="I1058">
        <v>1</v>
      </c>
      <c r="J1058">
        <v>0</v>
      </c>
      <c r="K1058" t="s">
        <v>50</v>
      </c>
      <c r="L1058">
        <v>0</v>
      </c>
      <c r="M1058">
        <v>0</v>
      </c>
      <c r="N1058">
        <v>0</v>
      </c>
      <c r="O1058">
        <v>1</v>
      </c>
      <c r="P1058">
        <v>0</v>
      </c>
      <c r="Q1058">
        <v>0</v>
      </c>
      <c r="R1058">
        <v>0</v>
      </c>
      <c r="S1058" t="s">
        <v>46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1</v>
      </c>
      <c r="AA1058">
        <v>0</v>
      </c>
      <c r="AB1058">
        <v>60.5</v>
      </c>
      <c r="AC1058">
        <v>59</v>
      </c>
      <c r="AD1058">
        <v>1013</v>
      </c>
      <c r="AE1058">
        <v>6.9206715042486833</v>
      </c>
      <c r="AF1058">
        <f t="shared" si="49"/>
        <v>1012.9999999999999</v>
      </c>
      <c r="AG1058">
        <v>6.6539775822676237</v>
      </c>
      <c r="AH1058">
        <f t="shared" si="50"/>
        <v>775.86426005087628</v>
      </c>
      <c r="AI1058">
        <v>0.26669392198105957</v>
      </c>
      <c r="AJ1058">
        <v>1013</v>
      </c>
      <c r="AL1058">
        <v>1</v>
      </c>
      <c r="AM1058">
        <v>0</v>
      </c>
      <c r="AN1058">
        <v>4.3600000000000003</v>
      </c>
      <c r="AO1058">
        <v>4.33</v>
      </c>
      <c r="AP1058">
        <v>2.63</v>
      </c>
    </row>
    <row r="1059" spans="1:42" x14ac:dyDescent="0.3">
      <c r="A1059">
        <v>1</v>
      </c>
      <c r="B1059">
        <v>0.89</v>
      </c>
      <c r="C1059">
        <f t="shared" si="48"/>
        <v>0.79210000000000003</v>
      </c>
      <c r="D1059">
        <v>8.2189608493197177</v>
      </c>
      <c r="E1059" t="s">
        <v>40</v>
      </c>
      <c r="F1059">
        <v>0</v>
      </c>
      <c r="G1059">
        <v>0</v>
      </c>
      <c r="H1059">
        <v>1</v>
      </c>
      <c r="I1059">
        <v>0</v>
      </c>
      <c r="J1059">
        <v>0</v>
      </c>
      <c r="K1059" t="s">
        <v>43</v>
      </c>
      <c r="L1059">
        <v>0</v>
      </c>
      <c r="M1059">
        <v>1</v>
      </c>
      <c r="N1059">
        <v>0</v>
      </c>
      <c r="O1059">
        <v>0</v>
      </c>
      <c r="P1059">
        <v>0</v>
      </c>
      <c r="Q1059">
        <v>0</v>
      </c>
      <c r="R1059">
        <v>0</v>
      </c>
      <c r="S1059" t="s">
        <v>48</v>
      </c>
      <c r="T1059">
        <v>0</v>
      </c>
      <c r="U1059">
        <v>0</v>
      </c>
      <c r="V1059">
        <v>0</v>
      </c>
      <c r="W1059">
        <v>1</v>
      </c>
      <c r="X1059">
        <v>0</v>
      </c>
      <c r="Y1059">
        <v>0</v>
      </c>
      <c r="Z1059">
        <v>0</v>
      </c>
      <c r="AA1059">
        <v>0</v>
      </c>
      <c r="AB1059">
        <v>61.8</v>
      </c>
      <c r="AC1059">
        <v>56</v>
      </c>
      <c r="AD1059">
        <v>3872</v>
      </c>
      <c r="AE1059">
        <v>8.2615264483964683</v>
      </c>
      <c r="AF1059">
        <f t="shared" si="49"/>
        <v>3872.0000000000027</v>
      </c>
      <c r="AG1059">
        <v>8.2026039927046206</v>
      </c>
      <c r="AH1059">
        <f t="shared" si="50"/>
        <v>3650.4436703301635</v>
      </c>
      <c r="AI1059">
        <v>5.892245569184773E-2</v>
      </c>
      <c r="AJ1059">
        <v>3872</v>
      </c>
      <c r="AL1059">
        <v>1</v>
      </c>
      <c r="AM1059">
        <v>0</v>
      </c>
      <c r="AN1059">
        <v>6.15</v>
      </c>
      <c r="AO1059">
        <v>6.19</v>
      </c>
      <c r="AP1059">
        <v>3.81</v>
      </c>
    </row>
    <row r="1060" spans="1:42" x14ac:dyDescent="0.3">
      <c r="A1060">
        <v>1</v>
      </c>
      <c r="B1060">
        <v>0.31</v>
      </c>
      <c r="C1060">
        <f t="shared" si="48"/>
        <v>9.6100000000000005E-2</v>
      </c>
      <c r="D1060">
        <v>6.5177318019796271</v>
      </c>
      <c r="E1060" t="s">
        <v>37</v>
      </c>
      <c r="F1060">
        <v>0</v>
      </c>
      <c r="G1060">
        <v>1</v>
      </c>
      <c r="H1060">
        <v>0</v>
      </c>
      <c r="I1060">
        <v>0</v>
      </c>
      <c r="J1060">
        <v>0</v>
      </c>
      <c r="K1060" t="s">
        <v>41</v>
      </c>
      <c r="L1060">
        <v>0</v>
      </c>
      <c r="M1060">
        <v>0</v>
      </c>
      <c r="N1060">
        <v>0</v>
      </c>
      <c r="O1060">
        <v>0</v>
      </c>
      <c r="P1060">
        <v>1</v>
      </c>
      <c r="Q1060">
        <v>0</v>
      </c>
      <c r="R1060">
        <v>0</v>
      </c>
      <c r="S1060" t="s">
        <v>44</v>
      </c>
      <c r="T1060">
        <v>0</v>
      </c>
      <c r="U1060">
        <v>0</v>
      </c>
      <c r="V1060">
        <v>0</v>
      </c>
      <c r="W1060">
        <v>0</v>
      </c>
      <c r="X1060">
        <v>1</v>
      </c>
      <c r="Y1060">
        <v>0</v>
      </c>
      <c r="Z1060">
        <v>0</v>
      </c>
      <c r="AA1060">
        <v>0</v>
      </c>
      <c r="AB1060">
        <v>59.2</v>
      </c>
      <c r="AC1060">
        <v>65</v>
      </c>
      <c r="AD1060">
        <v>651</v>
      </c>
      <c r="AE1060">
        <v>6.4785096422085688</v>
      </c>
      <c r="AF1060">
        <f t="shared" si="49"/>
        <v>650.99999999999977</v>
      </c>
      <c r="AG1060">
        <v>6.3757601012710285</v>
      </c>
      <c r="AH1060">
        <f t="shared" si="50"/>
        <v>587.43176892338704</v>
      </c>
      <c r="AI1060">
        <v>0.1027495409375403</v>
      </c>
      <c r="AJ1060">
        <v>651</v>
      </c>
      <c r="AL1060">
        <v>1</v>
      </c>
      <c r="AM1060">
        <v>0</v>
      </c>
      <c r="AN1060">
        <v>4.42</v>
      </c>
      <c r="AO1060">
        <v>4.33</v>
      </c>
      <c r="AP1060">
        <v>2.59</v>
      </c>
    </row>
    <row r="1061" spans="1:42" x14ac:dyDescent="0.3">
      <c r="A1061">
        <v>1</v>
      </c>
      <c r="B1061">
        <v>0.3</v>
      </c>
      <c r="C1061">
        <f t="shared" si="48"/>
        <v>0.09</v>
      </c>
      <c r="D1061">
        <v>6.4709048392564616</v>
      </c>
      <c r="E1061" t="s">
        <v>40</v>
      </c>
      <c r="F1061">
        <v>0</v>
      </c>
      <c r="G1061">
        <v>0</v>
      </c>
      <c r="H1061">
        <v>1</v>
      </c>
      <c r="I1061">
        <v>0</v>
      </c>
      <c r="J1061">
        <v>0</v>
      </c>
      <c r="K1061" t="s">
        <v>51</v>
      </c>
      <c r="L1061">
        <v>0</v>
      </c>
      <c r="M1061">
        <v>0</v>
      </c>
      <c r="N1061">
        <v>1</v>
      </c>
      <c r="O1061">
        <v>0</v>
      </c>
      <c r="P1061">
        <v>0</v>
      </c>
      <c r="Q1061">
        <v>0</v>
      </c>
      <c r="R1061">
        <v>0</v>
      </c>
      <c r="S1061" t="s">
        <v>46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1</v>
      </c>
      <c r="AA1061">
        <v>0</v>
      </c>
      <c r="AB1061">
        <v>61.7</v>
      </c>
      <c r="AC1061">
        <v>58</v>
      </c>
      <c r="AD1061">
        <v>814</v>
      </c>
      <c r="AE1061">
        <v>6.70196036600254</v>
      </c>
      <c r="AF1061">
        <f t="shared" si="49"/>
        <v>813.99999999999977</v>
      </c>
      <c r="AG1061">
        <v>6.6348028081407673</v>
      </c>
      <c r="AH1061">
        <f t="shared" si="50"/>
        <v>761.12896258844569</v>
      </c>
      <c r="AI1061">
        <v>6.7157557861772688E-2</v>
      </c>
      <c r="AJ1061">
        <v>814</v>
      </c>
      <c r="AL1061">
        <v>1</v>
      </c>
      <c r="AM1061">
        <v>0</v>
      </c>
      <c r="AN1061">
        <v>4.26</v>
      </c>
      <c r="AO1061">
        <v>4.3</v>
      </c>
      <c r="AP1061">
        <v>2.64</v>
      </c>
    </row>
    <row r="1062" spans="1:42" x14ac:dyDescent="0.3">
      <c r="A1062">
        <v>1</v>
      </c>
      <c r="B1062">
        <v>0.91</v>
      </c>
      <c r="C1062">
        <f t="shared" si="48"/>
        <v>0.82810000000000006</v>
      </c>
      <c r="D1062">
        <v>8.259224124793727</v>
      </c>
      <c r="E1062" t="s">
        <v>40</v>
      </c>
      <c r="F1062">
        <v>0</v>
      </c>
      <c r="G1062">
        <v>0</v>
      </c>
      <c r="H1062">
        <v>1</v>
      </c>
      <c r="I1062">
        <v>0</v>
      </c>
      <c r="J1062">
        <v>0</v>
      </c>
      <c r="K1062" t="s">
        <v>43</v>
      </c>
      <c r="L1062">
        <v>0</v>
      </c>
      <c r="M1062">
        <v>1</v>
      </c>
      <c r="N1062">
        <v>0</v>
      </c>
      <c r="O1062">
        <v>0</v>
      </c>
      <c r="P1062">
        <v>0</v>
      </c>
      <c r="Q1062">
        <v>0</v>
      </c>
      <c r="R1062">
        <v>0</v>
      </c>
      <c r="S1062" t="s">
        <v>48</v>
      </c>
      <c r="T1062">
        <v>0</v>
      </c>
      <c r="U1062">
        <v>0</v>
      </c>
      <c r="V1062">
        <v>0</v>
      </c>
      <c r="W1062">
        <v>1</v>
      </c>
      <c r="X1062">
        <v>0</v>
      </c>
      <c r="Y1062">
        <v>0</v>
      </c>
      <c r="Z1062">
        <v>0</v>
      </c>
      <c r="AA1062">
        <v>0</v>
      </c>
      <c r="AB1062">
        <v>62.7</v>
      </c>
      <c r="AC1062">
        <v>57</v>
      </c>
      <c r="AD1062">
        <v>3756</v>
      </c>
      <c r="AE1062">
        <v>8.2311098403281537</v>
      </c>
      <c r="AF1062">
        <f t="shared" si="49"/>
        <v>3756.0000000000009</v>
      </c>
      <c r="AG1062">
        <v>8.2819769525035181</v>
      </c>
      <c r="AH1062">
        <f t="shared" si="50"/>
        <v>3951.9995796485446</v>
      </c>
      <c r="AI1062">
        <v>-5.0867112175364326E-2</v>
      </c>
      <c r="AJ1062">
        <v>3756</v>
      </c>
      <c r="AL1062">
        <v>1</v>
      </c>
      <c r="AM1062">
        <v>0</v>
      </c>
      <c r="AN1062">
        <v>6.19</v>
      </c>
      <c r="AO1062">
        <v>6.26</v>
      </c>
      <c r="AP1062">
        <v>3.9</v>
      </c>
    </row>
    <row r="1063" spans="1:42" x14ac:dyDescent="0.3">
      <c r="A1063">
        <v>1</v>
      </c>
      <c r="B1063">
        <v>0.72</v>
      </c>
      <c r="C1063">
        <f t="shared" si="48"/>
        <v>0.51839999999999997</v>
      </c>
      <c r="D1063">
        <v>7.8446480764991975</v>
      </c>
      <c r="E1063" t="s">
        <v>37</v>
      </c>
      <c r="F1063">
        <v>0</v>
      </c>
      <c r="G1063">
        <v>1</v>
      </c>
      <c r="H1063">
        <v>0</v>
      </c>
      <c r="I1063">
        <v>0</v>
      </c>
      <c r="J1063">
        <v>0</v>
      </c>
      <c r="K1063" t="s">
        <v>47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1</v>
      </c>
      <c r="R1063">
        <v>0</v>
      </c>
      <c r="S1063" t="s">
        <v>44</v>
      </c>
      <c r="T1063">
        <v>0</v>
      </c>
      <c r="U1063">
        <v>0</v>
      </c>
      <c r="V1063">
        <v>0</v>
      </c>
      <c r="W1063">
        <v>0</v>
      </c>
      <c r="X1063">
        <v>1</v>
      </c>
      <c r="Y1063">
        <v>0</v>
      </c>
      <c r="Z1063">
        <v>0</v>
      </c>
      <c r="AA1063">
        <v>0</v>
      </c>
      <c r="AB1063">
        <v>61.3</v>
      </c>
      <c r="AC1063">
        <v>63</v>
      </c>
      <c r="AD1063">
        <v>2451</v>
      </c>
      <c r="AE1063">
        <v>7.8042513835281122</v>
      </c>
      <c r="AF1063">
        <f t="shared" si="49"/>
        <v>2450.9999999999991</v>
      </c>
      <c r="AG1063">
        <v>7.6435574823945309</v>
      </c>
      <c r="AH1063">
        <f t="shared" si="50"/>
        <v>2087.1556444908147</v>
      </c>
      <c r="AI1063">
        <v>0.16069390113358129</v>
      </c>
      <c r="AJ1063">
        <v>2451</v>
      </c>
      <c r="AL1063">
        <v>1</v>
      </c>
      <c r="AM1063">
        <v>0</v>
      </c>
      <c r="AN1063">
        <v>5.67</v>
      </c>
      <c r="AO1063">
        <v>5.75</v>
      </c>
      <c r="AP1063">
        <v>3.5</v>
      </c>
    </row>
    <row r="1064" spans="1:42" x14ac:dyDescent="0.3">
      <c r="A1064">
        <v>1</v>
      </c>
      <c r="B1064">
        <v>0.54</v>
      </c>
      <c r="C1064">
        <f t="shared" si="48"/>
        <v>0.29160000000000003</v>
      </c>
      <c r="D1064">
        <v>7.3637568041130663</v>
      </c>
      <c r="E1064" t="s">
        <v>40</v>
      </c>
      <c r="F1064">
        <v>0</v>
      </c>
      <c r="G1064">
        <v>0</v>
      </c>
      <c r="H1064">
        <v>1</v>
      </c>
      <c r="I1064">
        <v>0</v>
      </c>
      <c r="J1064">
        <v>0</v>
      </c>
      <c r="K1064" t="s">
        <v>47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1</v>
      </c>
      <c r="R1064">
        <v>0</v>
      </c>
      <c r="S1064" t="s">
        <v>39</v>
      </c>
      <c r="T1064">
        <v>0</v>
      </c>
      <c r="U1064">
        <v>0</v>
      </c>
      <c r="V1064">
        <v>1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61.9</v>
      </c>
      <c r="AC1064">
        <v>54</v>
      </c>
      <c r="AD1064">
        <v>1057</v>
      </c>
      <c r="AE1064">
        <v>6.9631899858702377</v>
      </c>
      <c r="AF1064">
        <f t="shared" si="49"/>
        <v>1057</v>
      </c>
      <c r="AG1064">
        <v>7.0319199156481123</v>
      </c>
      <c r="AH1064">
        <f t="shared" si="50"/>
        <v>1132.2022576606257</v>
      </c>
      <c r="AI1064">
        <v>-6.872992977787451E-2</v>
      </c>
      <c r="AJ1064">
        <v>1057</v>
      </c>
      <c r="AL1064">
        <v>1</v>
      </c>
      <c r="AM1064">
        <v>0</v>
      </c>
      <c r="AN1064">
        <v>5.25</v>
      </c>
      <c r="AO1064">
        <v>5.28</v>
      </c>
      <c r="AP1064">
        <v>3.26</v>
      </c>
    </row>
    <row r="1065" spans="1:42" x14ac:dyDescent="0.3">
      <c r="A1065">
        <v>1</v>
      </c>
      <c r="B1065">
        <v>0.55000000000000004</v>
      </c>
      <c r="C1065">
        <f t="shared" si="48"/>
        <v>0.30250000000000005</v>
      </c>
      <c r="D1065">
        <v>7.3935294085635661</v>
      </c>
      <c r="E1065" t="s">
        <v>37</v>
      </c>
      <c r="F1065">
        <v>0</v>
      </c>
      <c r="G1065">
        <v>1</v>
      </c>
      <c r="H1065">
        <v>0</v>
      </c>
      <c r="I1065">
        <v>0</v>
      </c>
      <c r="J1065">
        <v>0</v>
      </c>
      <c r="K1065" t="s">
        <v>41</v>
      </c>
      <c r="L1065">
        <v>0</v>
      </c>
      <c r="M1065">
        <v>0</v>
      </c>
      <c r="N1065">
        <v>0</v>
      </c>
      <c r="O1065">
        <v>0</v>
      </c>
      <c r="P1065">
        <v>1</v>
      </c>
      <c r="Q1065">
        <v>0</v>
      </c>
      <c r="R1065">
        <v>0</v>
      </c>
      <c r="S1065" t="s">
        <v>39</v>
      </c>
      <c r="T1065">
        <v>0</v>
      </c>
      <c r="U1065">
        <v>0</v>
      </c>
      <c r="V1065">
        <v>1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63.6</v>
      </c>
      <c r="AC1065">
        <v>55</v>
      </c>
      <c r="AD1065">
        <v>1175</v>
      </c>
      <c r="AE1065">
        <v>7.0690234265782594</v>
      </c>
      <c r="AF1065">
        <f t="shared" si="49"/>
        <v>1175.0000000000002</v>
      </c>
      <c r="AG1065">
        <v>7.1140137578086051</v>
      </c>
      <c r="AH1065">
        <f t="shared" si="50"/>
        <v>1229.0708517323383</v>
      </c>
      <c r="AI1065">
        <v>-4.4990331230345681E-2</v>
      </c>
      <c r="AJ1065">
        <v>1175</v>
      </c>
      <c r="AL1065">
        <v>1</v>
      </c>
      <c r="AM1065">
        <v>0</v>
      </c>
      <c r="AN1065">
        <v>5.18</v>
      </c>
      <c r="AO1065">
        <v>5.23</v>
      </c>
      <c r="AP1065">
        <v>3.31</v>
      </c>
    </row>
    <row r="1066" spans="1:42" x14ac:dyDescent="0.3">
      <c r="A1066">
        <v>1</v>
      </c>
      <c r="B1066">
        <v>0.33</v>
      </c>
      <c r="C1066">
        <f t="shared" si="48"/>
        <v>0.10890000000000001</v>
      </c>
      <c r="D1066">
        <v>6.6079578580290095</v>
      </c>
      <c r="E1066" t="s">
        <v>49</v>
      </c>
      <c r="F1066">
        <v>0</v>
      </c>
      <c r="G1066">
        <v>0</v>
      </c>
      <c r="H1066">
        <v>0</v>
      </c>
      <c r="I1066">
        <v>1</v>
      </c>
      <c r="J1066">
        <v>0</v>
      </c>
      <c r="K1066" t="s">
        <v>43</v>
      </c>
      <c r="L1066">
        <v>0</v>
      </c>
      <c r="M1066">
        <v>1</v>
      </c>
      <c r="N1066">
        <v>0</v>
      </c>
      <c r="O1066">
        <v>0</v>
      </c>
      <c r="P1066">
        <v>0</v>
      </c>
      <c r="Q1066">
        <v>0</v>
      </c>
      <c r="R1066">
        <v>0</v>
      </c>
      <c r="S1066" t="s">
        <v>52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0</v>
      </c>
      <c r="AA1066">
        <v>0</v>
      </c>
      <c r="AB1066">
        <v>62</v>
      </c>
      <c r="AC1066">
        <v>59</v>
      </c>
      <c r="AD1066">
        <v>928</v>
      </c>
      <c r="AE1066">
        <v>6.8330317327862007</v>
      </c>
      <c r="AF1066">
        <f t="shared" si="49"/>
        <v>928.00000000000011</v>
      </c>
      <c r="AG1066">
        <v>6.6058033514572028</v>
      </c>
      <c r="AH1066">
        <f t="shared" si="50"/>
        <v>739.37360755452653</v>
      </c>
      <c r="AI1066">
        <v>0.22722838132899792</v>
      </c>
      <c r="AJ1066">
        <v>928</v>
      </c>
      <c r="AL1066">
        <v>1</v>
      </c>
      <c r="AM1066">
        <v>0</v>
      </c>
      <c r="AN1066">
        <v>4.41</v>
      </c>
      <c r="AO1066">
        <v>4.3899999999999997</v>
      </c>
      <c r="AP1066">
        <v>2.73</v>
      </c>
    </row>
    <row r="1067" spans="1:42" x14ac:dyDescent="0.3">
      <c r="A1067">
        <v>1</v>
      </c>
      <c r="B1067">
        <v>0.34</v>
      </c>
      <c r="C1067">
        <f t="shared" si="48"/>
        <v>0.11560000000000002</v>
      </c>
      <c r="D1067">
        <v>6.6514795948004855</v>
      </c>
      <c r="E1067" t="s">
        <v>37</v>
      </c>
      <c r="F1067">
        <v>0</v>
      </c>
      <c r="G1067">
        <v>1</v>
      </c>
      <c r="H1067">
        <v>0</v>
      </c>
      <c r="I1067">
        <v>0</v>
      </c>
      <c r="J1067">
        <v>0</v>
      </c>
      <c r="K1067" t="s">
        <v>51</v>
      </c>
      <c r="L1067">
        <v>0</v>
      </c>
      <c r="M1067">
        <v>0</v>
      </c>
      <c r="N1067">
        <v>1</v>
      </c>
      <c r="O1067">
        <v>0</v>
      </c>
      <c r="P1067">
        <v>0</v>
      </c>
      <c r="Q1067">
        <v>0</v>
      </c>
      <c r="R1067">
        <v>0</v>
      </c>
      <c r="S1067" t="s">
        <v>53</v>
      </c>
      <c r="T1067">
        <v>0</v>
      </c>
      <c r="U1067">
        <v>1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59</v>
      </c>
      <c r="AC1067">
        <v>61</v>
      </c>
      <c r="AD1067">
        <v>917</v>
      </c>
      <c r="AE1067">
        <v>6.8211074722564646</v>
      </c>
      <c r="AF1067">
        <f t="shared" si="49"/>
        <v>916.99999999999977</v>
      </c>
      <c r="AG1067">
        <v>6.9073256093371054</v>
      </c>
      <c r="AH1067">
        <f t="shared" si="50"/>
        <v>999.57042264975098</v>
      </c>
      <c r="AI1067">
        <v>-8.6218137080640744E-2</v>
      </c>
      <c r="AJ1067">
        <v>917</v>
      </c>
      <c r="AL1067">
        <v>1</v>
      </c>
      <c r="AM1067">
        <v>0</v>
      </c>
      <c r="AN1067">
        <v>4.59</v>
      </c>
      <c r="AO1067">
        <v>4.63</v>
      </c>
      <c r="AP1067">
        <v>2.72</v>
      </c>
    </row>
    <row r="1068" spans="1:42" x14ac:dyDescent="0.3">
      <c r="A1068">
        <v>1</v>
      </c>
      <c r="B1068">
        <v>0.9</v>
      </c>
      <c r="C1068">
        <f t="shared" si="48"/>
        <v>0.81</v>
      </c>
      <c r="D1068">
        <v>8.2391797372871505</v>
      </c>
      <c r="E1068" t="s">
        <v>45</v>
      </c>
      <c r="F1068">
        <v>1</v>
      </c>
      <c r="G1068">
        <v>0</v>
      </c>
      <c r="H1068">
        <v>0</v>
      </c>
      <c r="I1068">
        <v>0</v>
      </c>
      <c r="J1068">
        <v>0</v>
      </c>
      <c r="K1068" t="s">
        <v>47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1</v>
      </c>
      <c r="R1068">
        <v>0</v>
      </c>
      <c r="S1068" t="s">
        <v>39</v>
      </c>
      <c r="T1068">
        <v>0</v>
      </c>
      <c r="U1068">
        <v>0</v>
      </c>
      <c r="V1068">
        <v>1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65.3</v>
      </c>
      <c r="AC1068">
        <v>61</v>
      </c>
      <c r="AD1068">
        <v>2873</v>
      </c>
      <c r="AE1068">
        <v>7.9631120589792896</v>
      </c>
      <c r="AF1068">
        <f t="shared" si="49"/>
        <v>2873.0000000000005</v>
      </c>
      <c r="AG1068">
        <v>7.8146822755383205</v>
      </c>
      <c r="AH1068">
        <f t="shared" si="50"/>
        <v>2476.699919841592</v>
      </c>
      <c r="AI1068">
        <v>0.14842978344096913</v>
      </c>
      <c r="AJ1068">
        <v>2873</v>
      </c>
      <c r="AL1068">
        <v>1</v>
      </c>
      <c r="AM1068">
        <v>0</v>
      </c>
      <c r="AN1068">
        <v>5.98</v>
      </c>
      <c r="AO1068">
        <v>5.94</v>
      </c>
      <c r="AP1068">
        <v>3.89</v>
      </c>
    </row>
    <row r="1069" spans="1:42" x14ac:dyDescent="0.3">
      <c r="A1069">
        <v>1</v>
      </c>
      <c r="B1069">
        <v>0.32</v>
      </c>
      <c r="C1069">
        <f t="shared" si="48"/>
        <v>0.1024</v>
      </c>
      <c r="D1069">
        <v>6.56339481274318</v>
      </c>
      <c r="E1069" t="s">
        <v>40</v>
      </c>
      <c r="F1069">
        <v>0</v>
      </c>
      <c r="G1069">
        <v>0</v>
      </c>
      <c r="H1069">
        <v>1</v>
      </c>
      <c r="I1069">
        <v>0</v>
      </c>
      <c r="J1069">
        <v>0</v>
      </c>
      <c r="K1069" t="s">
        <v>47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1</v>
      </c>
      <c r="R1069">
        <v>0</v>
      </c>
      <c r="S1069" t="s">
        <v>39</v>
      </c>
      <c r="T1069">
        <v>0</v>
      </c>
      <c r="U1069">
        <v>0</v>
      </c>
      <c r="V1069">
        <v>1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61.2</v>
      </c>
      <c r="AC1069">
        <v>56</v>
      </c>
      <c r="AD1069">
        <v>450</v>
      </c>
      <c r="AE1069">
        <v>6.1092475827643655</v>
      </c>
      <c r="AF1069">
        <f t="shared" si="49"/>
        <v>450.00000000000006</v>
      </c>
      <c r="AG1069">
        <v>6.1013537656786703</v>
      </c>
      <c r="AH1069">
        <f t="shared" si="50"/>
        <v>446.46176577129557</v>
      </c>
      <c r="AI1069">
        <v>7.8938170856952539E-3</v>
      </c>
      <c r="AJ1069">
        <v>450</v>
      </c>
      <c r="AL1069">
        <v>1</v>
      </c>
      <c r="AM1069">
        <v>0</v>
      </c>
      <c r="AN1069">
        <v>4.4000000000000004</v>
      </c>
      <c r="AO1069">
        <v>4.4400000000000004</v>
      </c>
      <c r="AP1069">
        <v>2.7</v>
      </c>
    </row>
    <row r="1070" spans="1:42" x14ac:dyDescent="0.3">
      <c r="A1070">
        <v>1</v>
      </c>
      <c r="B1070">
        <v>0.5</v>
      </c>
      <c r="C1070">
        <f t="shared" si="48"/>
        <v>0.25</v>
      </c>
      <c r="D1070">
        <v>7.2401831635362885</v>
      </c>
      <c r="E1070" t="s">
        <v>55</v>
      </c>
      <c r="F1070">
        <v>0</v>
      </c>
      <c r="G1070">
        <v>0</v>
      </c>
      <c r="H1070">
        <v>0</v>
      </c>
      <c r="I1070">
        <v>0</v>
      </c>
      <c r="J1070">
        <v>1</v>
      </c>
      <c r="K1070" t="s">
        <v>50</v>
      </c>
      <c r="L1070">
        <v>0</v>
      </c>
      <c r="M1070">
        <v>0</v>
      </c>
      <c r="N1070">
        <v>0</v>
      </c>
      <c r="O1070">
        <v>1</v>
      </c>
      <c r="P1070">
        <v>0</v>
      </c>
      <c r="Q1070">
        <v>0</v>
      </c>
      <c r="R1070">
        <v>0</v>
      </c>
      <c r="S1070" t="s">
        <v>52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0</v>
      </c>
      <c r="AA1070">
        <v>0</v>
      </c>
      <c r="AB1070">
        <v>62</v>
      </c>
      <c r="AC1070">
        <v>57</v>
      </c>
      <c r="AD1070">
        <v>1351</v>
      </c>
      <c r="AE1070">
        <v>7.2086003379601991</v>
      </c>
      <c r="AF1070">
        <f t="shared" si="49"/>
        <v>1351.0000000000002</v>
      </c>
      <c r="AG1070">
        <v>7.1322476879403727</v>
      </c>
      <c r="AH1070">
        <f t="shared" si="50"/>
        <v>1251.6872097020728</v>
      </c>
      <c r="AI1070">
        <v>7.6352650019826385E-2</v>
      </c>
      <c r="AJ1070">
        <v>1351</v>
      </c>
      <c r="AL1070">
        <v>1</v>
      </c>
      <c r="AM1070">
        <v>0</v>
      </c>
      <c r="AN1070">
        <v>5.04</v>
      </c>
      <c r="AO1070">
        <v>5.12</v>
      </c>
      <c r="AP1070">
        <v>3.15</v>
      </c>
    </row>
    <row r="1071" spans="1:42" x14ac:dyDescent="0.3">
      <c r="A1071">
        <v>1</v>
      </c>
      <c r="B1071">
        <v>0.44</v>
      </c>
      <c r="C1071">
        <f t="shared" si="48"/>
        <v>0.19359999999999999</v>
      </c>
      <c r="D1071">
        <v>7.039491563819861</v>
      </c>
      <c r="E1071" t="s">
        <v>40</v>
      </c>
      <c r="F1071">
        <v>0</v>
      </c>
      <c r="G1071">
        <v>0</v>
      </c>
      <c r="H1071">
        <v>1</v>
      </c>
      <c r="I1071">
        <v>0</v>
      </c>
      <c r="J1071">
        <v>0</v>
      </c>
      <c r="K1071" t="s">
        <v>43</v>
      </c>
      <c r="L1071">
        <v>0</v>
      </c>
      <c r="M1071">
        <v>1</v>
      </c>
      <c r="N1071">
        <v>0</v>
      </c>
      <c r="O1071">
        <v>0</v>
      </c>
      <c r="P1071">
        <v>0</v>
      </c>
      <c r="Q1071">
        <v>0</v>
      </c>
      <c r="R1071">
        <v>0</v>
      </c>
      <c r="S1071" t="s">
        <v>52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0</v>
      </c>
      <c r="AA1071">
        <v>0</v>
      </c>
      <c r="AB1071">
        <v>61.9</v>
      </c>
      <c r="AC1071">
        <v>55</v>
      </c>
      <c r="AD1071">
        <v>1073</v>
      </c>
      <c r="AE1071">
        <v>6.9782137426306985</v>
      </c>
      <c r="AF1071">
        <f t="shared" si="49"/>
        <v>1073</v>
      </c>
      <c r="AG1071">
        <v>7.1264115791608074</v>
      </c>
      <c r="AH1071">
        <f t="shared" si="50"/>
        <v>1244.4035019174153</v>
      </c>
      <c r="AI1071">
        <v>-0.14819783653010887</v>
      </c>
      <c r="AJ1071">
        <v>1073</v>
      </c>
      <c r="AL1071">
        <v>1</v>
      </c>
      <c r="AM1071">
        <v>0</v>
      </c>
      <c r="AN1071">
        <v>4.8899999999999997</v>
      </c>
      <c r="AO1071">
        <v>4.8600000000000003</v>
      </c>
      <c r="AP1071">
        <v>3.02</v>
      </c>
    </row>
    <row r="1072" spans="1:42" x14ac:dyDescent="0.3">
      <c r="A1072">
        <v>1</v>
      </c>
      <c r="B1072">
        <v>0.44</v>
      </c>
      <c r="C1072">
        <f t="shared" si="48"/>
        <v>0.19359999999999999</v>
      </c>
      <c r="D1072">
        <v>7.039491563819861</v>
      </c>
      <c r="E1072" t="s">
        <v>49</v>
      </c>
      <c r="F1072">
        <v>0</v>
      </c>
      <c r="G1072">
        <v>0</v>
      </c>
      <c r="H1072">
        <v>0</v>
      </c>
      <c r="I1072">
        <v>1</v>
      </c>
      <c r="J1072">
        <v>0</v>
      </c>
      <c r="K1072" t="s">
        <v>43</v>
      </c>
      <c r="L1072">
        <v>0</v>
      </c>
      <c r="M1072">
        <v>1</v>
      </c>
      <c r="N1072">
        <v>0</v>
      </c>
      <c r="O1072">
        <v>0</v>
      </c>
      <c r="P1072">
        <v>0</v>
      </c>
      <c r="Q1072">
        <v>0</v>
      </c>
      <c r="R1072">
        <v>0</v>
      </c>
      <c r="S1072" t="s">
        <v>39</v>
      </c>
      <c r="T1072">
        <v>0</v>
      </c>
      <c r="U1072">
        <v>0</v>
      </c>
      <c r="V1072">
        <v>1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62.3</v>
      </c>
      <c r="AC1072">
        <v>58</v>
      </c>
      <c r="AD1072">
        <v>998</v>
      </c>
      <c r="AE1072">
        <v>6.9057532763114642</v>
      </c>
      <c r="AF1072">
        <f t="shared" si="49"/>
        <v>998.00000000000023</v>
      </c>
      <c r="AG1072">
        <v>6.9710125918868453</v>
      </c>
      <c r="AH1072">
        <f t="shared" si="50"/>
        <v>1065.3009196416012</v>
      </c>
      <c r="AI1072">
        <v>-6.5259315575381116E-2</v>
      </c>
      <c r="AJ1072">
        <v>998</v>
      </c>
      <c r="AL1072">
        <v>1</v>
      </c>
      <c r="AM1072">
        <v>0</v>
      </c>
      <c r="AN1072">
        <v>4.88</v>
      </c>
      <c r="AO1072">
        <v>4.8499999999999996</v>
      </c>
      <c r="AP1072">
        <v>3.03</v>
      </c>
    </row>
    <row r="1073" spans="1:42" x14ac:dyDescent="0.3">
      <c r="A1073">
        <v>1</v>
      </c>
      <c r="B1073">
        <v>0.38</v>
      </c>
      <c r="C1073">
        <f t="shared" si="48"/>
        <v>0.1444</v>
      </c>
      <c r="D1073">
        <v>6.8161707634672322</v>
      </c>
      <c r="E1073" t="s">
        <v>55</v>
      </c>
      <c r="F1073">
        <v>0</v>
      </c>
      <c r="G1073">
        <v>0</v>
      </c>
      <c r="H1073">
        <v>0</v>
      </c>
      <c r="I1073">
        <v>0</v>
      </c>
      <c r="J1073">
        <v>1</v>
      </c>
      <c r="K1073" t="s">
        <v>51</v>
      </c>
      <c r="L1073">
        <v>0</v>
      </c>
      <c r="M1073">
        <v>0</v>
      </c>
      <c r="N1073">
        <v>1</v>
      </c>
      <c r="O1073">
        <v>0</v>
      </c>
      <c r="P1073">
        <v>0</v>
      </c>
      <c r="Q1073">
        <v>0</v>
      </c>
      <c r="R1073">
        <v>0</v>
      </c>
      <c r="S1073" t="s">
        <v>52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0</v>
      </c>
      <c r="AA1073">
        <v>0</v>
      </c>
      <c r="AB1073">
        <v>59.7</v>
      </c>
      <c r="AC1073">
        <v>57</v>
      </c>
      <c r="AD1073">
        <v>752</v>
      </c>
      <c r="AE1073">
        <v>6.62273632394984</v>
      </c>
      <c r="AF1073">
        <f t="shared" si="49"/>
        <v>752.00000000000011</v>
      </c>
      <c r="AG1073">
        <v>6.7539563251608712</v>
      </c>
      <c r="AH1073">
        <f t="shared" si="50"/>
        <v>857.44438960186017</v>
      </c>
      <c r="AI1073">
        <v>-0.13122000121103117</v>
      </c>
      <c r="AJ1073">
        <v>752</v>
      </c>
      <c r="AL1073">
        <v>1</v>
      </c>
      <c r="AM1073">
        <v>0</v>
      </c>
      <c r="AN1073">
        <v>4.7300000000000004</v>
      </c>
      <c r="AO1073">
        <v>4.79</v>
      </c>
      <c r="AP1073">
        <v>2.84</v>
      </c>
    </row>
    <row r="1074" spans="1:42" x14ac:dyDescent="0.3">
      <c r="A1074">
        <v>1</v>
      </c>
      <c r="B1074">
        <v>0.36</v>
      </c>
      <c r="C1074">
        <f t="shared" si="48"/>
        <v>0.12959999999999999</v>
      </c>
      <c r="D1074">
        <v>6.7356105602666911</v>
      </c>
      <c r="E1074" t="s">
        <v>49</v>
      </c>
      <c r="F1074">
        <v>0</v>
      </c>
      <c r="G1074">
        <v>0</v>
      </c>
      <c r="H1074">
        <v>0</v>
      </c>
      <c r="I1074">
        <v>1</v>
      </c>
      <c r="J1074">
        <v>0</v>
      </c>
      <c r="K1074" t="s">
        <v>51</v>
      </c>
      <c r="L1074">
        <v>0</v>
      </c>
      <c r="M1074">
        <v>0</v>
      </c>
      <c r="N1074">
        <v>1</v>
      </c>
      <c r="O1074">
        <v>0</v>
      </c>
      <c r="P1074">
        <v>0</v>
      </c>
      <c r="Q1074">
        <v>0</v>
      </c>
      <c r="R1074">
        <v>0</v>
      </c>
      <c r="S1074" t="s">
        <v>39</v>
      </c>
      <c r="T1074">
        <v>0</v>
      </c>
      <c r="U1074">
        <v>0</v>
      </c>
      <c r="V1074">
        <v>1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61.9</v>
      </c>
      <c r="AC1074">
        <v>59</v>
      </c>
      <c r="AD1074">
        <v>770</v>
      </c>
      <c r="AE1074">
        <v>6.6463905148477291</v>
      </c>
      <c r="AF1074">
        <f t="shared" si="49"/>
        <v>769.99999999999966</v>
      </c>
      <c r="AG1074">
        <v>6.5227241088977532</v>
      </c>
      <c r="AH1074">
        <f t="shared" si="50"/>
        <v>680.42942683138881</v>
      </c>
      <c r="AI1074">
        <v>0.12366640594997591</v>
      </c>
      <c r="AJ1074">
        <v>770</v>
      </c>
      <c r="AL1074">
        <v>1</v>
      </c>
      <c r="AM1074">
        <v>0</v>
      </c>
      <c r="AN1074">
        <v>4.54</v>
      </c>
      <c r="AO1074">
        <v>4.51</v>
      </c>
      <c r="AP1074">
        <v>2.8</v>
      </c>
    </row>
    <row r="1075" spans="1:42" x14ac:dyDescent="0.3">
      <c r="A1075">
        <v>1</v>
      </c>
      <c r="B1075">
        <v>0.71</v>
      </c>
      <c r="C1075">
        <f t="shared" si="48"/>
        <v>0.50409999999999999</v>
      </c>
      <c r="D1075">
        <v>7.8205583399289402</v>
      </c>
      <c r="E1075" t="s">
        <v>40</v>
      </c>
      <c r="F1075">
        <v>0</v>
      </c>
      <c r="G1075">
        <v>0</v>
      </c>
      <c r="H1075">
        <v>1</v>
      </c>
      <c r="I1075">
        <v>0</v>
      </c>
      <c r="J1075">
        <v>0</v>
      </c>
      <c r="K1075" t="s">
        <v>50</v>
      </c>
      <c r="L1075">
        <v>0</v>
      </c>
      <c r="M1075">
        <v>0</v>
      </c>
      <c r="N1075">
        <v>0</v>
      </c>
      <c r="O1075">
        <v>1</v>
      </c>
      <c r="P1075">
        <v>0</v>
      </c>
      <c r="Q1075">
        <v>0</v>
      </c>
      <c r="R1075">
        <v>0</v>
      </c>
      <c r="S1075" t="s">
        <v>46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1</v>
      </c>
      <c r="AA1075">
        <v>0</v>
      </c>
      <c r="AB1075">
        <v>62.1</v>
      </c>
      <c r="AC1075">
        <v>56</v>
      </c>
      <c r="AD1075">
        <v>3167</v>
      </c>
      <c r="AE1075">
        <v>8.0605400465386392</v>
      </c>
      <c r="AF1075">
        <f t="shared" si="49"/>
        <v>3166.9999999999982</v>
      </c>
      <c r="AG1075">
        <v>8.1749644401699495</v>
      </c>
      <c r="AH1075">
        <f t="shared" si="50"/>
        <v>3550.9286512793847</v>
      </c>
      <c r="AI1075">
        <v>-0.11442439363131029</v>
      </c>
      <c r="AJ1075">
        <v>3167</v>
      </c>
      <c r="AL1075">
        <v>1</v>
      </c>
      <c r="AM1075">
        <v>0</v>
      </c>
      <c r="AN1075">
        <v>5.72</v>
      </c>
      <c r="AO1075">
        <v>5.84</v>
      </c>
      <c r="AP1075">
        <v>3.59</v>
      </c>
    </row>
    <row r="1076" spans="1:42" x14ac:dyDescent="0.3">
      <c r="A1076">
        <v>1</v>
      </c>
      <c r="B1076">
        <v>0.55000000000000004</v>
      </c>
      <c r="C1076">
        <f t="shared" si="48"/>
        <v>0.30250000000000005</v>
      </c>
      <c r="D1076">
        <v>7.3935294085635661</v>
      </c>
      <c r="E1076" t="s">
        <v>40</v>
      </c>
      <c r="F1076">
        <v>0</v>
      </c>
      <c r="G1076">
        <v>0</v>
      </c>
      <c r="H1076">
        <v>1</v>
      </c>
      <c r="I1076">
        <v>0</v>
      </c>
      <c r="J1076">
        <v>0</v>
      </c>
      <c r="K1076" t="s">
        <v>54</v>
      </c>
      <c r="L1076">
        <v>1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 t="s">
        <v>52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0</v>
      </c>
      <c r="AA1076">
        <v>0</v>
      </c>
      <c r="AB1076">
        <v>61.5</v>
      </c>
      <c r="AC1076">
        <v>56</v>
      </c>
      <c r="AD1076">
        <v>1928</v>
      </c>
      <c r="AE1076">
        <v>7.564238475170491</v>
      </c>
      <c r="AF1076">
        <f t="shared" si="49"/>
        <v>1928</v>
      </c>
      <c r="AG1076">
        <v>7.5342298937829888</v>
      </c>
      <c r="AH1076">
        <f t="shared" si="50"/>
        <v>1871.002932811449</v>
      </c>
      <c r="AI1076">
        <v>3.0008581387502176E-2</v>
      </c>
      <c r="AJ1076">
        <v>1928</v>
      </c>
      <c r="AL1076">
        <v>1</v>
      </c>
      <c r="AM1076">
        <v>0</v>
      </c>
      <c r="AN1076">
        <v>5.25</v>
      </c>
      <c r="AO1076">
        <v>5.28</v>
      </c>
      <c r="AP1076">
        <v>3.24</v>
      </c>
    </row>
    <row r="1077" spans="1:42" x14ac:dyDescent="0.3">
      <c r="A1077">
        <v>1</v>
      </c>
      <c r="B1077">
        <v>0.3</v>
      </c>
      <c r="C1077">
        <f t="shared" si="48"/>
        <v>0.09</v>
      </c>
      <c r="D1077">
        <v>6.4709048392564616</v>
      </c>
      <c r="E1077" t="s">
        <v>55</v>
      </c>
      <c r="F1077">
        <v>0</v>
      </c>
      <c r="G1077">
        <v>0</v>
      </c>
      <c r="H1077">
        <v>0</v>
      </c>
      <c r="I1077">
        <v>0</v>
      </c>
      <c r="J1077">
        <v>1</v>
      </c>
      <c r="K1077" t="s">
        <v>41</v>
      </c>
      <c r="L1077">
        <v>0</v>
      </c>
      <c r="M1077">
        <v>0</v>
      </c>
      <c r="N1077">
        <v>0</v>
      </c>
      <c r="O1077">
        <v>0</v>
      </c>
      <c r="P1077">
        <v>1</v>
      </c>
      <c r="Q1077">
        <v>0</v>
      </c>
      <c r="R1077">
        <v>0</v>
      </c>
      <c r="S1077" t="s">
        <v>44</v>
      </c>
      <c r="T1077">
        <v>0</v>
      </c>
      <c r="U1077">
        <v>0</v>
      </c>
      <c r="V1077">
        <v>0</v>
      </c>
      <c r="W1077">
        <v>0</v>
      </c>
      <c r="X1077">
        <v>1</v>
      </c>
      <c r="Y1077">
        <v>0</v>
      </c>
      <c r="Z1077">
        <v>0</v>
      </c>
      <c r="AA1077">
        <v>0</v>
      </c>
      <c r="AB1077">
        <v>62.9</v>
      </c>
      <c r="AC1077">
        <v>57</v>
      </c>
      <c r="AD1077">
        <v>526</v>
      </c>
      <c r="AE1077">
        <v>6.2653012127377101</v>
      </c>
      <c r="AF1077">
        <f t="shared" si="49"/>
        <v>526.00000000000011</v>
      </c>
      <c r="AG1077">
        <v>6.3102007038670251</v>
      </c>
      <c r="AH1077">
        <f t="shared" si="50"/>
        <v>550.1553560395115</v>
      </c>
      <c r="AI1077">
        <v>-4.4899491129315017E-2</v>
      </c>
      <c r="AJ1077">
        <v>526</v>
      </c>
      <c r="AL1077">
        <v>1</v>
      </c>
      <c r="AM1077">
        <v>0</v>
      </c>
      <c r="AN1077">
        <v>4.26</v>
      </c>
      <c r="AO1077">
        <v>4.29</v>
      </c>
      <c r="AP1077">
        <v>2.69</v>
      </c>
    </row>
    <row r="1078" spans="1:42" x14ac:dyDescent="0.3">
      <c r="A1078">
        <v>1</v>
      </c>
      <c r="B1078">
        <v>0.31</v>
      </c>
      <c r="C1078">
        <f t="shared" si="48"/>
        <v>9.6100000000000005E-2</v>
      </c>
      <c r="D1078">
        <v>6.5177318019796271</v>
      </c>
      <c r="E1078" t="s">
        <v>49</v>
      </c>
      <c r="F1078">
        <v>0</v>
      </c>
      <c r="G1078">
        <v>0</v>
      </c>
      <c r="H1078">
        <v>0</v>
      </c>
      <c r="I1078">
        <v>1</v>
      </c>
      <c r="J1078">
        <v>0</v>
      </c>
      <c r="K1078" t="s">
        <v>50</v>
      </c>
      <c r="L1078">
        <v>0</v>
      </c>
      <c r="M1078">
        <v>0</v>
      </c>
      <c r="N1078">
        <v>0</v>
      </c>
      <c r="O1078">
        <v>1</v>
      </c>
      <c r="P1078">
        <v>0</v>
      </c>
      <c r="Q1078">
        <v>0</v>
      </c>
      <c r="R1078">
        <v>0</v>
      </c>
      <c r="S1078" t="s">
        <v>39</v>
      </c>
      <c r="T1078">
        <v>0</v>
      </c>
      <c r="U1078">
        <v>0</v>
      </c>
      <c r="V1078">
        <v>1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58.8</v>
      </c>
      <c r="AC1078">
        <v>62</v>
      </c>
      <c r="AD1078">
        <v>593</v>
      </c>
      <c r="AE1078">
        <v>6.3851943989977258</v>
      </c>
      <c r="AF1078">
        <f t="shared" si="49"/>
        <v>593.00000000000023</v>
      </c>
      <c r="AG1078">
        <v>6.2660603492284093</v>
      </c>
      <c r="AH1078">
        <f t="shared" si="50"/>
        <v>526.39945739626728</v>
      </c>
      <c r="AI1078">
        <v>0.11913404976931652</v>
      </c>
      <c r="AJ1078">
        <v>593</v>
      </c>
      <c r="AL1078">
        <v>1</v>
      </c>
      <c r="AM1078">
        <v>0</v>
      </c>
      <c r="AN1078">
        <v>4.42</v>
      </c>
      <c r="AO1078">
        <v>4.3899999999999997</v>
      </c>
      <c r="AP1078">
        <v>2.59</v>
      </c>
    </row>
    <row r="1079" spans="1:42" x14ac:dyDescent="0.3">
      <c r="A1079">
        <v>1</v>
      </c>
      <c r="B1079">
        <v>0.34</v>
      </c>
      <c r="C1079">
        <f t="shared" si="48"/>
        <v>0.11560000000000002</v>
      </c>
      <c r="D1079">
        <v>6.6514795948004855</v>
      </c>
      <c r="E1079" t="s">
        <v>40</v>
      </c>
      <c r="F1079">
        <v>0</v>
      </c>
      <c r="G1079">
        <v>0</v>
      </c>
      <c r="H1079">
        <v>1</v>
      </c>
      <c r="I1079">
        <v>0</v>
      </c>
      <c r="J1079">
        <v>0</v>
      </c>
      <c r="K1079" t="s">
        <v>43</v>
      </c>
      <c r="L1079">
        <v>0</v>
      </c>
      <c r="M1079">
        <v>1</v>
      </c>
      <c r="N1079">
        <v>0</v>
      </c>
      <c r="O1079">
        <v>0</v>
      </c>
      <c r="P1079">
        <v>0</v>
      </c>
      <c r="Q1079">
        <v>0</v>
      </c>
      <c r="R1079">
        <v>0</v>
      </c>
      <c r="S1079" t="s">
        <v>44</v>
      </c>
      <c r="T1079">
        <v>0</v>
      </c>
      <c r="U1079">
        <v>0</v>
      </c>
      <c r="V1079">
        <v>0</v>
      </c>
      <c r="W1079">
        <v>0</v>
      </c>
      <c r="X1079">
        <v>1</v>
      </c>
      <c r="Y1079">
        <v>0</v>
      </c>
      <c r="Z1079">
        <v>0</v>
      </c>
      <c r="AA1079">
        <v>0</v>
      </c>
      <c r="AB1079">
        <v>61.2</v>
      </c>
      <c r="AC1079">
        <v>57</v>
      </c>
      <c r="AD1079">
        <v>805</v>
      </c>
      <c r="AE1079">
        <v>6.6908422774185636</v>
      </c>
      <c r="AF1079">
        <f t="shared" si="49"/>
        <v>805.00000000000023</v>
      </c>
      <c r="AG1079">
        <v>6.7008641357786694</v>
      </c>
      <c r="AH1079">
        <f t="shared" si="50"/>
        <v>813.10815751942221</v>
      </c>
      <c r="AI1079">
        <v>-1.0021858360105718E-2</v>
      </c>
      <c r="AJ1079">
        <v>805</v>
      </c>
      <c r="AL1079">
        <v>1</v>
      </c>
      <c r="AM1079">
        <v>0</v>
      </c>
      <c r="AN1079">
        <v>4.45</v>
      </c>
      <c r="AO1079">
        <v>4.51</v>
      </c>
      <c r="AP1079">
        <v>2.74</v>
      </c>
    </row>
    <row r="1080" spans="1:42" x14ac:dyDescent="0.3">
      <c r="A1080">
        <v>1</v>
      </c>
      <c r="B1080">
        <v>0.22</v>
      </c>
      <c r="C1080">
        <f t="shared" si="48"/>
        <v>4.8399999999999999E-2</v>
      </c>
      <c r="D1080">
        <v>6.0442830900494862</v>
      </c>
      <c r="E1080" t="s">
        <v>49</v>
      </c>
      <c r="F1080">
        <v>0</v>
      </c>
      <c r="G1080">
        <v>0</v>
      </c>
      <c r="H1080">
        <v>0</v>
      </c>
      <c r="I1080">
        <v>1</v>
      </c>
      <c r="J1080">
        <v>0</v>
      </c>
      <c r="K1080" t="s">
        <v>51</v>
      </c>
      <c r="L1080">
        <v>0</v>
      </c>
      <c r="M1080">
        <v>0</v>
      </c>
      <c r="N1080">
        <v>1</v>
      </c>
      <c r="O1080">
        <v>0</v>
      </c>
      <c r="P1080">
        <v>0</v>
      </c>
      <c r="Q1080">
        <v>0</v>
      </c>
      <c r="R1080">
        <v>0</v>
      </c>
      <c r="S1080" t="s">
        <v>39</v>
      </c>
      <c r="T1080">
        <v>0</v>
      </c>
      <c r="U1080">
        <v>0</v>
      </c>
      <c r="V1080">
        <v>1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61.7</v>
      </c>
      <c r="AC1080">
        <v>60</v>
      </c>
      <c r="AD1080">
        <v>470</v>
      </c>
      <c r="AE1080">
        <v>6.1527326947041043</v>
      </c>
      <c r="AF1080">
        <f t="shared" si="49"/>
        <v>470.00000000000006</v>
      </c>
      <c r="AG1080">
        <v>5.8459606278610199</v>
      </c>
      <c r="AH1080">
        <f t="shared" si="50"/>
        <v>345.83460061571748</v>
      </c>
      <c r="AI1080">
        <v>0.30677206684308445</v>
      </c>
      <c r="AJ1080">
        <v>470</v>
      </c>
      <c r="AL1080">
        <v>1</v>
      </c>
      <c r="AM1080">
        <v>0</v>
      </c>
      <c r="AN1080">
        <v>3.9</v>
      </c>
      <c r="AO1080">
        <v>3.85</v>
      </c>
      <c r="AP1080">
        <v>2.39</v>
      </c>
    </row>
    <row r="1081" spans="1:42" x14ac:dyDescent="0.3">
      <c r="A1081">
        <v>1</v>
      </c>
      <c r="B1081">
        <v>0.81</v>
      </c>
      <c r="C1081">
        <f t="shared" si="48"/>
        <v>0.65610000000000013</v>
      </c>
      <c r="D1081">
        <v>8.0504824002138395</v>
      </c>
      <c r="E1081" t="s">
        <v>40</v>
      </c>
      <c r="F1081">
        <v>0</v>
      </c>
      <c r="G1081">
        <v>0</v>
      </c>
      <c r="H1081">
        <v>1</v>
      </c>
      <c r="I1081">
        <v>0</v>
      </c>
      <c r="J1081">
        <v>0</v>
      </c>
      <c r="K1081" t="s">
        <v>51</v>
      </c>
      <c r="L1081">
        <v>0</v>
      </c>
      <c r="M1081">
        <v>0</v>
      </c>
      <c r="N1081">
        <v>1</v>
      </c>
      <c r="O1081">
        <v>0</v>
      </c>
      <c r="P1081">
        <v>0</v>
      </c>
      <c r="Q1081">
        <v>0</v>
      </c>
      <c r="R1081">
        <v>0</v>
      </c>
      <c r="S1081" t="s">
        <v>42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1</v>
      </c>
      <c r="AB1081">
        <v>62.3</v>
      </c>
      <c r="AC1081">
        <v>54</v>
      </c>
      <c r="AD1081">
        <v>4630</v>
      </c>
      <c r="AE1081">
        <v>8.4403121470802791</v>
      </c>
      <c r="AF1081">
        <f t="shared" si="49"/>
        <v>4629.9999999999973</v>
      </c>
      <c r="AG1081">
        <v>8.4024001259940189</v>
      </c>
      <c r="AH1081">
        <f t="shared" si="50"/>
        <v>4457.7530873489522</v>
      </c>
      <c r="AI1081">
        <v>3.7912021086260239E-2</v>
      </c>
      <c r="AJ1081">
        <v>4630</v>
      </c>
      <c r="AL1081">
        <v>1</v>
      </c>
      <c r="AM1081">
        <v>0</v>
      </c>
      <c r="AN1081">
        <v>5.94</v>
      </c>
      <c r="AO1081">
        <v>6.01</v>
      </c>
      <c r="AP1081">
        <v>3.72</v>
      </c>
    </row>
    <row r="1082" spans="1:42" x14ac:dyDescent="0.3">
      <c r="A1082">
        <v>1</v>
      </c>
      <c r="B1082">
        <v>0.53</v>
      </c>
      <c r="C1082">
        <f t="shared" si="48"/>
        <v>0.28090000000000004</v>
      </c>
      <c r="D1082">
        <v>7.3335509394040761</v>
      </c>
      <c r="E1082" t="s">
        <v>40</v>
      </c>
      <c r="F1082">
        <v>0</v>
      </c>
      <c r="G1082">
        <v>0</v>
      </c>
      <c r="H1082">
        <v>1</v>
      </c>
      <c r="I1082">
        <v>0</v>
      </c>
      <c r="J1082">
        <v>0</v>
      </c>
      <c r="K1082" t="s">
        <v>41</v>
      </c>
      <c r="L1082">
        <v>0</v>
      </c>
      <c r="M1082">
        <v>0</v>
      </c>
      <c r="N1082">
        <v>0</v>
      </c>
      <c r="O1082">
        <v>0</v>
      </c>
      <c r="P1082">
        <v>1</v>
      </c>
      <c r="Q1082">
        <v>0</v>
      </c>
      <c r="R1082">
        <v>0</v>
      </c>
      <c r="S1082" t="s">
        <v>46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1</v>
      </c>
      <c r="AA1082">
        <v>0</v>
      </c>
      <c r="AB1082">
        <v>61.3</v>
      </c>
      <c r="AC1082">
        <v>56</v>
      </c>
      <c r="AD1082">
        <v>1781</v>
      </c>
      <c r="AE1082">
        <v>7.4849302832896614</v>
      </c>
      <c r="AF1082">
        <f t="shared" si="49"/>
        <v>1780.9999999999995</v>
      </c>
      <c r="AG1082">
        <v>7.5193561308247112</v>
      </c>
      <c r="AH1082">
        <f t="shared" si="50"/>
        <v>1843.3800162976918</v>
      </c>
      <c r="AI1082">
        <v>-3.4425847535049847E-2</v>
      </c>
      <c r="AJ1082">
        <v>1781</v>
      </c>
      <c r="AL1082">
        <v>1</v>
      </c>
      <c r="AM1082">
        <v>0</v>
      </c>
      <c r="AN1082">
        <v>5.22</v>
      </c>
      <c r="AO1082">
        <v>5.24</v>
      </c>
      <c r="AP1082">
        <v>3.21</v>
      </c>
    </row>
    <row r="1083" spans="1:42" x14ac:dyDescent="0.3">
      <c r="A1083">
        <v>1</v>
      </c>
      <c r="B1083">
        <v>0.43</v>
      </c>
      <c r="C1083">
        <f t="shared" si="48"/>
        <v>0.18489999999999998</v>
      </c>
      <c r="D1083">
        <v>7.0039939557772124</v>
      </c>
      <c r="E1083" t="s">
        <v>55</v>
      </c>
      <c r="F1083">
        <v>0</v>
      </c>
      <c r="G1083">
        <v>0</v>
      </c>
      <c r="H1083">
        <v>0</v>
      </c>
      <c r="I1083">
        <v>0</v>
      </c>
      <c r="J1083">
        <v>1</v>
      </c>
      <c r="K1083" t="s">
        <v>51</v>
      </c>
      <c r="L1083">
        <v>0</v>
      </c>
      <c r="M1083">
        <v>0</v>
      </c>
      <c r="N1083">
        <v>1</v>
      </c>
      <c r="O1083">
        <v>0</v>
      </c>
      <c r="P1083">
        <v>0</v>
      </c>
      <c r="Q1083">
        <v>0</v>
      </c>
      <c r="R1083">
        <v>0</v>
      </c>
      <c r="S1083" t="s">
        <v>44</v>
      </c>
      <c r="T1083">
        <v>0</v>
      </c>
      <c r="U1083">
        <v>0</v>
      </c>
      <c r="V1083">
        <v>0</v>
      </c>
      <c r="W1083">
        <v>0</v>
      </c>
      <c r="X1083">
        <v>1</v>
      </c>
      <c r="Y1083">
        <v>0</v>
      </c>
      <c r="Z1083">
        <v>0</v>
      </c>
      <c r="AA1083">
        <v>0</v>
      </c>
      <c r="AB1083">
        <v>61</v>
      </c>
      <c r="AC1083">
        <v>57</v>
      </c>
      <c r="AD1083">
        <v>1056</v>
      </c>
      <c r="AE1083">
        <v>6.9622434642662068</v>
      </c>
      <c r="AF1083">
        <f t="shared" si="49"/>
        <v>1056</v>
      </c>
      <c r="AG1083">
        <v>6.9886617154102257</v>
      </c>
      <c r="AH1083">
        <f t="shared" si="50"/>
        <v>1084.2694436986212</v>
      </c>
      <c r="AI1083">
        <v>-2.6418251144018967E-2</v>
      </c>
      <c r="AJ1083">
        <v>1056</v>
      </c>
      <c r="AL1083">
        <v>1</v>
      </c>
      <c r="AM1083">
        <v>0</v>
      </c>
      <c r="AN1083">
        <v>4.84</v>
      </c>
      <c r="AO1083">
        <v>4.8899999999999997</v>
      </c>
      <c r="AP1083">
        <v>2.97</v>
      </c>
    </row>
    <row r="1084" spans="1:42" x14ac:dyDescent="0.3">
      <c r="A1084">
        <v>1</v>
      </c>
      <c r="B1084">
        <v>0.9</v>
      </c>
      <c r="C1084">
        <f t="shared" si="48"/>
        <v>0.81</v>
      </c>
      <c r="D1084">
        <v>8.2391797372871505</v>
      </c>
      <c r="E1084" t="s">
        <v>49</v>
      </c>
      <c r="F1084">
        <v>0</v>
      </c>
      <c r="G1084">
        <v>0</v>
      </c>
      <c r="H1084">
        <v>0</v>
      </c>
      <c r="I1084">
        <v>1</v>
      </c>
      <c r="J1084">
        <v>0</v>
      </c>
      <c r="K1084" t="s">
        <v>41</v>
      </c>
      <c r="L1084">
        <v>0</v>
      </c>
      <c r="M1084">
        <v>0</v>
      </c>
      <c r="N1084">
        <v>0</v>
      </c>
      <c r="O1084">
        <v>0</v>
      </c>
      <c r="P1084">
        <v>1</v>
      </c>
      <c r="Q1084">
        <v>0</v>
      </c>
      <c r="R1084">
        <v>0</v>
      </c>
      <c r="S1084" t="s">
        <v>52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0</v>
      </c>
      <c r="AA1084">
        <v>0</v>
      </c>
      <c r="AB1084">
        <v>60.4</v>
      </c>
      <c r="AC1084">
        <v>59</v>
      </c>
      <c r="AD1084">
        <v>4246</v>
      </c>
      <c r="AE1084">
        <v>8.3537326422632017</v>
      </c>
      <c r="AF1084">
        <f t="shared" si="49"/>
        <v>4246.0000000000009</v>
      </c>
      <c r="AG1084">
        <v>8.3602875143549866</v>
      </c>
      <c r="AH1084">
        <f t="shared" si="50"/>
        <v>4273.9234040923293</v>
      </c>
      <c r="AI1084">
        <v>-6.5548720917849579E-3</v>
      </c>
      <c r="AJ1084">
        <v>4246</v>
      </c>
      <c r="AL1084">
        <v>1</v>
      </c>
      <c r="AM1084">
        <v>0</v>
      </c>
      <c r="AN1084">
        <v>6.27</v>
      </c>
      <c r="AO1084">
        <v>6.24</v>
      </c>
      <c r="AP1084">
        <v>3.78</v>
      </c>
    </row>
    <row r="1085" spans="1:42" x14ac:dyDescent="0.3">
      <c r="A1085">
        <v>1</v>
      </c>
      <c r="B1085">
        <v>0.74</v>
      </c>
      <c r="C1085">
        <f t="shared" si="48"/>
        <v>0.54759999999999998</v>
      </c>
      <c r="D1085">
        <v>7.8920550220333645</v>
      </c>
      <c r="E1085" t="s">
        <v>55</v>
      </c>
      <c r="F1085">
        <v>0</v>
      </c>
      <c r="G1085">
        <v>0</v>
      </c>
      <c r="H1085">
        <v>0</v>
      </c>
      <c r="I1085">
        <v>0</v>
      </c>
      <c r="J1085">
        <v>1</v>
      </c>
      <c r="K1085" t="s">
        <v>43</v>
      </c>
      <c r="L1085">
        <v>0</v>
      </c>
      <c r="M1085">
        <v>1</v>
      </c>
      <c r="N1085">
        <v>0</v>
      </c>
      <c r="O1085">
        <v>0</v>
      </c>
      <c r="P1085">
        <v>0</v>
      </c>
      <c r="Q1085">
        <v>0</v>
      </c>
      <c r="R1085">
        <v>0</v>
      </c>
      <c r="S1085" t="s">
        <v>44</v>
      </c>
      <c r="T1085">
        <v>0</v>
      </c>
      <c r="U1085">
        <v>0</v>
      </c>
      <c r="V1085">
        <v>0</v>
      </c>
      <c r="W1085">
        <v>0</v>
      </c>
      <c r="X1085">
        <v>1</v>
      </c>
      <c r="Y1085">
        <v>0</v>
      </c>
      <c r="Z1085">
        <v>0</v>
      </c>
      <c r="AA1085">
        <v>0</v>
      </c>
      <c r="AB1085">
        <v>63.4</v>
      </c>
      <c r="AC1085">
        <v>55</v>
      </c>
      <c r="AD1085">
        <v>3357</v>
      </c>
      <c r="AE1085">
        <v>8.118802996980035</v>
      </c>
      <c r="AF1085">
        <f t="shared" si="49"/>
        <v>3357.0000000000005</v>
      </c>
      <c r="AG1085">
        <v>8.1783078404233986</v>
      </c>
      <c r="AH1085">
        <f t="shared" si="50"/>
        <v>3562.8206958867695</v>
      </c>
      <c r="AI1085">
        <v>-5.9504843443363598E-2</v>
      </c>
      <c r="AJ1085">
        <v>3357</v>
      </c>
      <c r="AL1085">
        <v>1</v>
      </c>
      <c r="AM1085">
        <v>0</v>
      </c>
      <c r="AN1085">
        <v>5.78</v>
      </c>
      <c r="AO1085">
        <v>5.76</v>
      </c>
      <c r="AP1085">
        <v>3.66</v>
      </c>
    </row>
    <row r="1086" spans="1:42" x14ac:dyDescent="0.3">
      <c r="A1086">
        <v>1</v>
      </c>
      <c r="B1086">
        <v>0.71</v>
      </c>
      <c r="C1086">
        <f t="shared" si="48"/>
        <v>0.50409999999999999</v>
      </c>
      <c r="D1086">
        <v>7.8205583399289402</v>
      </c>
      <c r="E1086" t="s">
        <v>55</v>
      </c>
      <c r="F1086">
        <v>0</v>
      </c>
      <c r="G1086">
        <v>0</v>
      </c>
      <c r="H1086">
        <v>0</v>
      </c>
      <c r="I1086">
        <v>0</v>
      </c>
      <c r="J1086">
        <v>1</v>
      </c>
      <c r="K1086" t="s">
        <v>47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1</v>
      </c>
      <c r="R1086">
        <v>0</v>
      </c>
      <c r="S1086" t="s">
        <v>44</v>
      </c>
      <c r="T1086">
        <v>0</v>
      </c>
      <c r="U1086">
        <v>0</v>
      </c>
      <c r="V1086">
        <v>0</v>
      </c>
      <c r="W1086">
        <v>0</v>
      </c>
      <c r="X1086">
        <v>1</v>
      </c>
      <c r="Y1086">
        <v>0</v>
      </c>
      <c r="Z1086">
        <v>0</v>
      </c>
      <c r="AA1086">
        <v>0</v>
      </c>
      <c r="AB1086">
        <v>63.1</v>
      </c>
      <c r="AC1086">
        <v>57</v>
      </c>
      <c r="AD1086">
        <v>2202</v>
      </c>
      <c r="AE1086">
        <v>7.6971213172826252</v>
      </c>
      <c r="AF1086">
        <f t="shared" si="49"/>
        <v>2201.9999999999995</v>
      </c>
      <c r="AG1086">
        <v>7.7260214104019145</v>
      </c>
      <c r="AH1086">
        <f t="shared" si="50"/>
        <v>2266.5665001331731</v>
      </c>
      <c r="AI1086">
        <v>-2.8900093119289316E-2</v>
      </c>
      <c r="AJ1086">
        <v>2202</v>
      </c>
      <c r="AL1086">
        <v>1</v>
      </c>
      <c r="AM1086">
        <v>0</v>
      </c>
      <c r="AN1086">
        <v>5.68</v>
      </c>
      <c r="AO1086">
        <v>5.58</v>
      </c>
      <c r="AP1086">
        <v>3.55</v>
      </c>
    </row>
    <row r="1087" spans="1:42" x14ac:dyDescent="0.3">
      <c r="A1087">
        <v>1</v>
      </c>
      <c r="B1087">
        <v>0.74</v>
      </c>
      <c r="C1087">
        <f t="shared" si="48"/>
        <v>0.54759999999999998</v>
      </c>
      <c r="D1087">
        <v>7.8920550220333645</v>
      </c>
      <c r="E1087" t="s">
        <v>49</v>
      </c>
      <c r="F1087">
        <v>0</v>
      </c>
      <c r="G1087">
        <v>0</v>
      </c>
      <c r="H1087">
        <v>0</v>
      </c>
      <c r="I1087">
        <v>1</v>
      </c>
      <c r="J1087">
        <v>0</v>
      </c>
      <c r="K1087" t="s">
        <v>50</v>
      </c>
      <c r="L1087">
        <v>0</v>
      </c>
      <c r="M1087">
        <v>0</v>
      </c>
      <c r="N1087">
        <v>0</v>
      </c>
      <c r="O1087">
        <v>1</v>
      </c>
      <c r="P1087">
        <v>0</v>
      </c>
      <c r="Q1087">
        <v>0</v>
      </c>
      <c r="R1087">
        <v>0</v>
      </c>
      <c r="S1087" t="s">
        <v>44</v>
      </c>
      <c r="T1087">
        <v>0</v>
      </c>
      <c r="U1087">
        <v>0</v>
      </c>
      <c r="V1087">
        <v>0</v>
      </c>
      <c r="W1087">
        <v>0</v>
      </c>
      <c r="X1087">
        <v>1</v>
      </c>
      <c r="Y1087">
        <v>0</v>
      </c>
      <c r="Z1087">
        <v>0</v>
      </c>
      <c r="AA1087">
        <v>0</v>
      </c>
      <c r="AB1087">
        <v>61.7</v>
      </c>
      <c r="AC1087">
        <v>58</v>
      </c>
      <c r="AD1087">
        <v>2815</v>
      </c>
      <c r="AE1087">
        <v>7.9427175405737911</v>
      </c>
      <c r="AF1087">
        <f t="shared" si="49"/>
        <v>2815.0000000000009</v>
      </c>
      <c r="AG1087">
        <v>8.0383980519047586</v>
      </c>
      <c r="AH1087">
        <f t="shared" si="50"/>
        <v>3097.6469439338912</v>
      </c>
      <c r="AI1087">
        <v>-9.5680511330967555E-2</v>
      </c>
      <c r="AJ1087">
        <v>2815</v>
      </c>
      <c r="AL1087">
        <v>1</v>
      </c>
      <c r="AM1087">
        <v>0</v>
      </c>
      <c r="AN1087">
        <v>5.79</v>
      </c>
      <c r="AO1087">
        <v>5.81</v>
      </c>
      <c r="AP1087">
        <v>3.58</v>
      </c>
    </row>
    <row r="1088" spans="1:42" x14ac:dyDescent="0.3">
      <c r="A1088">
        <v>1</v>
      </c>
      <c r="B1088">
        <v>0.36</v>
      </c>
      <c r="C1088">
        <f t="shared" si="48"/>
        <v>0.12959999999999999</v>
      </c>
      <c r="D1088">
        <v>6.7356105602666911</v>
      </c>
      <c r="E1088" t="s">
        <v>40</v>
      </c>
      <c r="F1088">
        <v>0</v>
      </c>
      <c r="G1088">
        <v>0</v>
      </c>
      <c r="H1088">
        <v>1</v>
      </c>
      <c r="I1088">
        <v>0</v>
      </c>
      <c r="J1088">
        <v>0</v>
      </c>
      <c r="K1088" t="s">
        <v>43</v>
      </c>
      <c r="L1088">
        <v>0</v>
      </c>
      <c r="M1088">
        <v>1</v>
      </c>
      <c r="N1088">
        <v>0</v>
      </c>
      <c r="O1088">
        <v>0</v>
      </c>
      <c r="P1088">
        <v>0</v>
      </c>
      <c r="Q1088">
        <v>0</v>
      </c>
      <c r="R1088">
        <v>0</v>
      </c>
      <c r="S1088" t="s">
        <v>52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0</v>
      </c>
      <c r="AA1088">
        <v>0</v>
      </c>
      <c r="AB1088">
        <v>61.8</v>
      </c>
      <c r="AC1088">
        <v>56</v>
      </c>
      <c r="AD1088">
        <v>949</v>
      </c>
      <c r="AE1088">
        <v>6.8554087986099281</v>
      </c>
      <c r="AF1088">
        <f t="shared" si="49"/>
        <v>949.00000000000023</v>
      </c>
      <c r="AG1088">
        <v>6.777836442790484</v>
      </c>
      <c r="AH1088">
        <f t="shared" si="50"/>
        <v>878.16670338215999</v>
      </c>
      <c r="AI1088">
        <v>7.7572355819444105E-2</v>
      </c>
      <c r="AJ1088">
        <v>949</v>
      </c>
      <c r="AL1088">
        <v>1</v>
      </c>
      <c r="AM1088">
        <v>0</v>
      </c>
      <c r="AN1088">
        <v>4.57</v>
      </c>
      <c r="AO1088">
        <v>4.59</v>
      </c>
      <c r="AP1088">
        <v>2.83</v>
      </c>
    </row>
    <row r="1089" spans="1:42" x14ac:dyDescent="0.3">
      <c r="A1089">
        <v>1</v>
      </c>
      <c r="B1089">
        <v>0.3</v>
      </c>
      <c r="C1089">
        <f t="shared" si="48"/>
        <v>0.09</v>
      </c>
      <c r="D1089">
        <v>6.4709048392564616</v>
      </c>
      <c r="E1089" t="s">
        <v>55</v>
      </c>
      <c r="F1089">
        <v>0</v>
      </c>
      <c r="G1089">
        <v>0</v>
      </c>
      <c r="H1089">
        <v>0</v>
      </c>
      <c r="I1089">
        <v>0</v>
      </c>
      <c r="J1089">
        <v>1</v>
      </c>
      <c r="K1089" t="s">
        <v>50</v>
      </c>
      <c r="L1089">
        <v>0</v>
      </c>
      <c r="M1089">
        <v>0</v>
      </c>
      <c r="N1089">
        <v>0</v>
      </c>
      <c r="O1089">
        <v>1</v>
      </c>
      <c r="P1089">
        <v>0</v>
      </c>
      <c r="Q1089">
        <v>0</v>
      </c>
      <c r="R1089">
        <v>0</v>
      </c>
      <c r="S1089" t="s">
        <v>39</v>
      </c>
      <c r="T1089">
        <v>0</v>
      </c>
      <c r="U1089">
        <v>0</v>
      </c>
      <c r="V1089">
        <v>1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62.7</v>
      </c>
      <c r="AC1089">
        <v>58</v>
      </c>
      <c r="AD1089">
        <v>447</v>
      </c>
      <c r="AE1089">
        <v>6.1025585946135692</v>
      </c>
      <c r="AF1089">
        <f t="shared" si="49"/>
        <v>447.00000000000017</v>
      </c>
      <c r="AG1089">
        <v>6.1411098097436057</v>
      </c>
      <c r="AH1089">
        <f t="shared" si="50"/>
        <v>464.56886792173128</v>
      </c>
      <c r="AI1089">
        <v>-3.8551215130036454E-2</v>
      </c>
      <c r="AJ1089">
        <v>447</v>
      </c>
      <c r="AL1089">
        <v>1</v>
      </c>
      <c r="AM1089">
        <v>0</v>
      </c>
      <c r="AN1089">
        <v>4.22</v>
      </c>
      <c r="AO1089">
        <v>4.2699999999999996</v>
      </c>
      <c r="AP1089">
        <v>2.66</v>
      </c>
    </row>
    <row r="1090" spans="1:42" x14ac:dyDescent="0.3">
      <c r="A1090">
        <v>1</v>
      </c>
      <c r="B1090">
        <v>1</v>
      </c>
      <c r="C1090">
        <f t="shared" si="48"/>
        <v>1</v>
      </c>
      <c r="D1090">
        <v>8.4322999999999997</v>
      </c>
      <c r="E1090" t="s">
        <v>40</v>
      </c>
      <c r="F1090">
        <v>0</v>
      </c>
      <c r="G1090">
        <v>0</v>
      </c>
      <c r="H1090">
        <v>1</v>
      </c>
      <c r="I1090">
        <v>0</v>
      </c>
      <c r="J1090">
        <v>0</v>
      </c>
      <c r="K1090" t="s">
        <v>43</v>
      </c>
      <c r="L1090">
        <v>0</v>
      </c>
      <c r="M1090">
        <v>1</v>
      </c>
      <c r="N1090">
        <v>0</v>
      </c>
      <c r="O1090">
        <v>0</v>
      </c>
      <c r="P1090">
        <v>0</v>
      </c>
      <c r="Q1090">
        <v>0</v>
      </c>
      <c r="R1090">
        <v>0</v>
      </c>
      <c r="S1090" t="s">
        <v>56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61.8</v>
      </c>
      <c r="AC1090">
        <v>56</v>
      </c>
      <c r="AD1090">
        <v>3520</v>
      </c>
      <c r="AE1090">
        <v>8.1662162685921427</v>
      </c>
      <c r="AF1090">
        <f t="shared" si="49"/>
        <v>3519.9999999999995</v>
      </c>
      <c r="AG1090">
        <v>8.0705614269510271</v>
      </c>
      <c r="AH1090">
        <f t="shared" si="50"/>
        <v>3198.8972721672858</v>
      </c>
      <c r="AI1090">
        <v>9.5654841641115596E-2</v>
      </c>
      <c r="AJ1090">
        <v>3520</v>
      </c>
      <c r="AL1090">
        <v>1</v>
      </c>
      <c r="AM1090">
        <v>0</v>
      </c>
      <c r="AN1090">
        <v>6.38</v>
      </c>
      <c r="AO1090">
        <v>6.43</v>
      </c>
      <c r="AP1090">
        <v>3.96</v>
      </c>
    </row>
    <row r="1091" spans="1:42" x14ac:dyDescent="0.3">
      <c r="A1091">
        <v>1</v>
      </c>
      <c r="B1091">
        <v>0.32</v>
      </c>
      <c r="C1091">
        <f t="shared" ref="C1091:C1154" si="51">B1091^2</f>
        <v>0.1024</v>
      </c>
      <c r="D1091">
        <v>6.56339481274318</v>
      </c>
      <c r="E1091" t="s">
        <v>40</v>
      </c>
      <c r="F1091">
        <v>0</v>
      </c>
      <c r="G1091">
        <v>0</v>
      </c>
      <c r="H1091">
        <v>1</v>
      </c>
      <c r="I1091">
        <v>0</v>
      </c>
      <c r="J1091">
        <v>0</v>
      </c>
      <c r="K1091" t="s">
        <v>54</v>
      </c>
      <c r="L1091">
        <v>1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 t="s">
        <v>39</v>
      </c>
      <c r="T1091">
        <v>0</v>
      </c>
      <c r="U1091">
        <v>0</v>
      </c>
      <c r="V1091">
        <v>1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62.9</v>
      </c>
      <c r="AC1091">
        <v>56</v>
      </c>
      <c r="AD1091">
        <v>706</v>
      </c>
      <c r="AE1091">
        <v>6.5596152374932419</v>
      </c>
      <c r="AF1091">
        <f t="shared" ref="AF1091:AF1154" si="52">EXP(AE1091)</f>
        <v>705.99999999999989</v>
      </c>
      <c r="AG1091">
        <v>6.5267212029907569</v>
      </c>
      <c r="AH1091">
        <f t="shared" ref="AH1091:AH1154" si="53">EXP(AG1091)</f>
        <v>683.15461005266127</v>
      </c>
      <c r="AI1091">
        <v>3.289403450248507E-2</v>
      </c>
      <c r="AJ1091">
        <v>706</v>
      </c>
      <c r="AL1091">
        <v>1</v>
      </c>
      <c r="AM1091">
        <v>0</v>
      </c>
      <c r="AN1091">
        <v>4.4000000000000004</v>
      </c>
      <c r="AO1091">
        <v>4.38</v>
      </c>
      <c r="AP1091">
        <v>2.76</v>
      </c>
    </row>
    <row r="1092" spans="1:42" x14ac:dyDescent="0.3">
      <c r="A1092">
        <v>1</v>
      </c>
      <c r="B1092">
        <v>0.59</v>
      </c>
      <c r="C1092">
        <f t="shared" si="51"/>
        <v>0.34809999999999997</v>
      </c>
      <c r="D1092">
        <v>7.5085556966949065</v>
      </c>
      <c r="E1092" t="s">
        <v>40</v>
      </c>
      <c r="F1092">
        <v>0</v>
      </c>
      <c r="G1092">
        <v>0</v>
      </c>
      <c r="H1092">
        <v>1</v>
      </c>
      <c r="I1092">
        <v>0</v>
      </c>
      <c r="J1092">
        <v>0</v>
      </c>
      <c r="K1092" t="s">
        <v>50</v>
      </c>
      <c r="L1092">
        <v>0</v>
      </c>
      <c r="M1092">
        <v>0</v>
      </c>
      <c r="N1092">
        <v>0</v>
      </c>
      <c r="O1092">
        <v>1</v>
      </c>
      <c r="P1092">
        <v>0</v>
      </c>
      <c r="Q1092">
        <v>0</v>
      </c>
      <c r="R1092">
        <v>0</v>
      </c>
      <c r="S1092" t="s">
        <v>52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0</v>
      </c>
      <c r="AA1092">
        <v>0</v>
      </c>
      <c r="AB1092">
        <v>62.1</v>
      </c>
      <c r="AC1092">
        <v>57</v>
      </c>
      <c r="AD1092">
        <v>1774</v>
      </c>
      <c r="AE1092">
        <v>7.4809921628695246</v>
      </c>
      <c r="AF1092">
        <f t="shared" si="52"/>
        <v>1773.9999999999998</v>
      </c>
      <c r="AG1092">
        <v>7.5278563414045045</v>
      </c>
      <c r="AH1092">
        <f t="shared" si="53"/>
        <v>1859.1159191107638</v>
      </c>
      <c r="AI1092">
        <v>-4.6864178534979928E-2</v>
      </c>
      <c r="AJ1092">
        <v>1774</v>
      </c>
      <c r="AL1092">
        <v>1</v>
      </c>
      <c r="AM1092">
        <v>0</v>
      </c>
      <c r="AN1092">
        <v>5.36</v>
      </c>
      <c r="AO1092">
        <v>5.39</v>
      </c>
      <c r="AP1092">
        <v>3.34</v>
      </c>
    </row>
    <row r="1093" spans="1:42" x14ac:dyDescent="0.3">
      <c r="A1093">
        <v>1</v>
      </c>
      <c r="B1093">
        <v>0.41</v>
      </c>
      <c r="C1093">
        <f t="shared" si="51"/>
        <v>0.16809999999999997</v>
      </c>
      <c r="D1093">
        <v>6.9310210740658889</v>
      </c>
      <c r="E1093" t="s">
        <v>49</v>
      </c>
      <c r="F1093">
        <v>0</v>
      </c>
      <c r="G1093">
        <v>0</v>
      </c>
      <c r="H1093">
        <v>0</v>
      </c>
      <c r="I1093">
        <v>1</v>
      </c>
      <c r="J1093">
        <v>0</v>
      </c>
      <c r="K1093" t="s">
        <v>43</v>
      </c>
      <c r="L1093">
        <v>0</v>
      </c>
      <c r="M1093">
        <v>1</v>
      </c>
      <c r="N1093">
        <v>0</v>
      </c>
      <c r="O1093">
        <v>0</v>
      </c>
      <c r="P1093">
        <v>0</v>
      </c>
      <c r="Q1093">
        <v>0</v>
      </c>
      <c r="R1093">
        <v>0</v>
      </c>
      <c r="S1093" t="s">
        <v>48</v>
      </c>
      <c r="T1093">
        <v>0</v>
      </c>
      <c r="U1093">
        <v>0</v>
      </c>
      <c r="V1093">
        <v>0</v>
      </c>
      <c r="W1093">
        <v>1</v>
      </c>
      <c r="X1093">
        <v>0</v>
      </c>
      <c r="Y1093">
        <v>0</v>
      </c>
      <c r="Z1093">
        <v>0</v>
      </c>
      <c r="AA1093">
        <v>0</v>
      </c>
      <c r="AB1093">
        <v>62.1</v>
      </c>
      <c r="AC1093">
        <v>58</v>
      </c>
      <c r="AD1093">
        <v>876</v>
      </c>
      <c r="AE1093">
        <v>6.7753660909363917</v>
      </c>
      <c r="AF1093">
        <f t="shared" si="52"/>
        <v>876.00000000000023</v>
      </c>
      <c r="AG1093">
        <v>6.689719044681933</v>
      </c>
      <c r="AH1093">
        <f t="shared" si="53"/>
        <v>804.09630527177626</v>
      </c>
      <c r="AI1093">
        <v>8.5647046254458736E-2</v>
      </c>
      <c r="AJ1093">
        <v>876</v>
      </c>
      <c r="AL1093">
        <v>1</v>
      </c>
      <c r="AM1093">
        <v>0</v>
      </c>
      <c r="AN1093">
        <v>4.7699999999999996</v>
      </c>
      <c r="AO1093">
        <v>4.7300000000000004</v>
      </c>
      <c r="AP1093">
        <v>2.95</v>
      </c>
    </row>
    <row r="1094" spans="1:42" x14ac:dyDescent="0.3">
      <c r="A1094">
        <v>1</v>
      </c>
      <c r="B1094">
        <v>1</v>
      </c>
      <c r="C1094">
        <f t="shared" si="51"/>
        <v>1</v>
      </c>
      <c r="D1094">
        <v>8.4322999999999997</v>
      </c>
      <c r="E1094" t="s">
        <v>37</v>
      </c>
      <c r="F1094">
        <v>0</v>
      </c>
      <c r="G1094">
        <v>1</v>
      </c>
      <c r="H1094">
        <v>0</v>
      </c>
      <c r="I1094">
        <v>0</v>
      </c>
      <c r="J1094">
        <v>0</v>
      </c>
      <c r="K1094" t="s">
        <v>41</v>
      </c>
      <c r="L1094">
        <v>0</v>
      </c>
      <c r="M1094">
        <v>0</v>
      </c>
      <c r="N1094">
        <v>0</v>
      </c>
      <c r="O1094">
        <v>0</v>
      </c>
      <c r="P1094">
        <v>1</v>
      </c>
      <c r="Q1094">
        <v>0</v>
      </c>
      <c r="R1094">
        <v>0</v>
      </c>
      <c r="S1094" t="s">
        <v>52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0</v>
      </c>
      <c r="AA1094">
        <v>0</v>
      </c>
      <c r="AB1094">
        <v>60.9</v>
      </c>
      <c r="AC1094">
        <v>61</v>
      </c>
      <c r="AD1094">
        <v>5254</v>
      </c>
      <c r="AE1094">
        <v>8.5667449702454856</v>
      </c>
      <c r="AF1094">
        <f t="shared" si="52"/>
        <v>5254.0000000000027</v>
      </c>
      <c r="AG1094">
        <v>8.4891680405273231</v>
      </c>
      <c r="AH1094">
        <f t="shared" si="53"/>
        <v>4861.8195533849994</v>
      </c>
      <c r="AI1094">
        <v>7.7576929718162546E-2</v>
      </c>
      <c r="AJ1094">
        <v>5254</v>
      </c>
      <c r="AL1094">
        <v>1</v>
      </c>
      <c r="AM1094">
        <v>0</v>
      </c>
      <c r="AN1094">
        <v>6.38</v>
      </c>
      <c r="AO1094">
        <v>6.42</v>
      </c>
      <c r="AP1094">
        <v>3.9</v>
      </c>
    </row>
    <row r="1095" spans="1:42" x14ac:dyDescent="0.3">
      <c r="A1095">
        <v>1</v>
      </c>
      <c r="B1095">
        <v>0.83</v>
      </c>
      <c r="C1095">
        <f t="shared" si="51"/>
        <v>0.68889999999999996</v>
      </c>
      <c r="D1095">
        <v>8.0937786257796134</v>
      </c>
      <c r="E1095" t="s">
        <v>40</v>
      </c>
      <c r="F1095">
        <v>0</v>
      </c>
      <c r="G1095">
        <v>0</v>
      </c>
      <c r="H1095">
        <v>1</v>
      </c>
      <c r="I1095">
        <v>0</v>
      </c>
      <c r="J1095">
        <v>0</v>
      </c>
      <c r="K1095" t="s">
        <v>50</v>
      </c>
      <c r="L1095">
        <v>0</v>
      </c>
      <c r="M1095">
        <v>0</v>
      </c>
      <c r="N1095">
        <v>0</v>
      </c>
      <c r="O1095">
        <v>1</v>
      </c>
      <c r="P1095">
        <v>0</v>
      </c>
      <c r="Q1095">
        <v>0</v>
      </c>
      <c r="R1095">
        <v>0</v>
      </c>
      <c r="S1095" t="s">
        <v>44</v>
      </c>
      <c r="T1095">
        <v>0</v>
      </c>
      <c r="U1095">
        <v>0</v>
      </c>
      <c r="V1095">
        <v>0</v>
      </c>
      <c r="W1095">
        <v>0</v>
      </c>
      <c r="X1095">
        <v>1</v>
      </c>
      <c r="Y1095">
        <v>0</v>
      </c>
      <c r="Z1095">
        <v>0</v>
      </c>
      <c r="AA1095">
        <v>0</v>
      </c>
      <c r="AB1095">
        <v>62.1</v>
      </c>
      <c r="AC1095">
        <v>57</v>
      </c>
      <c r="AD1095">
        <v>4181</v>
      </c>
      <c r="AE1095">
        <v>8.3383057313565647</v>
      </c>
      <c r="AF1095">
        <f t="shared" si="52"/>
        <v>4180.9999999999991</v>
      </c>
      <c r="AG1095">
        <v>8.2920891176967935</v>
      </c>
      <c r="AH1095">
        <f t="shared" si="53"/>
        <v>3992.165592654022</v>
      </c>
      <c r="AI1095">
        <v>4.6216613659771255E-2</v>
      </c>
      <c r="AJ1095">
        <v>4181</v>
      </c>
      <c r="AL1095">
        <v>1</v>
      </c>
      <c r="AM1095">
        <v>0</v>
      </c>
      <c r="AN1095">
        <v>5.99</v>
      </c>
      <c r="AO1095">
        <v>6.03</v>
      </c>
      <c r="AP1095">
        <v>3.73</v>
      </c>
    </row>
    <row r="1096" spans="1:42" x14ac:dyDescent="0.3">
      <c r="A1096">
        <v>1</v>
      </c>
      <c r="B1096">
        <v>0.54</v>
      </c>
      <c r="C1096">
        <f t="shared" si="51"/>
        <v>0.29160000000000003</v>
      </c>
      <c r="D1096">
        <v>7.3637568041130663</v>
      </c>
      <c r="E1096" t="s">
        <v>55</v>
      </c>
      <c r="F1096">
        <v>0</v>
      </c>
      <c r="G1096">
        <v>0</v>
      </c>
      <c r="H1096">
        <v>0</v>
      </c>
      <c r="I1096">
        <v>0</v>
      </c>
      <c r="J1096">
        <v>1</v>
      </c>
      <c r="K1096" t="s">
        <v>43</v>
      </c>
      <c r="L1096">
        <v>0</v>
      </c>
      <c r="M1096">
        <v>1</v>
      </c>
      <c r="N1096">
        <v>0</v>
      </c>
      <c r="O1096">
        <v>0</v>
      </c>
      <c r="P1096">
        <v>0</v>
      </c>
      <c r="Q1096">
        <v>0</v>
      </c>
      <c r="R1096">
        <v>0</v>
      </c>
      <c r="S1096" t="s">
        <v>52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0</v>
      </c>
      <c r="AA1096">
        <v>0</v>
      </c>
      <c r="AB1096">
        <v>60.7</v>
      </c>
      <c r="AC1096">
        <v>56</v>
      </c>
      <c r="AD1096">
        <v>1637</v>
      </c>
      <c r="AE1096">
        <v>7.4006205773711349</v>
      </c>
      <c r="AF1096">
        <f t="shared" si="52"/>
        <v>1637</v>
      </c>
      <c r="AG1096">
        <v>7.4618671839342436</v>
      </c>
      <c r="AH1096">
        <f t="shared" si="53"/>
        <v>1740.3946623540505</v>
      </c>
      <c r="AI1096">
        <v>-6.1246606563108763E-2</v>
      </c>
      <c r="AJ1096">
        <v>1637</v>
      </c>
      <c r="AL1096">
        <v>1</v>
      </c>
      <c r="AM1096">
        <v>0</v>
      </c>
      <c r="AN1096">
        <v>5.29</v>
      </c>
      <c r="AO1096">
        <v>5.32</v>
      </c>
      <c r="AP1096">
        <v>3.22</v>
      </c>
    </row>
    <row r="1097" spans="1:42" x14ac:dyDescent="0.3">
      <c r="A1097">
        <v>1</v>
      </c>
      <c r="B1097">
        <v>0.5</v>
      </c>
      <c r="C1097">
        <f t="shared" si="51"/>
        <v>0.25</v>
      </c>
      <c r="D1097">
        <v>7.2401831635362885</v>
      </c>
      <c r="E1097" t="s">
        <v>45</v>
      </c>
      <c r="F1097">
        <v>1</v>
      </c>
      <c r="G1097">
        <v>0</v>
      </c>
      <c r="H1097">
        <v>0</v>
      </c>
      <c r="I1097">
        <v>0</v>
      </c>
      <c r="J1097">
        <v>0</v>
      </c>
      <c r="K1097" t="s">
        <v>41</v>
      </c>
      <c r="L1097">
        <v>0</v>
      </c>
      <c r="M1097">
        <v>0</v>
      </c>
      <c r="N1097">
        <v>0</v>
      </c>
      <c r="O1097">
        <v>0</v>
      </c>
      <c r="P1097">
        <v>1</v>
      </c>
      <c r="Q1097">
        <v>0</v>
      </c>
      <c r="R1097">
        <v>0</v>
      </c>
      <c r="S1097" t="s">
        <v>44</v>
      </c>
      <c r="T1097">
        <v>0</v>
      </c>
      <c r="U1097">
        <v>0</v>
      </c>
      <c r="V1097">
        <v>0</v>
      </c>
      <c r="W1097">
        <v>0</v>
      </c>
      <c r="X1097">
        <v>1</v>
      </c>
      <c r="Y1097">
        <v>0</v>
      </c>
      <c r="Z1097">
        <v>0</v>
      </c>
      <c r="AA1097">
        <v>0</v>
      </c>
      <c r="AB1097">
        <v>66.5</v>
      </c>
      <c r="AC1097">
        <v>60</v>
      </c>
      <c r="AD1097">
        <v>1155</v>
      </c>
      <c r="AE1097">
        <v>7.0518556229558937</v>
      </c>
      <c r="AF1097">
        <f t="shared" si="52"/>
        <v>1154.9999999999998</v>
      </c>
      <c r="AG1097">
        <v>7.0111590725488213</v>
      </c>
      <c r="AH1097">
        <f t="shared" si="53"/>
        <v>1108.939101157225</v>
      </c>
      <c r="AI1097">
        <v>4.0696550407072429E-2</v>
      </c>
      <c r="AJ1097">
        <v>1155</v>
      </c>
      <c r="AL1097">
        <v>1</v>
      </c>
      <c r="AM1097">
        <v>0</v>
      </c>
      <c r="AN1097">
        <v>4.93</v>
      </c>
      <c r="AO1097">
        <v>4.8499999999999996</v>
      </c>
      <c r="AP1097">
        <v>3.25</v>
      </c>
    </row>
    <row r="1098" spans="1:42" x14ac:dyDescent="0.3">
      <c r="A1098">
        <v>1</v>
      </c>
      <c r="B1098">
        <v>0.42</v>
      </c>
      <c r="C1098">
        <f t="shared" si="51"/>
        <v>0.17639999999999997</v>
      </c>
      <c r="D1098">
        <v>6.9678463957930497</v>
      </c>
      <c r="E1098" t="s">
        <v>49</v>
      </c>
      <c r="F1098">
        <v>0</v>
      </c>
      <c r="G1098">
        <v>0</v>
      </c>
      <c r="H1098">
        <v>0</v>
      </c>
      <c r="I1098">
        <v>1</v>
      </c>
      <c r="J1098">
        <v>0</v>
      </c>
      <c r="K1098" t="s">
        <v>43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0</v>
      </c>
      <c r="S1098" t="s">
        <v>48</v>
      </c>
      <c r="T1098">
        <v>0</v>
      </c>
      <c r="U1098">
        <v>0</v>
      </c>
      <c r="V1098">
        <v>0</v>
      </c>
      <c r="W1098">
        <v>1</v>
      </c>
      <c r="X1098">
        <v>0</v>
      </c>
      <c r="Y1098">
        <v>0</v>
      </c>
      <c r="Z1098">
        <v>0</v>
      </c>
      <c r="AA1098">
        <v>0</v>
      </c>
      <c r="AB1098">
        <v>60.1</v>
      </c>
      <c r="AC1098">
        <v>58</v>
      </c>
      <c r="AD1098">
        <v>838</v>
      </c>
      <c r="AE1098">
        <v>6.7310181004820828</v>
      </c>
      <c r="AF1098">
        <f t="shared" si="52"/>
        <v>837.99999999999977</v>
      </c>
      <c r="AG1098">
        <v>6.7683995433449518</v>
      </c>
      <c r="AH1098">
        <f t="shared" si="53"/>
        <v>869.91851239226298</v>
      </c>
      <c r="AI1098">
        <v>-3.738144286286893E-2</v>
      </c>
      <c r="AJ1098">
        <v>838</v>
      </c>
      <c r="AL1098">
        <v>1</v>
      </c>
      <c r="AM1098">
        <v>0</v>
      </c>
      <c r="AN1098">
        <v>4.91</v>
      </c>
      <c r="AO1098">
        <v>4.87</v>
      </c>
      <c r="AP1098">
        <v>2.94</v>
      </c>
    </row>
    <row r="1099" spans="1:42" x14ac:dyDescent="0.3">
      <c r="A1099">
        <v>1</v>
      </c>
      <c r="B1099">
        <v>0.33</v>
      </c>
      <c r="C1099">
        <f t="shared" si="51"/>
        <v>0.10890000000000001</v>
      </c>
      <c r="D1099">
        <v>6.6079578580290095</v>
      </c>
      <c r="E1099" t="s">
        <v>40</v>
      </c>
      <c r="F1099">
        <v>0</v>
      </c>
      <c r="G1099">
        <v>0</v>
      </c>
      <c r="H1099">
        <v>1</v>
      </c>
      <c r="I1099">
        <v>0</v>
      </c>
      <c r="J1099">
        <v>0</v>
      </c>
      <c r="K1099" t="s">
        <v>41</v>
      </c>
      <c r="L1099">
        <v>0</v>
      </c>
      <c r="M1099">
        <v>0</v>
      </c>
      <c r="N1099">
        <v>0</v>
      </c>
      <c r="O1099">
        <v>0</v>
      </c>
      <c r="P1099">
        <v>1</v>
      </c>
      <c r="Q1099">
        <v>0</v>
      </c>
      <c r="R1099">
        <v>0</v>
      </c>
      <c r="S1099" t="s">
        <v>52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0</v>
      </c>
      <c r="AA1099">
        <v>0</v>
      </c>
      <c r="AB1099">
        <v>61</v>
      </c>
      <c r="AC1099">
        <v>55</v>
      </c>
      <c r="AD1099">
        <v>539</v>
      </c>
      <c r="AE1099">
        <v>6.2897155709089976</v>
      </c>
      <c r="AF1099">
        <f t="shared" si="52"/>
        <v>539.00000000000023</v>
      </c>
      <c r="AG1099">
        <v>6.4684232324392958</v>
      </c>
      <c r="AH1099">
        <f t="shared" si="53"/>
        <v>644.46675114136531</v>
      </c>
      <c r="AI1099">
        <v>-0.17870766153029827</v>
      </c>
      <c r="AJ1099">
        <v>539</v>
      </c>
      <c r="AL1099">
        <v>1</v>
      </c>
      <c r="AM1099">
        <v>0</v>
      </c>
      <c r="AN1099">
        <v>4.49</v>
      </c>
      <c r="AO1099">
        <v>4.5199999999999996</v>
      </c>
      <c r="AP1099">
        <v>2.75</v>
      </c>
    </row>
    <row r="1100" spans="1:42" x14ac:dyDescent="0.3">
      <c r="A1100">
        <v>1</v>
      </c>
      <c r="B1100">
        <v>0.39</v>
      </c>
      <c r="C1100">
        <f t="shared" si="51"/>
        <v>0.15210000000000001</v>
      </c>
      <c r="D1100">
        <v>6.8552162031486654</v>
      </c>
      <c r="E1100" t="s">
        <v>49</v>
      </c>
      <c r="F1100">
        <v>0</v>
      </c>
      <c r="G1100">
        <v>0</v>
      </c>
      <c r="H1100">
        <v>0</v>
      </c>
      <c r="I1100">
        <v>1</v>
      </c>
      <c r="J1100">
        <v>0</v>
      </c>
      <c r="K1100" t="s">
        <v>50</v>
      </c>
      <c r="L1100">
        <v>0</v>
      </c>
      <c r="M1100">
        <v>0</v>
      </c>
      <c r="N1100">
        <v>0</v>
      </c>
      <c r="O1100">
        <v>1</v>
      </c>
      <c r="P1100">
        <v>0</v>
      </c>
      <c r="Q1100">
        <v>0</v>
      </c>
      <c r="R1100">
        <v>0</v>
      </c>
      <c r="S1100" t="s">
        <v>52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0</v>
      </c>
      <c r="AA1100">
        <v>0</v>
      </c>
      <c r="AB1100">
        <v>61.2</v>
      </c>
      <c r="AC1100">
        <v>60</v>
      </c>
      <c r="AD1100">
        <v>1009</v>
      </c>
      <c r="AE1100">
        <v>6.9167150203536085</v>
      </c>
      <c r="AF1100">
        <f t="shared" si="52"/>
        <v>1008.9999999999995</v>
      </c>
      <c r="AG1100">
        <v>6.8044521440624663</v>
      </c>
      <c r="AH1100">
        <f t="shared" si="53"/>
        <v>901.85354873826498</v>
      </c>
      <c r="AI1100">
        <v>0.11226287629114218</v>
      </c>
      <c r="AJ1100">
        <v>1009</v>
      </c>
      <c r="AL1100">
        <v>1</v>
      </c>
      <c r="AM1100">
        <v>0</v>
      </c>
      <c r="AN1100">
        <v>4.7300000000000004</v>
      </c>
      <c r="AO1100">
        <v>4.68</v>
      </c>
      <c r="AP1100">
        <v>2.88</v>
      </c>
    </row>
    <row r="1101" spans="1:42" x14ac:dyDescent="0.3">
      <c r="A1101">
        <v>1</v>
      </c>
      <c r="B1101">
        <v>0.73</v>
      </c>
      <c r="C1101">
        <f t="shared" si="51"/>
        <v>0.53289999999999993</v>
      </c>
      <c r="D1101">
        <v>7.8684782047942292</v>
      </c>
      <c r="E1101" t="s">
        <v>49</v>
      </c>
      <c r="F1101">
        <v>0</v>
      </c>
      <c r="G1101">
        <v>0</v>
      </c>
      <c r="H1101">
        <v>0</v>
      </c>
      <c r="I1101">
        <v>1</v>
      </c>
      <c r="J1101">
        <v>0</v>
      </c>
      <c r="K1101" t="s">
        <v>51</v>
      </c>
      <c r="L1101">
        <v>0</v>
      </c>
      <c r="M1101">
        <v>0</v>
      </c>
      <c r="N1101">
        <v>1</v>
      </c>
      <c r="O1101">
        <v>0</v>
      </c>
      <c r="P1101">
        <v>0</v>
      </c>
      <c r="Q1101">
        <v>0</v>
      </c>
      <c r="R1101">
        <v>0</v>
      </c>
      <c r="S1101" t="s">
        <v>52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0</v>
      </c>
      <c r="AA1101">
        <v>0</v>
      </c>
      <c r="AB1101">
        <v>62.7</v>
      </c>
      <c r="AC1101">
        <v>58</v>
      </c>
      <c r="AD1101">
        <v>2801</v>
      </c>
      <c r="AE1101">
        <v>7.9377317752601089</v>
      </c>
      <c r="AF1101">
        <f t="shared" si="52"/>
        <v>2801.0000000000009</v>
      </c>
      <c r="AG1101">
        <v>8.0133747766458203</v>
      </c>
      <c r="AH1101">
        <f t="shared" si="53"/>
        <v>3021.0954507857755</v>
      </c>
      <c r="AI1101">
        <v>-7.564300138571145E-2</v>
      </c>
      <c r="AJ1101">
        <v>2801</v>
      </c>
      <c r="AL1101">
        <v>1</v>
      </c>
      <c r="AM1101">
        <v>0</v>
      </c>
      <c r="AN1101">
        <v>5.76</v>
      </c>
      <c r="AO1101">
        <v>5.7</v>
      </c>
      <c r="AP1101">
        <v>3.59</v>
      </c>
    </row>
    <row r="1102" spans="1:42" x14ac:dyDescent="0.3">
      <c r="A1102">
        <v>1</v>
      </c>
      <c r="B1102">
        <v>0.3</v>
      </c>
      <c r="C1102">
        <f t="shared" si="51"/>
        <v>0.09</v>
      </c>
      <c r="D1102">
        <v>6.4709048392564616</v>
      </c>
      <c r="E1102" t="s">
        <v>37</v>
      </c>
      <c r="F1102">
        <v>0</v>
      </c>
      <c r="G1102">
        <v>1</v>
      </c>
      <c r="H1102">
        <v>0</v>
      </c>
      <c r="I1102">
        <v>0</v>
      </c>
      <c r="J1102">
        <v>0</v>
      </c>
      <c r="K1102" t="s">
        <v>43</v>
      </c>
      <c r="L1102">
        <v>0</v>
      </c>
      <c r="M1102">
        <v>1</v>
      </c>
      <c r="N1102">
        <v>0</v>
      </c>
      <c r="O1102">
        <v>0</v>
      </c>
      <c r="P1102">
        <v>0</v>
      </c>
      <c r="Q1102">
        <v>0</v>
      </c>
      <c r="R1102">
        <v>0</v>
      </c>
      <c r="S1102" t="s">
        <v>39</v>
      </c>
      <c r="T1102">
        <v>0</v>
      </c>
      <c r="U1102">
        <v>0</v>
      </c>
      <c r="V1102">
        <v>1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63.1</v>
      </c>
      <c r="AC1102">
        <v>53</v>
      </c>
      <c r="AD1102">
        <v>526</v>
      </c>
      <c r="AE1102">
        <v>6.2653012127377101</v>
      </c>
      <c r="AF1102">
        <f t="shared" si="52"/>
        <v>526.00000000000011</v>
      </c>
      <c r="AG1102">
        <v>6.3139965781581662</v>
      </c>
      <c r="AH1102">
        <f t="shared" si="53"/>
        <v>552.24764513256787</v>
      </c>
      <c r="AI1102">
        <v>-4.8695365420456049E-2</v>
      </c>
      <c r="AJ1102">
        <v>526</v>
      </c>
      <c r="AL1102">
        <v>1</v>
      </c>
      <c r="AM1102">
        <v>0</v>
      </c>
      <c r="AN1102">
        <v>4.2699999999999996</v>
      </c>
      <c r="AO1102">
        <v>4.32</v>
      </c>
      <c r="AP1102">
        <v>2.71</v>
      </c>
    </row>
    <row r="1103" spans="1:42" x14ac:dyDescent="0.3">
      <c r="A1103">
        <v>1</v>
      </c>
      <c r="B1103">
        <v>0.79</v>
      </c>
      <c r="C1103">
        <f t="shared" si="51"/>
        <v>0.6241000000000001</v>
      </c>
      <c r="D1103">
        <v>8.0063440108164095</v>
      </c>
      <c r="E1103" t="s">
        <v>55</v>
      </c>
      <c r="F1103">
        <v>0</v>
      </c>
      <c r="G1103">
        <v>0</v>
      </c>
      <c r="H1103">
        <v>0</v>
      </c>
      <c r="I1103">
        <v>0</v>
      </c>
      <c r="J1103">
        <v>1</v>
      </c>
      <c r="K1103" t="s">
        <v>50</v>
      </c>
      <c r="L1103">
        <v>0</v>
      </c>
      <c r="M1103">
        <v>0</v>
      </c>
      <c r="N1103">
        <v>0</v>
      </c>
      <c r="O1103">
        <v>1</v>
      </c>
      <c r="P1103">
        <v>0</v>
      </c>
      <c r="Q1103">
        <v>0</v>
      </c>
      <c r="R1103">
        <v>0</v>
      </c>
      <c r="S1103" t="s">
        <v>48</v>
      </c>
      <c r="T1103">
        <v>0</v>
      </c>
      <c r="U1103">
        <v>0</v>
      </c>
      <c r="V1103">
        <v>0</v>
      </c>
      <c r="W1103">
        <v>1</v>
      </c>
      <c r="X1103">
        <v>0</v>
      </c>
      <c r="Y1103">
        <v>0</v>
      </c>
      <c r="Z1103">
        <v>0</v>
      </c>
      <c r="AA1103">
        <v>0</v>
      </c>
      <c r="AB1103">
        <v>62.4</v>
      </c>
      <c r="AC1103">
        <v>56</v>
      </c>
      <c r="AD1103">
        <v>2482</v>
      </c>
      <c r="AE1103">
        <v>7.8168199657645525</v>
      </c>
      <c r="AF1103">
        <f t="shared" si="52"/>
        <v>2482</v>
      </c>
      <c r="AG1103">
        <v>7.763477239185713</v>
      </c>
      <c r="AH1103">
        <f t="shared" si="53"/>
        <v>2353.0725922482452</v>
      </c>
      <c r="AI1103">
        <v>5.3342726578839539E-2</v>
      </c>
      <c r="AJ1103">
        <v>2482</v>
      </c>
      <c r="AL1103">
        <v>1</v>
      </c>
      <c r="AM1103">
        <v>0</v>
      </c>
      <c r="AN1103">
        <v>5.87</v>
      </c>
      <c r="AO1103">
        <v>5.92</v>
      </c>
      <c r="AP1103">
        <v>3.68</v>
      </c>
    </row>
    <row r="1104" spans="1:42" x14ac:dyDescent="0.3">
      <c r="A1104">
        <v>1</v>
      </c>
      <c r="B1104">
        <v>0.71</v>
      </c>
      <c r="C1104">
        <f t="shared" si="51"/>
        <v>0.50409999999999999</v>
      </c>
      <c r="D1104">
        <v>7.8205583399289402</v>
      </c>
      <c r="E1104" t="s">
        <v>40</v>
      </c>
      <c r="F1104">
        <v>0</v>
      </c>
      <c r="G1104">
        <v>0</v>
      </c>
      <c r="H1104">
        <v>1</v>
      </c>
      <c r="I1104">
        <v>0</v>
      </c>
      <c r="J1104">
        <v>0</v>
      </c>
      <c r="K1104" t="s">
        <v>54</v>
      </c>
      <c r="L1104">
        <v>1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 t="s">
        <v>44</v>
      </c>
      <c r="T1104">
        <v>0</v>
      </c>
      <c r="U1104">
        <v>0</v>
      </c>
      <c r="V1104">
        <v>0</v>
      </c>
      <c r="W1104">
        <v>0</v>
      </c>
      <c r="X1104">
        <v>1</v>
      </c>
      <c r="Y1104">
        <v>0</v>
      </c>
      <c r="Z1104">
        <v>0</v>
      </c>
      <c r="AA1104">
        <v>0</v>
      </c>
      <c r="AB1104">
        <v>60.4</v>
      </c>
      <c r="AC1104">
        <v>60</v>
      </c>
      <c r="AD1104">
        <v>3576</v>
      </c>
      <c r="AE1104">
        <v>8.1820001362934054</v>
      </c>
      <c r="AF1104">
        <f t="shared" si="52"/>
        <v>3576.0000000000023</v>
      </c>
      <c r="AG1104">
        <v>8.1209282364326025</v>
      </c>
      <c r="AH1104">
        <f t="shared" si="53"/>
        <v>3364.1420154005586</v>
      </c>
      <c r="AI1104">
        <v>6.1071899860802858E-2</v>
      </c>
      <c r="AJ1104">
        <v>3576</v>
      </c>
      <c r="AL1104">
        <v>1</v>
      </c>
      <c r="AM1104">
        <v>0</v>
      </c>
      <c r="AN1104">
        <v>5.77</v>
      </c>
      <c r="AO1104">
        <v>5.82</v>
      </c>
      <c r="AP1104">
        <v>3.5</v>
      </c>
    </row>
    <row r="1105" spans="1:42" x14ac:dyDescent="0.3">
      <c r="A1105">
        <v>1</v>
      </c>
      <c r="B1105">
        <v>0.57999999999999996</v>
      </c>
      <c r="C1105">
        <f t="shared" si="51"/>
        <v>0.33639999999999998</v>
      </c>
      <c r="D1105">
        <v>7.4803835247488841</v>
      </c>
      <c r="E1105" t="s">
        <v>40</v>
      </c>
      <c r="F1105">
        <v>0</v>
      </c>
      <c r="G1105">
        <v>0</v>
      </c>
      <c r="H1105">
        <v>1</v>
      </c>
      <c r="I1105">
        <v>0</v>
      </c>
      <c r="J1105">
        <v>0</v>
      </c>
      <c r="K1105" t="s">
        <v>51</v>
      </c>
      <c r="L1105">
        <v>0</v>
      </c>
      <c r="M1105">
        <v>0</v>
      </c>
      <c r="N1105">
        <v>1</v>
      </c>
      <c r="O1105">
        <v>0</v>
      </c>
      <c r="P1105">
        <v>0</v>
      </c>
      <c r="Q1105">
        <v>0</v>
      </c>
      <c r="R1105">
        <v>0</v>
      </c>
      <c r="S1105" t="s">
        <v>42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1</v>
      </c>
      <c r="AB1105">
        <v>61.9</v>
      </c>
      <c r="AC1105">
        <v>56</v>
      </c>
      <c r="AD1105">
        <v>2401</v>
      </c>
      <c r="AE1105">
        <v>7.7836405962212529</v>
      </c>
      <c r="AF1105">
        <f t="shared" si="52"/>
        <v>2400.9999999999991</v>
      </c>
      <c r="AG1105">
        <v>7.7681613398299039</v>
      </c>
      <c r="AH1105">
        <f t="shared" si="53"/>
        <v>2364.1204755922258</v>
      </c>
      <c r="AI1105">
        <v>1.5479256391349061E-2</v>
      </c>
      <c r="AJ1105">
        <v>2401</v>
      </c>
      <c r="AL1105">
        <v>1</v>
      </c>
      <c r="AM1105">
        <v>0</v>
      </c>
      <c r="AN1105">
        <v>5.38</v>
      </c>
      <c r="AO1105">
        <v>5.35</v>
      </c>
      <c r="AP1105">
        <v>3.32</v>
      </c>
    </row>
    <row r="1106" spans="1:42" x14ac:dyDescent="0.3">
      <c r="A1106">
        <v>1</v>
      </c>
      <c r="B1106">
        <v>0.7</v>
      </c>
      <c r="C1106">
        <f t="shared" si="51"/>
        <v>0.48999999999999994</v>
      </c>
      <c r="D1106">
        <v>7.7962024499072404</v>
      </c>
      <c r="E1106" t="s">
        <v>45</v>
      </c>
      <c r="F1106">
        <v>1</v>
      </c>
      <c r="G1106">
        <v>0</v>
      </c>
      <c r="H1106">
        <v>0</v>
      </c>
      <c r="I1106">
        <v>0</v>
      </c>
      <c r="J1106">
        <v>0</v>
      </c>
      <c r="K1106" t="s">
        <v>50</v>
      </c>
      <c r="L1106">
        <v>0</v>
      </c>
      <c r="M1106">
        <v>0</v>
      </c>
      <c r="N1106">
        <v>0</v>
      </c>
      <c r="O1106">
        <v>1</v>
      </c>
      <c r="P1106">
        <v>0</v>
      </c>
      <c r="Q1106">
        <v>0</v>
      </c>
      <c r="R1106">
        <v>0</v>
      </c>
      <c r="S1106" t="s">
        <v>39</v>
      </c>
      <c r="T1106">
        <v>0</v>
      </c>
      <c r="U1106">
        <v>0</v>
      </c>
      <c r="V1106">
        <v>1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56.6</v>
      </c>
      <c r="AC1106">
        <v>61</v>
      </c>
      <c r="AD1106">
        <v>2120</v>
      </c>
      <c r="AE1106">
        <v>7.6591713676660582</v>
      </c>
      <c r="AF1106">
        <f t="shared" si="52"/>
        <v>2120</v>
      </c>
      <c r="AG1106">
        <v>7.5132243914969852</v>
      </c>
      <c r="AH1106">
        <f t="shared" si="53"/>
        <v>1832.1114737449964</v>
      </c>
      <c r="AI1106">
        <v>0.14594697616907304</v>
      </c>
      <c r="AJ1106">
        <v>2120</v>
      </c>
      <c r="AL1106">
        <v>1</v>
      </c>
      <c r="AM1106">
        <v>0</v>
      </c>
      <c r="AN1106">
        <v>5.86</v>
      </c>
      <c r="AO1106">
        <v>5.95</v>
      </c>
      <c r="AP1106">
        <v>3.34</v>
      </c>
    </row>
    <row r="1107" spans="1:42" x14ac:dyDescent="0.3">
      <c r="A1107">
        <v>1</v>
      </c>
      <c r="B1107">
        <v>0.52</v>
      </c>
      <c r="C1107">
        <f t="shared" si="51"/>
        <v>0.27040000000000003</v>
      </c>
      <c r="D1107">
        <v>7.302897153254575</v>
      </c>
      <c r="E1107" t="s">
        <v>40</v>
      </c>
      <c r="F1107">
        <v>0</v>
      </c>
      <c r="G1107">
        <v>0</v>
      </c>
      <c r="H1107">
        <v>1</v>
      </c>
      <c r="I1107">
        <v>0</v>
      </c>
      <c r="J1107">
        <v>0</v>
      </c>
      <c r="K1107" t="s">
        <v>43</v>
      </c>
      <c r="L1107">
        <v>0</v>
      </c>
      <c r="M1107">
        <v>1</v>
      </c>
      <c r="N1107">
        <v>0</v>
      </c>
      <c r="O1107">
        <v>0</v>
      </c>
      <c r="P1107">
        <v>0</v>
      </c>
      <c r="Q1107">
        <v>0</v>
      </c>
      <c r="R1107">
        <v>0</v>
      </c>
      <c r="S1107" t="s">
        <v>39</v>
      </c>
      <c r="T1107">
        <v>0</v>
      </c>
      <c r="U1107">
        <v>0</v>
      </c>
      <c r="V1107">
        <v>1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60.9</v>
      </c>
      <c r="AC1107">
        <v>57</v>
      </c>
      <c r="AD1107">
        <v>1713</v>
      </c>
      <c r="AE1107">
        <v>7.4460014983241196</v>
      </c>
      <c r="AF1107">
        <f t="shared" si="52"/>
        <v>1712.9999999999995</v>
      </c>
      <c r="AG1107">
        <v>7.2500763457013679</v>
      </c>
      <c r="AH1107">
        <f t="shared" si="53"/>
        <v>1408.2123550607223</v>
      </c>
      <c r="AI1107">
        <v>0.19592515262275167</v>
      </c>
      <c r="AJ1107">
        <v>1713</v>
      </c>
      <c r="AL1107">
        <v>1</v>
      </c>
      <c r="AM1107">
        <v>0</v>
      </c>
      <c r="AN1107">
        <v>5.17</v>
      </c>
      <c r="AO1107">
        <v>5.2</v>
      </c>
      <c r="AP1107">
        <v>3.16</v>
      </c>
    </row>
    <row r="1108" spans="1:42" x14ac:dyDescent="0.3">
      <c r="A1108">
        <v>1</v>
      </c>
      <c r="B1108">
        <v>0.7</v>
      </c>
      <c r="C1108">
        <f t="shared" si="51"/>
        <v>0.48999999999999994</v>
      </c>
      <c r="D1108">
        <v>7.7962024499072404</v>
      </c>
      <c r="E1108" t="s">
        <v>55</v>
      </c>
      <c r="F1108">
        <v>0</v>
      </c>
      <c r="G1108">
        <v>0</v>
      </c>
      <c r="H1108">
        <v>0</v>
      </c>
      <c r="I1108">
        <v>0</v>
      </c>
      <c r="J1108">
        <v>1</v>
      </c>
      <c r="K1108" t="s">
        <v>47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1</v>
      </c>
      <c r="R1108">
        <v>0</v>
      </c>
      <c r="S1108" t="s">
        <v>44</v>
      </c>
      <c r="T1108">
        <v>0</v>
      </c>
      <c r="U1108">
        <v>0</v>
      </c>
      <c r="V1108">
        <v>0</v>
      </c>
      <c r="W1108">
        <v>0</v>
      </c>
      <c r="X1108">
        <v>1</v>
      </c>
      <c r="Y1108">
        <v>0</v>
      </c>
      <c r="Z1108">
        <v>0</v>
      </c>
      <c r="AA1108">
        <v>0</v>
      </c>
      <c r="AB1108">
        <v>63.1</v>
      </c>
      <c r="AC1108">
        <v>54</v>
      </c>
      <c r="AD1108">
        <v>2129</v>
      </c>
      <c r="AE1108">
        <v>7.6634076648934792</v>
      </c>
      <c r="AF1108">
        <f t="shared" si="52"/>
        <v>2128.9999999999995</v>
      </c>
      <c r="AG1108">
        <v>7.6449857278733937</v>
      </c>
      <c r="AH1108">
        <f t="shared" si="53"/>
        <v>2090.1387448964765</v>
      </c>
      <c r="AI1108">
        <v>1.8421937020085544E-2</v>
      </c>
      <c r="AJ1108">
        <v>2129</v>
      </c>
      <c r="AL1108">
        <v>1</v>
      </c>
      <c r="AM1108">
        <v>0</v>
      </c>
      <c r="AN1108">
        <v>5.61</v>
      </c>
      <c r="AO1108">
        <v>5.67</v>
      </c>
      <c r="AP1108">
        <v>3.56</v>
      </c>
    </row>
    <row r="1109" spans="1:42" x14ac:dyDescent="0.3">
      <c r="A1109">
        <v>1</v>
      </c>
      <c r="B1109">
        <v>0.3</v>
      </c>
      <c r="C1109">
        <f t="shared" si="51"/>
        <v>0.09</v>
      </c>
      <c r="D1109">
        <v>6.4709048392564616</v>
      </c>
      <c r="E1109" t="s">
        <v>40</v>
      </c>
      <c r="F1109">
        <v>0</v>
      </c>
      <c r="G1109">
        <v>0</v>
      </c>
      <c r="H1109">
        <v>1</v>
      </c>
      <c r="I1109">
        <v>0</v>
      </c>
      <c r="J1109">
        <v>0</v>
      </c>
      <c r="K1109" t="s">
        <v>51</v>
      </c>
      <c r="L1109">
        <v>0</v>
      </c>
      <c r="M1109">
        <v>0</v>
      </c>
      <c r="N1109">
        <v>1</v>
      </c>
      <c r="O1109">
        <v>0</v>
      </c>
      <c r="P1109">
        <v>0</v>
      </c>
      <c r="Q1109">
        <v>0</v>
      </c>
      <c r="R1109">
        <v>0</v>
      </c>
      <c r="S1109" t="s">
        <v>46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1</v>
      </c>
      <c r="AA1109">
        <v>0</v>
      </c>
      <c r="AB1109">
        <v>61.6</v>
      </c>
      <c r="AC1109">
        <v>57</v>
      </c>
      <c r="AD1109">
        <v>1041</v>
      </c>
      <c r="AE1109">
        <v>6.9479370686149693</v>
      </c>
      <c r="AF1109">
        <f t="shared" si="52"/>
        <v>1041.0000000000005</v>
      </c>
      <c r="AG1109">
        <v>6.7026475062632489</v>
      </c>
      <c r="AH1109">
        <f t="shared" si="53"/>
        <v>814.55952438606755</v>
      </c>
      <c r="AI1109">
        <v>0.24528956235172039</v>
      </c>
      <c r="AJ1109">
        <v>1041</v>
      </c>
      <c r="AL1109">
        <v>1</v>
      </c>
      <c r="AM1109">
        <v>0</v>
      </c>
      <c r="AN1109">
        <v>4.33</v>
      </c>
      <c r="AO1109">
        <v>4.34</v>
      </c>
      <c r="AP1109">
        <v>2.67</v>
      </c>
    </row>
    <row r="1110" spans="1:42" x14ac:dyDescent="0.3">
      <c r="A1110">
        <v>1</v>
      </c>
      <c r="B1110">
        <v>0.52</v>
      </c>
      <c r="C1110">
        <f t="shared" si="51"/>
        <v>0.27040000000000003</v>
      </c>
      <c r="D1110">
        <v>7.302897153254575</v>
      </c>
      <c r="E1110" t="s">
        <v>49</v>
      </c>
      <c r="F1110">
        <v>0</v>
      </c>
      <c r="G1110">
        <v>0</v>
      </c>
      <c r="H1110">
        <v>0</v>
      </c>
      <c r="I1110">
        <v>1</v>
      </c>
      <c r="J1110">
        <v>0</v>
      </c>
      <c r="K1110" t="s">
        <v>54</v>
      </c>
      <c r="L1110">
        <v>1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 t="s">
        <v>39</v>
      </c>
      <c r="T1110">
        <v>0</v>
      </c>
      <c r="U1110">
        <v>0</v>
      </c>
      <c r="V1110">
        <v>1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59.7</v>
      </c>
      <c r="AC1110">
        <v>60</v>
      </c>
      <c r="AD1110">
        <v>1399</v>
      </c>
      <c r="AE1110">
        <v>7.2435129746654816</v>
      </c>
      <c r="AF1110">
        <f t="shared" si="52"/>
        <v>1399.0000000000007</v>
      </c>
      <c r="AG1110">
        <v>7.3243135170126159</v>
      </c>
      <c r="AH1110">
        <f t="shared" si="53"/>
        <v>1516.7323302539239</v>
      </c>
      <c r="AI1110">
        <v>-8.0800542347134297E-2</v>
      </c>
      <c r="AJ1110">
        <v>1399</v>
      </c>
      <c r="AL1110">
        <v>1</v>
      </c>
      <c r="AM1110">
        <v>0</v>
      </c>
      <c r="AN1110">
        <v>5.26</v>
      </c>
      <c r="AO1110">
        <v>5.19</v>
      </c>
      <c r="AP1110">
        <v>3.12</v>
      </c>
    </row>
    <row r="1111" spans="1:42" x14ac:dyDescent="0.3">
      <c r="A1111">
        <v>1</v>
      </c>
      <c r="B1111">
        <v>0.33</v>
      </c>
      <c r="C1111">
        <f t="shared" si="51"/>
        <v>0.10890000000000001</v>
      </c>
      <c r="D1111">
        <v>6.6079578580290095</v>
      </c>
      <c r="E1111" t="s">
        <v>55</v>
      </c>
      <c r="F1111">
        <v>0</v>
      </c>
      <c r="G1111">
        <v>0</v>
      </c>
      <c r="H1111">
        <v>0</v>
      </c>
      <c r="I1111">
        <v>0</v>
      </c>
      <c r="J1111">
        <v>1</v>
      </c>
      <c r="K1111" t="s">
        <v>41</v>
      </c>
      <c r="L1111">
        <v>0</v>
      </c>
      <c r="M1111">
        <v>0</v>
      </c>
      <c r="N1111">
        <v>0</v>
      </c>
      <c r="O1111">
        <v>0</v>
      </c>
      <c r="P1111">
        <v>1</v>
      </c>
      <c r="Q1111">
        <v>0</v>
      </c>
      <c r="R1111">
        <v>0</v>
      </c>
      <c r="S1111" t="s">
        <v>53</v>
      </c>
      <c r="T1111">
        <v>0</v>
      </c>
      <c r="U1111">
        <v>1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61.7</v>
      </c>
      <c r="AC1111">
        <v>55</v>
      </c>
      <c r="AD1111">
        <v>795</v>
      </c>
      <c r="AE1111">
        <v>6.678342114654332</v>
      </c>
      <c r="AF1111">
        <f t="shared" si="52"/>
        <v>795.00000000000011</v>
      </c>
      <c r="AG1111">
        <v>6.7214109052802833</v>
      </c>
      <c r="AH1111">
        <f t="shared" si="53"/>
        <v>829.9877198172469</v>
      </c>
      <c r="AI1111">
        <v>-4.3068790625951259E-2</v>
      </c>
      <c r="AJ1111">
        <v>795</v>
      </c>
      <c r="AL1111">
        <v>1</v>
      </c>
      <c r="AM1111">
        <v>0</v>
      </c>
      <c r="AN1111">
        <v>4.45</v>
      </c>
      <c r="AO1111">
        <v>4.4800000000000004</v>
      </c>
      <c r="AP1111">
        <v>2.75</v>
      </c>
    </row>
    <row r="1112" spans="1:42" x14ac:dyDescent="0.3">
      <c r="A1112">
        <v>1</v>
      </c>
      <c r="B1112">
        <v>0.64</v>
      </c>
      <c r="C1112">
        <f t="shared" si="51"/>
        <v>0.40960000000000002</v>
      </c>
      <c r="D1112">
        <v>7.644076514282915</v>
      </c>
      <c r="E1112" t="s">
        <v>37</v>
      </c>
      <c r="F1112">
        <v>0</v>
      </c>
      <c r="G1112">
        <v>1</v>
      </c>
      <c r="H1112">
        <v>0</v>
      </c>
      <c r="I1112">
        <v>0</v>
      </c>
      <c r="J1112">
        <v>0</v>
      </c>
      <c r="K1112" t="s">
        <v>50</v>
      </c>
      <c r="L1112">
        <v>0</v>
      </c>
      <c r="M1112">
        <v>0</v>
      </c>
      <c r="N1112">
        <v>0</v>
      </c>
      <c r="O1112">
        <v>1</v>
      </c>
      <c r="P1112">
        <v>0</v>
      </c>
      <c r="Q1112">
        <v>0</v>
      </c>
      <c r="R1112">
        <v>0</v>
      </c>
      <c r="S1112" t="s">
        <v>52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0</v>
      </c>
      <c r="AA1112">
        <v>0</v>
      </c>
      <c r="AB1112">
        <v>64.099999999999994</v>
      </c>
      <c r="AC1112">
        <v>55.3</v>
      </c>
      <c r="AD1112">
        <v>1906</v>
      </c>
      <c r="AE1112">
        <v>7.5527620842141472</v>
      </c>
      <c r="AF1112">
        <f t="shared" si="52"/>
        <v>1905.9999999999995</v>
      </c>
      <c r="AG1112">
        <v>7.6406692250650465</v>
      </c>
      <c r="AH1112">
        <f t="shared" si="53"/>
        <v>2081.1360990855096</v>
      </c>
      <c r="AI1112">
        <v>-8.7907140850899346E-2</v>
      </c>
      <c r="AJ1112">
        <v>1906</v>
      </c>
      <c r="AL1112">
        <v>1</v>
      </c>
      <c r="AM1112">
        <v>0</v>
      </c>
      <c r="AN1112">
        <v>5.43</v>
      </c>
      <c r="AO1112">
        <v>5.45</v>
      </c>
      <c r="AP1112">
        <v>3.49</v>
      </c>
    </row>
    <row r="1113" spans="1:42" x14ac:dyDescent="0.3">
      <c r="A1113">
        <v>1</v>
      </c>
      <c r="B1113">
        <v>0.34</v>
      </c>
      <c r="C1113">
        <f t="shared" si="51"/>
        <v>0.11560000000000002</v>
      </c>
      <c r="D1113">
        <v>6.6514795948004855</v>
      </c>
      <c r="E1113" t="s">
        <v>40</v>
      </c>
      <c r="F1113">
        <v>0</v>
      </c>
      <c r="G1113">
        <v>0</v>
      </c>
      <c r="H1113">
        <v>1</v>
      </c>
      <c r="I1113">
        <v>0</v>
      </c>
      <c r="J1113">
        <v>0</v>
      </c>
      <c r="K1113" t="s">
        <v>41</v>
      </c>
      <c r="L1113">
        <v>0</v>
      </c>
      <c r="M1113">
        <v>0</v>
      </c>
      <c r="N1113">
        <v>0</v>
      </c>
      <c r="O1113">
        <v>0</v>
      </c>
      <c r="P1113">
        <v>1</v>
      </c>
      <c r="Q1113">
        <v>0</v>
      </c>
      <c r="R1113">
        <v>0</v>
      </c>
      <c r="S1113" t="s">
        <v>46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1</v>
      </c>
      <c r="AA1113">
        <v>0</v>
      </c>
      <c r="AB1113">
        <v>62.3</v>
      </c>
      <c r="AC1113">
        <v>54</v>
      </c>
      <c r="AD1113">
        <v>722</v>
      </c>
      <c r="AE1113">
        <v>6.5820251388928259</v>
      </c>
      <c r="AF1113">
        <f t="shared" si="52"/>
        <v>721.99999999999977</v>
      </c>
      <c r="AG1113">
        <v>6.7379062950193767</v>
      </c>
      <c r="AH1113">
        <f t="shared" si="53"/>
        <v>843.79223313447267</v>
      </c>
      <c r="AI1113">
        <v>-0.15588115612655074</v>
      </c>
      <c r="AJ1113">
        <v>722</v>
      </c>
      <c r="AL1113">
        <v>1</v>
      </c>
      <c r="AM1113">
        <v>0</v>
      </c>
      <c r="AN1113">
        <v>4.46</v>
      </c>
      <c r="AO1113">
        <v>4.5</v>
      </c>
      <c r="AP1113">
        <v>2.79</v>
      </c>
    </row>
    <row r="1114" spans="1:42" x14ac:dyDescent="0.3">
      <c r="A1114">
        <v>1</v>
      </c>
      <c r="B1114">
        <v>0.59</v>
      </c>
      <c r="C1114">
        <f t="shared" si="51"/>
        <v>0.34809999999999997</v>
      </c>
      <c r="D1114">
        <v>7.5085556966949065</v>
      </c>
      <c r="E1114" t="s">
        <v>55</v>
      </c>
      <c r="F1114">
        <v>0</v>
      </c>
      <c r="G1114">
        <v>0</v>
      </c>
      <c r="H1114">
        <v>0</v>
      </c>
      <c r="I1114">
        <v>0</v>
      </c>
      <c r="J1114">
        <v>1</v>
      </c>
      <c r="K1114" t="s">
        <v>50</v>
      </c>
      <c r="L1114">
        <v>0</v>
      </c>
      <c r="M1114">
        <v>0</v>
      </c>
      <c r="N1114">
        <v>0</v>
      </c>
      <c r="O1114">
        <v>1</v>
      </c>
      <c r="P1114">
        <v>0</v>
      </c>
      <c r="Q1114">
        <v>0</v>
      </c>
      <c r="R1114">
        <v>0</v>
      </c>
      <c r="S1114" t="s">
        <v>44</v>
      </c>
      <c r="T1114">
        <v>0</v>
      </c>
      <c r="U1114">
        <v>0</v>
      </c>
      <c r="V1114">
        <v>0</v>
      </c>
      <c r="W1114">
        <v>0</v>
      </c>
      <c r="X1114">
        <v>1</v>
      </c>
      <c r="Y1114">
        <v>0</v>
      </c>
      <c r="Z1114">
        <v>0</v>
      </c>
      <c r="AA1114">
        <v>0</v>
      </c>
      <c r="AB1114">
        <v>57.4</v>
      </c>
      <c r="AC1114">
        <v>63</v>
      </c>
      <c r="AD1114">
        <v>1915</v>
      </c>
      <c r="AE1114">
        <v>7.5574729016147462</v>
      </c>
      <c r="AF1114">
        <f t="shared" si="52"/>
        <v>1914.9999999999995</v>
      </c>
      <c r="AG1114">
        <v>7.5591087053425365</v>
      </c>
      <c r="AH1114">
        <f t="shared" si="53"/>
        <v>1918.1351276663847</v>
      </c>
      <c r="AI1114">
        <v>-1.6358037277903748E-3</v>
      </c>
      <c r="AJ1114">
        <v>1915</v>
      </c>
      <c r="AL1114">
        <v>1</v>
      </c>
      <c r="AM1114">
        <v>0</v>
      </c>
      <c r="AN1114">
        <v>5.54</v>
      </c>
      <c r="AO1114">
        <v>5.58</v>
      </c>
      <c r="AP1114">
        <v>3.19</v>
      </c>
    </row>
    <row r="1115" spans="1:42" x14ac:dyDescent="0.3">
      <c r="A1115">
        <v>1</v>
      </c>
      <c r="B1115">
        <v>0.54</v>
      </c>
      <c r="C1115">
        <f t="shared" si="51"/>
        <v>0.29160000000000003</v>
      </c>
      <c r="D1115">
        <v>7.3637568041130663</v>
      </c>
      <c r="E1115" t="s">
        <v>40</v>
      </c>
      <c r="F1115">
        <v>0</v>
      </c>
      <c r="G1115">
        <v>0</v>
      </c>
      <c r="H1115">
        <v>1</v>
      </c>
      <c r="I1115">
        <v>0</v>
      </c>
      <c r="J1115">
        <v>0</v>
      </c>
      <c r="K1115" t="s">
        <v>50</v>
      </c>
      <c r="L1115">
        <v>0</v>
      </c>
      <c r="M1115">
        <v>0</v>
      </c>
      <c r="N1115">
        <v>0</v>
      </c>
      <c r="O1115">
        <v>1</v>
      </c>
      <c r="P1115">
        <v>0</v>
      </c>
      <c r="Q1115">
        <v>0</v>
      </c>
      <c r="R1115">
        <v>0</v>
      </c>
      <c r="S1115" t="s">
        <v>46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1</v>
      </c>
      <c r="AA1115">
        <v>0</v>
      </c>
      <c r="AB1115">
        <v>61.3</v>
      </c>
      <c r="AC1115">
        <v>56</v>
      </c>
      <c r="AD1115">
        <v>1982</v>
      </c>
      <c r="AE1115">
        <v>7.5918617148899337</v>
      </c>
      <c r="AF1115">
        <f t="shared" si="52"/>
        <v>1982.0000000000007</v>
      </c>
      <c r="AG1115">
        <v>7.6136916200275166</v>
      </c>
      <c r="AH1115">
        <f t="shared" si="53"/>
        <v>2025.7425831081239</v>
      </c>
      <c r="AI1115">
        <v>-2.1829905137582983E-2</v>
      </c>
      <c r="AJ1115">
        <v>1982</v>
      </c>
      <c r="AL1115">
        <v>1</v>
      </c>
      <c r="AM1115">
        <v>0</v>
      </c>
      <c r="AN1115">
        <v>5.23</v>
      </c>
      <c r="AO1115">
        <v>5.28</v>
      </c>
      <c r="AP1115">
        <v>3.22</v>
      </c>
    </row>
    <row r="1116" spans="1:42" x14ac:dyDescent="0.3">
      <c r="A1116">
        <v>1</v>
      </c>
      <c r="B1116">
        <v>0.7</v>
      </c>
      <c r="C1116">
        <f t="shared" si="51"/>
        <v>0.48999999999999994</v>
      </c>
      <c r="D1116">
        <v>7.7962024499072404</v>
      </c>
      <c r="E1116" t="s">
        <v>55</v>
      </c>
      <c r="F1116">
        <v>0</v>
      </c>
      <c r="G1116">
        <v>0</v>
      </c>
      <c r="H1116">
        <v>0</v>
      </c>
      <c r="I1116">
        <v>0</v>
      </c>
      <c r="J1116">
        <v>1</v>
      </c>
      <c r="K1116" t="s">
        <v>51</v>
      </c>
      <c r="L1116">
        <v>0</v>
      </c>
      <c r="M1116">
        <v>0</v>
      </c>
      <c r="N1116">
        <v>1</v>
      </c>
      <c r="O1116">
        <v>0</v>
      </c>
      <c r="P1116">
        <v>0</v>
      </c>
      <c r="Q1116">
        <v>0</v>
      </c>
      <c r="R1116">
        <v>0</v>
      </c>
      <c r="S1116" t="s">
        <v>46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1</v>
      </c>
      <c r="AA1116">
        <v>0</v>
      </c>
      <c r="AB1116">
        <v>63.3</v>
      </c>
      <c r="AC1116">
        <v>62</v>
      </c>
      <c r="AD1116">
        <v>3204</v>
      </c>
      <c r="AE1116">
        <v>8.0721553081882504</v>
      </c>
      <c r="AF1116">
        <f t="shared" si="52"/>
        <v>3204.0000000000018</v>
      </c>
      <c r="AG1116">
        <v>8.1749640920330062</v>
      </c>
      <c r="AH1116">
        <f t="shared" si="53"/>
        <v>3550.9274150701535</v>
      </c>
      <c r="AI1116">
        <v>-0.10280878384475578</v>
      </c>
      <c r="AJ1116">
        <v>3204</v>
      </c>
      <c r="AL1116">
        <v>1</v>
      </c>
      <c r="AM1116">
        <v>0</v>
      </c>
      <c r="AN1116">
        <v>5.67</v>
      </c>
      <c r="AO1116">
        <v>5.57</v>
      </c>
      <c r="AP1116">
        <v>3.56</v>
      </c>
    </row>
    <row r="1117" spans="1:42" x14ac:dyDescent="0.3">
      <c r="A1117">
        <v>1</v>
      </c>
      <c r="B1117">
        <v>0.7</v>
      </c>
      <c r="C1117">
        <f t="shared" si="51"/>
        <v>0.48999999999999994</v>
      </c>
      <c r="D1117">
        <v>7.7962024499072404</v>
      </c>
      <c r="E1117" t="s">
        <v>40</v>
      </c>
      <c r="F1117">
        <v>0</v>
      </c>
      <c r="G1117">
        <v>0</v>
      </c>
      <c r="H1117">
        <v>1</v>
      </c>
      <c r="I1117">
        <v>0</v>
      </c>
      <c r="J1117">
        <v>0</v>
      </c>
      <c r="K1117" t="s">
        <v>50</v>
      </c>
      <c r="L1117">
        <v>0</v>
      </c>
      <c r="M1117">
        <v>0</v>
      </c>
      <c r="N1117">
        <v>0</v>
      </c>
      <c r="O1117">
        <v>1</v>
      </c>
      <c r="P1117">
        <v>0</v>
      </c>
      <c r="Q1117">
        <v>0</v>
      </c>
      <c r="R1117">
        <v>0</v>
      </c>
      <c r="S1117" t="s">
        <v>48</v>
      </c>
      <c r="T1117">
        <v>0</v>
      </c>
      <c r="U1117">
        <v>0</v>
      </c>
      <c r="V1117">
        <v>0</v>
      </c>
      <c r="W1117">
        <v>1</v>
      </c>
      <c r="X1117">
        <v>0</v>
      </c>
      <c r="Y1117">
        <v>0</v>
      </c>
      <c r="Z1117">
        <v>0</v>
      </c>
      <c r="AA1117">
        <v>0</v>
      </c>
      <c r="AB1117">
        <v>61.6</v>
      </c>
      <c r="AC1117">
        <v>57</v>
      </c>
      <c r="AD1117">
        <v>1814</v>
      </c>
      <c r="AE1117">
        <v>7.5032896306750816</v>
      </c>
      <c r="AF1117">
        <f t="shared" si="52"/>
        <v>1813.9999999999993</v>
      </c>
      <c r="AG1117">
        <v>7.5655112478106155</v>
      </c>
      <c r="AH1117">
        <f t="shared" si="53"/>
        <v>1930.4554679448916</v>
      </c>
      <c r="AI1117">
        <v>-6.2221617135533869E-2</v>
      </c>
      <c r="AJ1117">
        <v>1814</v>
      </c>
      <c r="AL1117">
        <v>1</v>
      </c>
      <c r="AM1117">
        <v>0</v>
      </c>
      <c r="AN1117">
        <v>5.68</v>
      </c>
      <c r="AO1117">
        <v>5.65</v>
      </c>
      <c r="AP1117">
        <v>3.49</v>
      </c>
    </row>
    <row r="1118" spans="1:42" x14ac:dyDescent="0.3">
      <c r="A1118">
        <v>1</v>
      </c>
      <c r="B1118">
        <v>0.7</v>
      </c>
      <c r="C1118">
        <f t="shared" si="51"/>
        <v>0.48999999999999994</v>
      </c>
      <c r="D1118">
        <v>7.7962024499072404</v>
      </c>
      <c r="E1118" t="s">
        <v>55</v>
      </c>
      <c r="F1118">
        <v>0</v>
      </c>
      <c r="G1118">
        <v>0</v>
      </c>
      <c r="H1118">
        <v>0</v>
      </c>
      <c r="I1118">
        <v>0</v>
      </c>
      <c r="J1118">
        <v>1</v>
      </c>
      <c r="K1118" t="s">
        <v>51</v>
      </c>
      <c r="L1118">
        <v>0</v>
      </c>
      <c r="M1118">
        <v>0</v>
      </c>
      <c r="N1118">
        <v>1</v>
      </c>
      <c r="O1118">
        <v>0</v>
      </c>
      <c r="P1118">
        <v>0</v>
      </c>
      <c r="Q1118">
        <v>0</v>
      </c>
      <c r="R1118">
        <v>0</v>
      </c>
      <c r="S1118" t="s">
        <v>52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0</v>
      </c>
      <c r="AA1118">
        <v>0</v>
      </c>
      <c r="AB1118">
        <v>62.8</v>
      </c>
      <c r="AC1118">
        <v>58</v>
      </c>
      <c r="AD1118">
        <v>2552</v>
      </c>
      <c r="AE1118">
        <v>7.8446326444646806</v>
      </c>
      <c r="AF1118">
        <f t="shared" si="52"/>
        <v>2552</v>
      </c>
      <c r="AG1118">
        <v>7.8167732778868935</v>
      </c>
      <c r="AH1118">
        <f t="shared" si="53"/>
        <v>2481.8841233926878</v>
      </c>
      <c r="AI1118">
        <v>2.7859366577787092E-2</v>
      </c>
      <c r="AJ1118">
        <v>2552</v>
      </c>
      <c r="AL1118">
        <v>1</v>
      </c>
      <c r="AM1118">
        <v>0</v>
      </c>
      <c r="AN1118">
        <v>5.6</v>
      </c>
      <c r="AO1118">
        <v>5.64</v>
      </c>
      <c r="AP1118">
        <v>3.53</v>
      </c>
    </row>
    <row r="1119" spans="1:42" x14ac:dyDescent="0.3">
      <c r="A1119">
        <v>1</v>
      </c>
      <c r="B1119">
        <v>0.7</v>
      </c>
      <c r="C1119">
        <f t="shared" si="51"/>
        <v>0.48999999999999994</v>
      </c>
      <c r="D1119">
        <v>7.7962024499072404</v>
      </c>
      <c r="E1119" t="s">
        <v>55</v>
      </c>
      <c r="F1119">
        <v>0</v>
      </c>
      <c r="G1119">
        <v>0</v>
      </c>
      <c r="H1119">
        <v>0</v>
      </c>
      <c r="I1119">
        <v>0</v>
      </c>
      <c r="J1119">
        <v>1</v>
      </c>
      <c r="K1119" t="s">
        <v>47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1</v>
      </c>
      <c r="R1119">
        <v>0</v>
      </c>
      <c r="S1119" t="s">
        <v>39</v>
      </c>
      <c r="T1119">
        <v>0</v>
      </c>
      <c r="U1119">
        <v>0</v>
      </c>
      <c r="V1119">
        <v>1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62.5</v>
      </c>
      <c r="AC1119">
        <v>60</v>
      </c>
      <c r="AD1119">
        <v>2039</v>
      </c>
      <c r="AE1119">
        <v>7.6202147705744547</v>
      </c>
      <c r="AF1119">
        <f t="shared" si="52"/>
        <v>2038.9999999999991</v>
      </c>
      <c r="AG1119">
        <v>7.4470417107839282</v>
      </c>
      <c r="AH1119">
        <f t="shared" si="53"/>
        <v>1714.7828110340208</v>
      </c>
      <c r="AI1119">
        <v>0.17317305979052655</v>
      </c>
      <c r="AJ1119">
        <v>2039</v>
      </c>
      <c r="AL1119">
        <v>1</v>
      </c>
      <c r="AM1119">
        <v>0</v>
      </c>
      <c r="AN1119">
        <v>5.64</v>
      </c>
      <c r="AO1119">
        <v>5.68</v>
      </c>
      <c r="AP1119">
        <v>3.54</v>
      </c>
    </row>
    <row r="1120" spans="1:42" x14ac:dyDescent="0.3">
      <c r="A1120">
        <v>1</v>
      </c>
      <c r="B1120">
        <v>0.32</v>
      </c>
      <c r="C1120">
        <f t="shared" si="51"/>
        <v>0.1024</v>
      </c>
      <c r="D1120">
        <v>6.56339481274318</v>
      </c>
      <c r="E1120" t="s">
        <v>40</v>
      </c>
      <c r="F1120">
        <v>0</v>
      </c>
      <c r="G1120">
        <v>0</v>
      </c>
      <c r="H1120">
        <v>1</v>
      </c>
      <c r="I1120">
        <v>0</v>
      </c>
      <c r="J1120">
        <v>0</v>
      </c>
      <c r="K1120" t="s">
        <v>43</v>
      </c>
      <c r="L1120">
        <v>0</v>
      </c>
      <c r="M1120">
        <v>1</v>
      </c>
      <c r="N1120">
        <v>0</v>
      </c>
      <c r="O1120">
        <v>0</v>
      </c>
      <c r="P1120">
        <v>0</v>
      </c>
      <c r="Q1120">
        <v>0</v>
      </c>
      <c r="R1120">
        <v>0</v>
      </c>
      <c r="S1120" t="s">
        <v>52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0</v>
      </c>
      <c r="AA1120">
        <v>0</v>
      </c>
      <c r="AB1120">
        <v>61.5</v>
      </c>
      <c r="AC1120">
        <v>55</v>
      </c>
      <c r="AD1120">
        <v>702</v>
      </c>
      <c r="AE1120">
        <v>6.5539334040258108</v>
      </c>
      <c r="AF1120">
        <f t="shared" si="52"/>
        <v>701.99999999999977</v>
      </c>
      <c r="AG1120">
        <v>6.5688874370610204</v>
      </c>
      <c r="AH1120">
        <f t="shared" si="53"/>
        <v>712.57661562319856</v>
      </c>
      <c r="AI1120">
        <v>-1.4954033035209591E-2</v>
      </c>
      <c r="AJ1120">
        <v>702</v>
      </c>
      <c r="AL1120">
        <v>1</v>
      </c>
      <c r="AM1120">
        <v>0</v>
      </c>
      <c r="AN1120">
        <v>4.38</v>
      </c>
      <c r="AO1120">
        <v>4.43</v>
      </c>
      <c r="AP1120">
        <v>2.71</v>
      </c>
    </row>
    <row r="1121" spans="1:42" x14ac:dyDescent="0.3">
      <c r="A1121">
        <v>1</v>
      </c>
      <c r="B1121">
        <v>0.36</v>
      </c>
      <c r="C1121">
        <f t="shared" si="51"/>
        <v>0.12959999999999999</v>
      </c>
      <c r="D1121">
        <v>6.7356105602666911</v>
      </c>
      <c r="E1121" t="s">
        <v>49</v>
      </c>
      <c r="F1121">
        <v>0</v>
      </c>
      <c r="G1121">
        <v>0</v>
      </c>
      <c r="H1121">
        <v>0</v>
      </c>
      <c r="I1121">
        <v>1</v>
      </c>
      <c r="J1121">
        <v>0</v>
      </c>
      <c r="K1121" t="s">
        <v>51</v>
      </c>
      <c r="L1121">
        <v>0</v>
      </c>
      <c r="M1121">
        <v>0</v>
      </c>
      <c r="N1121">
        <v>1</v>
      </c>
      <c r="O1121">
        <v>0</v>
      </c>
      <c r="P1121">
        <v>0</v>
      </c>
      <c r="Q1121">
        <v>0</v>
      </c>
      <c r="R1121">
        <v>0</v>
      </c>
      <c r="S1121" t="s">
        <v>52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0</v>
      </c>
      <c r="AA1121">
        <v>0</v>
      </c>
      <c r="AB1121">
        <v>60.5</v>
      </c>
      <c r="AC1121">
        <v>60</v>
      </c>
      <c r="AD1121">
        <v>726</v>
      </c>
      <c r="AE1121">
        <v>6.5875500148247959</v>
      </c>
      <c r="AF1121">
        <f t="shared" si="52"/>
        <v>725.99999999999977</v>
      </c>
      <c r="AG1121">
        <v>6.6255708422056419</v>
      </c>
      <c r="AH1121">
        <f t="shared" si="53"/>
        <v>754.13458155436535</v>
      </c>
      <c r="AI1121">
        <v>-3.8020827380846001E-2</v>
      </c>
      <c r="AJ1121">
        <v>726</v>
      </c>
      <c r="AL1121">
        <v>1</v>
      </c>
      <c r="AM1121">
        <v>0</v>
      </c>
      <c r="AN1121">
        <v>4.55</v>
      </c>
      <c r="AO1121">
        <v>4.6100000000000003</v>
      </c>
      <c r="AP1121">
        <v>2.77</v>
      </c>
    </row>
    <row r="1122" spans="1:42" x14ac:dyDescent="0.3">
      <c r="A1122">
        <v>1</v>
      </c>
      <c r="B1122">
        <v>0.7</v>
      </c>
      <c r="C1122">
        <f t="shared" si="51"/>
        <v>0.48999999999999994</v>
      </c>
      <c r="D1122">
        <v>7.7962024499072404</v>
      </c>
      <c r="E1122" t="s">
        <v>45</v>
      </c>
      <c r="F1122">
        <v>1</v>
      </c>
      <c r="G1122">
        <v>0</v>
      </c>
      <c r="H1122">
        <v>0</v>
      </c>
      <c r="I1122">
        <v>0</v>
      </c>
      <c r="J1122">
        <v>0</v>
      </c>
      <c r="K1122" t="s">
        <v>54</v>
      </c>
      <c r="L1122">
        <v>1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 t="s">
        <v>48</v>
      </c>
      <c r="T1122">
        <v>0</v>
      </c>
      <c r="U1122">
        <v>0</v>
      </c>
      <c r="V1122">
        <v>0</v>
      </c>
      <c r="W1122">
        <v>1</v>
      </c>
      <c r="X1122">
        <v>0</v>
      </c>
      <c r="Y1122">
        <v>0</v>
      </c>
      <c r="Z1122">
        <v>0</v>
      </c>
      <c r="AA1122">
        <v>0</v>
      </c>
      <c r="AB1122">
        <v>58.1</v>
      </c>
      <c r="AC1122">
        <v>60</v>
      </c>
      <c r="AD1122">
        <v>2358</v>
      </c>
      <c r="AE1122">
        <v>7.7655690810973166</v>
      </c>
      <c r="AF1122">
        <f t="shared" si="52"/>
        <v>2358.0000000000009</v>
      </c>
      <c r="AG1122">
        <v>7.497082176471153</v>
      </c>
      <c r="AH1122">
        <f t="shared" si="53"/>
        <v>1802.774554837792</v>
      </c>
      <c r="AI1122">
        <v>0.26848690462616354</v>
      </c>
      <c r="AJ1122">
        <v>2358</v>
      </c>
      <c r="AL1122">
        <v>1</v>
      </c>
      <c r="AM1122">
        <v>0</v>
      </c>
      <c r="AN1122">
        <v>5.79</v>
      </c>
      <c r="AO1122">
        <v>5.82</v>
      </c>
      <c r="AP1122">
        <v>3.37</v>
      </c>
    </row>
    <row r="1123" spans="1:42" x14ac:dyDescent="0.3">
      <c r="A1123">
        <v>1</v>
      </c>
      <c r="B1123">
        <v>0.31</v>
      </c>
      <c r="C1123">
        <f t="shared" si="51"/>
        <v>9.6100000000000005E-2</v>
      </c>
      <c r="D1123">
        <v>6.5177318019796271</v>
      </c>
      <c r="E1123" t="s">
        <v>49</v>
      </c>
      <c r="F1123">
        <v>0</v>
      </c>
      <c r="G1123">
        <v>0</v>
      </c>
      <c r="H1123">
        <v>0</v>
      </c>
      <c r="I1123">
        <v>1</v>
      </c>
      <c r="J1123">
        <v>0</v>
      </c>
      <c r="K1123" t="s">
        <v>41</v>
      </c>
      <c r="L1123">
        <v>0</v>
      </c>
      <c r="M1123">
        <v>0</v>
      </c>
      <c r="N1123">
        <v>0</v>
      </c>
      <c r="O1123">
        <v>0</v>
      </c>
      <c r="P1123">
        <v>1</v>
      </c>
      <c r="Q1123">
        <v>0</v>
      </c>
      <c r="R1123">
        <v>0</v>
      </c>
      <c r="S1123" t="s">
        <v>39</v>
      </c>
      <c r="T1123">
        <v>0</v>
      </c>
      <c r="U1123">
        <v>0</v>
      </c>
      <c r="V1123">
        <v>1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60.5</v>
      </c>
      <c r="AC1123">
        <v>60</v>
      </c>
      <c r="AD1123">
        <v>573</v>
      </c>
      <c r="AE1123">
        <v>6.3508857167147399</v>
      </c>
      <c r="AF1123">
        <f t="shared" si="52"/>
        <v>573.00000000000023</v>
      </c>
      <c r="AG1123">
        <v>6.2101989151902366</v>
      </c>
      <c r="AH1123">
        <f t="shared" si="53"/>
        <v>497.80026147287629</v>
      </c>
      <c r="AI1123">
        <v>0.1406868015245033</v>
      </c>
      <c r="AJ1123">
        <v>573</v>
      </c>
      <c r="AL1123">
        <v>1</v>
      </c>
      <c r="AM1123">
        <v>0</v>
      </c>
      <c r="AN1123">
        <v>4.4000000000000004</v>
      </c>
      <c r="AO1123">
        <v>4.33</v>
      </c>
      <c r="AP1123">
        <v>2.64</v>
      </c>
    </row>
    <row r="1124" spans="1:42" x14ac:dyDescent="0.3">
      <c r="A1124">
        <v>1</v>
      </c>
      <c r="B1124">
        <v>0.73</v>
      </c>
      <c r="C1124">
        <f t="shared" si="51"/>
        <v>0.53289999999999993</v>
      </c>
      <c r="D1124">
        <v>7.8684782047942292</v>
      </c>
      <c r="E1124" t="s">
        <v>49</v>
      </c>
      <c r="F1124">
        <v>0</v>
      </c>
      <c r="G1124">
        <v>0</v>
      </c>
      <c r="H1124">
        <v>0</v>
      </c>
      <c r="I1124">
        <v>1</v>
      </c>
      <c r="J1124">
        <v>0</v>
      </c>
      <c r="K1124" t="s">
        <v>51</v>
      </c>
      <c r="L1124">
        <v>0</v>
      </c>
      <c r="M1124">
        <v>0</v>
      </c>
      <c r="N1124">
        <v>1</v>
      </c>
      <c r="O1124">
        <v>0</v>
      </c>
      <c r="P1124">
        <v>0</v>
      </c>
      <c r="Q1124">
        <v>0</v>
      </c>
      <c r="R1124">
        <v>0</v>
      </c>
      <c r="S1124" t="s">
        <v>44</v>
      </c>
      <c r="T1124">
        <v>0</v>
      </c>
      <c r="U1124">
        <v>0</v>
      </c>
      <c r="V1124">
        <v>0</v>
      </c>
      <c r="W1124">
        <v>0</v>
      </c>
      <c r="X1124">
        <v>1</v>
      </c>
      <c r="Y1124">
        <v>0</v>
      </c>
      <c r="Z1124">
        <v>0</v>
      </c>
      <c r="AA1124">
        <v>0</v>
      </c>
      <c r="AB1124">
        <v>62.7</v>
      </c>
      <c r="AC1124">
        <v>56</v>
      </c>
      <c r="AD1124">
        <v>2961</v>
      </c>
      <c r="AE1124">
        <v>7.993282328101591</v>
      </c>
      <c r="AF1124">
        <f t="shared" si="52"/>
        <v>2960.9999999999991</v>
      </c>
      <c r="AG1124">
        <v>8.0709356022593752</v>
      </c>
      <c r="AH1124">
        <f t="shared" si="53"/>
        <v>3200.0944445026689</v>
      </c>
      <c r="AI1124">
        <v>-7.7653274157784224E-2</v>
      </c>
      <c r="AJ1124">
        <v>2961</v>
      </c>
      <c r="AL1124">
        <v>1</v>
      </c>
      <c r="AM1124">
        <v>0</v>
      </c>
      <c r="AN1124">
        <v>5.75</v>
      </c>
      <c r="AO1124">
        <v>5.73</v>
      </c>
      <c r="AP1124">
        <v>3.6</v>
      </c>
    </row>
    <row r="1125" spans="1:42" x14ac:dyDescent="0.3">
      <c r="A1125">
        <v>1</v>
      </c>
      <c r="B1125">
        <v>0.31</v>
      </c>
      <c r="C1125">
        <f t="shared" si="51"/>
        <v>9.6100000000000005E-2</v>
      </c>
      <c r="D1125">
        <v>6.5177318019796271</v>
      </c>
      <c r="E1125" t="s">
        <v>49</v>
      </c>
      <c r="F1125">
        <v>0</v>
      </c>
      <c r="G1125">
        <v>0</v>
      </c>
      <c r="H1125">
        <v>0</v>
      </c>
      <c r="I1125">
        <v>1</v>
      </c>
      <c r="J1125">
        <v>0</v>
      </c>
      <c r="K1125" t="s">
        <v>43</v>
      </c>
      <c r="L1125">
        <v>0</v>
      </c>
      <c r="M1125">
        <v>1</v>
      </c>
      <c r="N1125">
        <v>0</v>
      </c>
      <c r="O1125">
        <v>0</v>
      </c>
      <c r="P1125">
        <v>0</v>
      </c>
      <c r="Q1125">
        <v>0</v>
      </c>
      <c r="R1125">
        <v>0</v>
      </c>
      <c r="S1125" t="s">
        <v>44</v>
      </c>
      <c r="T1125">
        <v>0</v>
      </c>
      <c r="U1125">
        <v>0</v>
      </c>
      <c r="V1125">
        <v>0</v>
      </c>
      <c r="W1125">
        <v>0</v>
      </c>
      <c r="X1125">
        <v>1</v>
      </c>
      <c r="Y1125">
        <v>0</v>
      </c>
      <c r="Z1125">
        <v>0</v>
      </c>
      <c r="AA1125">
        <v>0</v>
      </c>
      <c r="AB1125">
        <v>61.9</v>
      </c>
      <c r="AC1125">
        <v>56</v>
      </c>
      <c r="AD1125">
        <v>816</v>
      </c>
      <c r="AE1125">
        <v>6.7044143549641069</v>
      </c>
      <c r="AF1125">
        <f t="shared" si="52"/>
        <v>815.99999999999989</v>
      </c>
      <c r="AG1125">
        <v>6.625953257672073</v>
      </c>
      <c r="AH1125">
        <f t="shared" si="53"/>
        <v>754.42302943207187</v>
      </c>
      <c r="AI1125">
        <v>7.8461097292033877E-2</v>
      </c>
      <c r="AJ1125">
        <v>816</v>
      </c>
      <c r="AL1125">
        <v>1</v>
      </c>
      <c r="AM1125">
        <v>0</v>
      </c>
      <c r="AN1125">
        <v>4.37</v>
      </c>
      <c r="AO1125">
        <v>4.32</v>
      </c>
      <c r="AP1125">
        <v>2.69</v>
      </c>
    </row>
    <row r="1126" spans="1:42" x14ac:dyDescent="0.3">
      <c r="A1126">
        <v>1</v>
      </c>
      <c r="B1126">
        <v>0.9</v>
      </c>
      <c r="C1126">
        <f t="shared" si="51"/>
        <v>0.81</v>
      </c>
      <c r="D1126">
        <v>8.2391797372871505</v>
      </c>
      <c r="E1126" t="s">
        <v>49</v>
      </c>
      <c r="F1126">
        <v>0</v>
      </c>
      <c r="G1126">
        <v>0</v>
      </c>
      <c r="H1126">
        <v>0</v>
      </c>
      <c r="I1126">
        <v>1</v>
      </c>
      <c r="J1126">
        <v>0</v>
      </c>
      <c r="K1126" t="s">
        <v>41</v>
      </c>
      <c r="L1126">
        <v>0</v>
      </c>
      <c r="M1126">
        <v>0</v>
      </c>
      <c r="N1126">
        <v>0</v>
      </c>
      <c r="O1126">
        <v>0</v>
      </c>
      <c r="P1126">
        <v>1</v>
      </c>
      <c r="Q1126">
        <v>0</v>
      </c>
      <c r="R1126">
        <v>0</v>
      </c>
      <c r="S1126" t="s">
        <v>52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0</v>
      </c>
      <c r="AA1126">
        <v>0</v>
      </c>
      <c r="AB1126">
        <v>60.7</v>
      </c>
      <c r="AC1126">
        <v>58</v>
      </c>
      <c r="AD1126">
        <v>4082</v>
      </c>
      <c r="AE1126">
        <v>8.3143423433697894</v>
      </c>
      <c r="AF1126">
        <f t="shared" si="52"/>
        <v>4081.9999999999973</v>
      </c>
      <c r="AG1126">
        <v>8.3153780686887053</v>
      </c>
      <c r="AH1126">
        <f t="shared" si="53"/>
        <v>4086.2300209435693</v>
      </c>
      <c r="AI1126">
        <v>-1.0357253189159366E-3</v>
      </c>
      <c r="AJ1126">
        <v>4082</v>
      </c>
      <c r="AL1126">
        <v>1</v>
      </c>
      <c r="AM1126">
        <v>0</v>
      </c>
      <c r="AN1126">
        <v>6.21</v>
      </c>
      <c r="AO1126">
        <v>6.17</v>
      </c>
      <c r="AP1126">
        <v>3.76</v>
      </c>
    </row>
    <row r="1127" spans="1:42" x14ac:dyDescent="0.3">
      <c r="A1127">
        <v>1</v>
      </c>
      <c r="B1127">
        <v>0.72</v>
      </c>
      <c r="C1127">
        <f t="shared" si="51"/>
        <v>0.51839999999999997</v>
      </c>
      <c r="D1127">
        <v>7.8446480764991975</v>
      </c>
      <c r="E1127" t="s">
        <v>40</v>
      </c>
      <c r="F1127">
        <v>0</v>
      </c>
      <c r="G1127">
        <v>0</v>
      </c>
      <c r="H1127">
        <v>1</v>
      </c>
      <c r="I1127">
        <v>0</v>
      </c>
      <c r="J1127">
        <v>0</v>
      </c>
      <c r="K1127" t="s">
        <v>43</v>
      </c>
      <c r="L1127">
        <v>0</v>
      </c>
      <c r="M1127">
        <v>1</v>
      </c>
      <c r="N1127">
        <v>0</v>
      </c>
      <c r="O1127">
        <v>0</v>
      </c>
      <c r="P1127">
        <v>0</v>
      </c>
      <c r="Q1127">
        <v>0</v>
      </c>
      <c r="R1127">
        <v>0</v>
      </c>
      <c r="S1127" t="s">
        <v>52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0</v>
      </c>
      <c r="AA1127">
        <v>0</v>
      </c>
      <c r="AB1127">
        <v>61.4</v>
      </c>
      <c r="AC1127">
        <v>56</v>
      </c>
      <c r="AD1127">
        <v>3601</v>
      </c>
      <c r="AE1127">
        <v>8.1889668636488757</v>
      </c>
      <c r="AF1127">
        <f t="shared" si="52"/>
        <v>3601.0000000000018</v>
      </c>
      <c r="AG1127">
        <v>8.0663510364917244</v>
      </c>
      <c r="AH1127">
        <f t="shared" si="53"/>
        <v>3185.4569799065157</v>
      </c>
      <c r="AI1127">
        <v>0.12261582715715136</v>
      </c>
      <c r="AJ1127">
        <v>3601</v>
      </c>
      <c r="AL1127">
        <v>1</v>
      </c>
      <c r="AM1127">
        <v>0</v>
      </c>
      <c r="AN1127">
        <v>5.78</v>
      </c>
      <c r="AO1127">
        <v>5.8</v>
      </c>
      <c r="AP1127">
        <v>3.55</v>
      </c>
    </row>
    <row r="1128" spans="1:42" x14ac:dyDescent="0.3">
      <c r="A1128">
        <v>1</v>
      </c>
      <c r="B1128">
        <v>0.41</v>
      </c>
      <c r="C1128">
        <f t="shared" si="51"/>
        <v>0.16809999999999997</v>
      </c>
      <c r="D1128">
        <v>6.9310210740658889</v>
      </c>
      <c r="E1128" t="s">
        <v>40</v>
      </c>
      <c r="F1128">
        <v>0</v>
      </c>
      <c r="G1128">
        <v>0</v>
      </c>
      <c r="H1128">
        <v>1</v>
      </c>
      <c r="I1128">
        <v>0</v>
      </c>
      <c r="J1128">
        <v>0</v>
      </c>
      <c r="K1128" t="s">
        <v>51</v>
      </c>
      <c r="L1128">
        <v>0</v>
      </c>
      <c r="M1128">
        <v>0</v>
      </c>
      <c r="N1128">
        <v>1</v>
      </c>
      <c r="O1128">
        <v>0</v>
      </c>
      <c r="P1128">
        <v>0</v>
      </c>
      <c r="Q1128">
        <v>0</v>
      </c>
      <c r="R1128">
        <v>0</v>
      </c>
      <c r="S1128" t="s">
        <v>39</v>
      </c>
      <c r="T1128">
        <v>0</v>
      </c>
      <c r="U1128">
        <v>0</v>
      </c>
      <c r="V1128">
        <v>1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61.4</v>
      </c>
      <c r="AC1128">
        <v>56</v>
      </c>
      <c r="AD1128">
        <v>824</v>
      </c>
      <c r="AE1128">
        <v>6.7141705299094721</v>
      </c>
      <c r="AF1128">
        <f t="shared" si="52"/>
        <v>824.00000000000034</v>
      </c>
      <c r="AG1128">
        <v>6.7625712880837838</v>
      </c>
      <c r="AH1128">
        <f t="shared" si="53"/>
        <v>864.86315152268708</v>
      </c>
      <c r="AI1128">
        <v>-4.8400758174311775E-2</v>
      </c>
      <c r="AJ1128">
        <v>824</v>
      </c>
      <c r="AL1128">
        <v>1</v>
      </c>
      <c r="AM1128">
        <v>0</v>
      </c>
      <c r="AN1128">
        <v>4.7699999999999996</v>
      </c>
      <c r="AO1128">
        <v>4.8</v>
      </c>
      <c r="AP1128">
        <v>2.94</v>
      </c>
    </row>
    <row r="1129" spans="1:42" x14ac:dyDescent="0.3">
      <c r="A1129">
        <v>1</v>
      </c>
      <c r="B1129">
        <v>0.4</v>
      </c>
      <c r="C1129">
        <f t="shared" si="51"/>
        <v>0.16000000000000003</v>
      </c>
      <c r="D1129">
        <v>6.8934882765450896</v>
      </c>
      <c r="E1129" t="s">
        <v>55</v>
      </c>
      <c r="F1129">
        <v>0</v>
      </c>
      <c r="G1129">
        <v>0</v>
      </c>
      <c r="H1129">
        <v>0</v>
      </c>
      <c r="I1129">
        <v>0</v>
      </c>
      <c r="J1129">
        <v>1</v>
      </c>
      <c r="K1129" t="s">
        <v>54</v>
      </c>
      <c r="L1129">
        <v>1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 t="s">
        <v>44</v>
      </c>
      <c r="T1129">
        <v>0</v>
      </c>
      <c r="U1129">
        <v>0</v>
      </c>
      <c r="V1129">
        <v>0</v>
      </c>
      <c r="W1129">
        <v>0</v>
      </c>
      <c r="X1129">
        <v>1</v>
      </c>
      <c r="Y1129">
        <v>0</v>
      </c>
      <c r="Z1129">
        <v>0</v>
      </c>
      <c r="AA1129">
        <v>0</v>
      </c>
      <c r="AB1129">
        <v>63.1</v>
      </c>
      <c r="AC1129">
        <v>55</v>
      </c>
      <c r="AD1129">
        <v>967</v>
      </c>
      <c r="AE1129">
        <v>6.8741984954532942</v>
      </c>
      <c r="AF1129">
        <f t="shared" si="52"/>
        <v>966.99999999999989</v>
      </c>
      <c r="AG1129">
        <v>7.0176757875929248</v>
      </c>
      <c r="AH1129">
        <f t="shared" si="53"/>
        <v>1116.1893394910239</v>
      </c>
      <c r="AI1129">
        <v>-0.14347729213963056</v>
      </c>
      <c r="AJ1129">
        <v>967</v>
      </c>
      <c r="AL1129">
        <v>1</v>
      </c>
      <c r="AM1129">
        <v>0</v>
      </c>
      <c r="AN1129">
        <v>4.7</v>
      </c>
      <c r="AO1129">
        <v>4.74</v>
      </c>
      <c r="AP1129">
        <v>2.98</v>
      </c>
    </row>
    <row r="1130" spans="1:42" x14ac:dyDescent="0.3">
      <c r="A1130">
        <v>1</v>
      </c>
      <c r="B1130">
        <v>0.27</v>
      </c>
      <c r="C1130">
        <f t="shared" si="51"/>
        <v>7.2900000000000006E-2</v>
      </c>
      <c r="D1130">
        <v>6.3227053156926587</v>
      </c>
      <c r="E1130" t="s">
        <v>55</v>
      </c>
      <c r="F1130">
        <v>0</v>
      </c>
      <c r="G1130">
        <v>0</v>
      </c>
      <c r="H1130">
        <v>0</v>
      </c>
      <c r="I1130">
        <v>0</v>
      </c>
      <c r="J1130">
        <v>1</v>
      </c>
      <c r="K1130" t="s">
        <v>43</v>
      </c>
      <c r="L1130">
        <v>0</v>
      </c>
      <c r="M1130">
        <v>1</v>
      </c>
      <c r="N1130">
        <v>0</v>
      </c>
      <c r="O1130">
        <v>0</v>
      </c>
      <c r="P1130">
        <v>0</v>
      </c>
      <c r="Q1130">
        <v>0</v>
      </c>
      <c r="R1130">
        <v>0</v>
      </c>
      <c r="S1130" t="s">
        <v>44</v>
      </c>
      <c r="T1130">
        <v>0</v>
      </c>
      <c r="U1130">
        <v>0</v>
      </c>
      <c r="V1130">
        <v>0</v>
      </c>
      <c r="W1130">
        <v>0</v>
      </c>
      <c r="X1130">
        <v>1</v>
      </c>
      <c r="Y1130">
        <v>0</v>
      </c>
      <c r="Z1130">
        <v>0</v>
      </c>
      <c r="AA1130">
        <v>0</v>
      </c>
      <c r="AB1130">
        <v>61.9</v>
      </c>
      <c r="AC1130">
        <v>59</v>
      </c>
      <c r="AD1130">
        <v>470</v>
      </c>
      <c r="AE1130">
        <v>6.1527326947041043</v>
      </c>
      <c r="AF1130">
        <f t="shared" si="52"/>
        <v>470.00000000000006</v>
      </c>
      <c r="AG1130">
        <v>6.3713373086742511</v>
      </c>
      <c r="AH1130">
        <f t="shared" si="53"/>
        <v>584.83941698792376</v>
      </c>
      <c r="AI1130">
        <v>-0.21860461397014674</v>
      </c>
      <c r="AJ1130">
        <v>470</v>
      </c>
      <c r="AL1130">
        <v>1</v>
      </c>
      <c r="AM1130">
        <v>0</v>
      </c>
      <c r="AN1130">
        <v>4.16</v>
      </c>
      <c r="AO1130">
        <v>4.21</v>
      </c>
      <c r="AP1130">
        <v>2.59</v>
      </c>
    </row>
    <row r="1131" spans="1:42" x14ac:dyDescent="0.3">
      <c r="A1131">
        <v>1</v>
      </c>
      <c r="B1131">
        <v>0.26</v>
      </c>
      <c r="C1131">
        <f t="shared" si="51"/>
        <v>6.7600000000000007E-2</v>
      </c>
      <c r="D1131">
        <v>6.2704497010342202</v>
      </c>
      <c r="E1131" t="s">
        <v>40</v>
      </c>
      <c r="F1131">
        <v>0</v>
      </c>
      <c r="G1131">
        <v>0</v>
      </c>
      <c r="H1131">
        <v>1</v>
      </c>
      <c r="I1131">
        <v>0</v>
      </c>
      <c r="J1131">
        <v>0</v>
      </c>
      <c r="K1131" t="s">
        <v>43</v>
      </c>
      <c r="L1131">
        <v>0</v>
      </c>
      <c r="M1131">
        <v>1</v>
      </c>
      <c r="N1131">
        <v>0</v>
      </c>
      <c r="O1131">
        <v>0</v>
      </c>
      <c r="P1131">
        <v>0</v>
      </c>
      <c r="Q1131">
        <v>0</v>
      </c>
      <c r="R1131">
        <v>0</v>
      </c>
      <c r="S1131" t="s">
        <v>42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1</v>
      </c>
      <c r="AB1131">
        <v>62.3</v>
      </c>
      <c r="AC1131">
        <v>57</v>
      </c>
      <c r="AD1131">
        <v>769</v>
      </c>
      <c r="AE1131">
        <v>6.6450909695056444</v>
      </c>
      <c r="AF1131">
        <f t="shared" si="52"/>
        <v>769.00000000000034</v>
      </c>
      <c r="AG1131">
        <v>6.4853944630035549</v>
      </c>
      <c r="AH1131">
        <f t="shared" si="53"/>
        <v>655.49748275360253</v>
      </c>
      <c r="AI1131">
        <v>0.15969650650208944</v>
      </c>
      <c r="AJ1131">
        <v>769</v>
      </c>
      <c r="AL1131">
        <v>1</v>
      </c>
      <c r="AM1131">
        <v>0</v>
      </c>
      <c r="AN1131">
        <v>4.09</v>
      </c>
      <c r="AO1131">
        <v>4.0599999999999996</v>
      </c>
      <c r="AP1131">
        <v>2.54</v>
      </c>
    </row>
    <row r="1132" spans="1:42" x14ac:dyDescent="0.3">
      <c r="A1132">
        <v>1</v>
      </c>
      <c r="B1132">
        <v>0.52</v>
      </c>
      <c r="C1132">
        <f t="shared" si="51"/>
        <v>0.27040000000000003</v>
      </c>
      <c r="D1132">
        <v>7.302897153254575</v>
      </c>
      <c r="E1132" t="s">
        <v>55</v>
      </c>
      <c r="F1132">
        <v>0</v>
      </c>
      <c r="G1132">
        <v>0</v>
      </c>
      <c r="H1132">
        <v>0</v>
      </c>
      <c r="I1132">
        <v>0</v>
      </c>
      <c r="J1132">
        <v>1</v>
      </c>
      <c r="K1132" t="s">
        <v>43</v>
      </c>
      <c r="L1132">
        <v>0</v>
      </c>
      <c r="M1132">
        <v>1</v>
      </c>
      <c r="N1132">
        <v>0</v>
      </c>
      <c r="O1132">
        <v>0</v>
      </c>
      <c r="P1132">
        <v>0</v>
      </c>
      <c r="Q1132">
        <v>0</v>
      </c>
      <c r="R1132">
        <v>0</v>
      </c>
      <c r="S1132" t="s">
        <v>39</v>
      </c>
      <c r="T1132">
        <v>0</v>
      </c>
      <c r="U1132">
        <v>0</v>
      </c>
      <c r="V1132">
        <v>1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63</v>
      </c>
      <c r="AC1132">
        <v>54</v>
      </c>
      <c r="AD1132">
        <v>1330</v>
      </c>
      <c r="AE1132">
        <v>7.1929342212157996</v>
      </c>
      <c r="AF1132">
        <f t="shared" si="52"/>
        <v>1330.0000000000002</v>
      </c>
      <c r="AG1132">
        <v>7.2133739706840245</v>
      </c>
      <c r="AH1132">
        <f t="shared" si="53"/>
        <v>1357.4645953357792</v>
      </c>
      <c r="AI1132">
        <v>-2.043974946822491E-2</v>
      </c>
      <c r="AJ1132">
        <v>1330</v>
      </c>
      <c r="AL1132">
        <v>1</v>
      </c>
      <c r="AM1132">
        <v>0</v>
      </c>
      <c r="AN1132">
        <v>5.1100000000000003</v>
      </c>
      <c r="AO1132">
        <v>5.15</v>
      </c>
      <c r="AP1132">
        <v>3.23</v>
      </c>
    </row>
    <row r="1133" spans="1:42" x14ac:dyDescent="0.3">
      <c r="A1133">
        <v>1</v>
      </c>
      <c r="B1133">
        <v>0.42</v>
      </c>
      <c r="C1133">
        <f t="shared" si="51"/>
        <v>0.17639999999999997</v>
      </c>
      <c r="D1133">
        <v>6.9678463957930497</v>
      </c>
      <c r="E1133" t="s">
        <v>40</v>
      </c>
      <c r="F1133">
        <v>0</v>
      </c>
      <c r="G1133">
        <v>0</v>
      </c>
      <c r="H1133">
        <v>1</v>
      </c>
      <c r="I1133">
        <v>0</v>
      </c>
      <c r="J1133">
        <v>0</v>
      </c>
      <c r="K1133" t="s">
        <v>43</v>
      </c>
      <c r="L1133">
        <v>0</v>
      </c>
      <c r="M1133">
        <v>1</v>
      </c>
      <c r="N1133">
        <v>0</v>
      </c>
      <c r="O1133">
        <v>0</v>
      </c>
      <c r="P1133">
        <v>0</v>
      </c>
      <c r="Q1133">
        <v>0</v>
      </c>
      <c r="R1133">
        <v>0</v>
      </c>
      <c r="S1133" t="s">
        <v>52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0</v>
      </c>
      <c r="AA1133">
        <v>0</v>
      </c>
      <c r="AB1133">
        <v>61.7</v>
      </c>
      <c r="AC1133">
        <v>56</v>
      </c>
      <c r="AD1133">
        <v>958</v>
      </c>
      <c r="AE1133">
        <v>6.8648477779708603</v>
      </c>
      <c r="AF1133">
        <f t="shared" si="52"/>
        <v>957.99999999999977</v>
      </c>
      <c r="AG1133">
        <v>7.0217625697828172</v>
      </c>
      <c r="AH1133">
        <f t="shared" si="53"/>
        <v>1120.7602960942947</v>
      </c>
      <c r="AI1133">
        <v>-0.15691479181195689</v>
      </c>
      <c r="AJ1133">
        <v>958</v>
      </c>
      <c r="AL1133">
        <v>1</v>
      </c>
      <c r="AM1133">
        <v>0</v>
      </c>
      <c r="AN1133">
        <v>4.8</v>
      </c>
      <c r="AO1133">
        <v>4.82</v>
      </c>
      <c r="AP1133">
        <v>2.97</v>
      </c>
    </row>
    <row r="1134" spans="1:42" x14ac:dyDescent="0.3">
      <c r="A1134">
        <v>1</v>
      </c>
      <c r="B1134">
        <v>0.91</v>
      </c>
      <c r="C1134">
        <f t="shared" si="51"/>
        <v>0.82810000000000006</v>
      </c>
      <c r="D1134">
        <v>8.259224124793727</v>
      </c>
      <c r="E1134" t="s">
        <v>49</v>
      </c>
      <c r="F1134">
        <v>0</v>
      </c>
      <c r="G1134">
        <v>0</v>
      </c>
      <c r="H1134">
        <v>0</v>
      </c>
      <c r="I1134">
        <v>1</v>
      </c>
      <c r="J1134">
        <v>0</v>
      </c>
      <c r="K1134" t="s">
        <v>41</v>
      </c>
      <c r="L1134">
        <v>0</v>
      </c>
      <c r="M1134">
        <v>0</v>
      </c>
      <c r="N1134">
        <v>0</v>
      </c>
      <c r="O1134">
        <v>0</v>
      </c>
      <c r="P1134">
        <v>1</v>
      </c>
      <c r="Q1134">
        <v>0</v>
      </c>
      <c r="R1134">
        <v>0</v>
      </c>
      <c r="S1134" t="s">
        <v>52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0</v>
      </c>
      <c r="AA1134">
        <v>0</v>
      </c>
      <c r="AB1134">
        <v>62.8</v>
      </c>
      <c r="AC1134">
        <v>58</v>
      </c>
      <c r="AD1134">
        <v>4128</v>
      </c>
      <c r="AE1134">
        <v>8.325548307161398</v>
      </c>
      <c r="AF1134">
        <f t="shared" si="52"/>
        <v>4127.9999999999973</v>
      </c>
      <c r="AG1134">
        <v>8.3600243543211725</v>
      </c>
      <c r="AH1134">
        <f t="shared" si="53"/>
        <v>4272.7988262432518</v>
      </c>
      <c r="AI1134">
        <v>-3.4476047159774481E-2</v>
      </c>
      <c r="AJ1134">
        <v>4128</v>
      </c>
      <c r="AL1134">
        <v>1</v>
      </c>
      <c r="AM1134">
        <v>0</v>
      </c>
      <c r="AN1134">
        <v>6.17</v>
      </c>
      <c r="AO1134">
        <v>6.15</v>
      </c>
      <c r="AP1134">
        <v>3.87</v>
      </c>
    </row>
    <row r="1135" spans="1:42" x14ac:dyDescent="0.3">
      <c r="A1135">
        <v>1</v>
      </c>
      <c r="B1135">
        <v>1</v>
      </c>
      <c r="C1135">
        <f t="shared" si="51"/>
        <v>1</v>
      </c>
      <c r="D1135">
        <v>8.4322999999999997</v>
      </c>
      <c r="E1135" t="s">
        <v>45</v>
      </c>
      <c r="F1135">
        <v>1</v>
      </c>
      <c r="G1135">
        <v>0</v>
      </c>
      <c r="H1135">
        <v>0</v>
      </c>
      <c r="I1135">
        <v>0</v>
      </c>
      <c r="J1135">
        <v>0</v>
      </c>
      <c r="K1135" t="s">
        <v>47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1</v>
      </c>
      <c r="R1135">
        <v>0</v>
      </c>
      <c r="S1135" t="s">
        <v>39</v>
      </c>
      <c r="T1135">
        <v>0</v>
      </c>
      <c r="U1135">
        <v>0</v>
      </c>
      <c r="V1135">
        <v>1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67.900000000000006</v>
      </c>
      <c r="AC1135">
        <v>62</v>
      </c>
      <c r="AD1135">
        <v>2856</v>
      </c>
      <c r="AE1135">
        <v>7.9571773234594749</v>
      </c>
      <c r="AF1135">
        <f t="shared" si="52"/>
        <v>2856</v>
      </c>
      <c r="AG1135">
        <v>8.169583451029526</v>
      </c>
      <c r="AH1135">
        <f t="shared" si="53"/>
        <v>3531.8724593304505</v>
      </c>
      <c r="AI1135">
        <v>-0.21240612757005106</v>
      </c>
      <c r="AJ1135">
        <v>2856</v>
      </c>
      <c r="AL1135">
        <v>1</v>
      </c>
      <c r="AM1135">
        <v>0</v>
      </c>
      <c r="AN1135">
        <v>6.19</v>
      </c>
      <c r="AO1135">
        <v>6.03</v>
      </c>
      <c r="AP1135">
        <v>4.1500000000000004</v>
      </c>
    </row>
    <row r="1136" spans="1:42" x14ac:dyDescent="0.3">
      <c r="A1136">
        <v>1</v>
      </c>
      <c r="B1136">
        <v>0.41</v>
      </c>
      <c r="C1136">
        <f t="shared" si="51"/>
        <v>0.16809999999999997</v>
      </c>
      <c r="D1136">
        <v>6.9310210740658889</v>
      </c>
      <c r="E1136" t="s">
        <v>49</v>
      </c>
      <c r="F1136">
        <v>0</v>
      </c>
      <c r="G1136">
        <v>0</v>
      </c>
      <c r="H1136">
        <v>0</v>
      </c>
      <c r="I1136">
        <v>1</v>
      </c>
      <c r="J1136">
        <v>0</v>
      </c>
      <c r="K1136" t="s">
        <v>43</v>
      </c>
      <c r="L1136">
        <v>0</v>
      </c>
      <c r="M1136">
        <v>1</v>
      </c>
      <c r="N1136">
        <v>0</v>
      </c>
      <c r="O1136">
        <v>0</v>
      </c>
      <c r="P1136">
        <v>0</v>
      </c>
      <c r="Q1136">
        <v>0</v>
      </c>
      <c r="R1136">
        <v>0</v>
      </c>
      <c r="S1136" t="s">
        <v>39</v>
      </c>
      <c r="T1136">
        <v>0</v>
      </c>
      <c r="U1136">
        <v>0</v>
      </c>
      <c r="V1136">
        <v>1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61.3</v>
      </c>
      <c r="AC1136">
        <v>58</v>
      </c>
      <c r="AD1136">
        <v>755</v>
      </c>
      <c r="AE1136">
        <v>6.6267177492490248</v>
      </c>
      <c r="AF1136">
        <f t="shared" si="52"/>
        <v>755.00000000000011</v>
      </c>
      <c r="AG1136">
        <v>6.8082596418467869</v>
      </c>
      <c r="AH1136">
        <f t="shared" si="53"/>
        <v>905.29389953464397</v>
      </c>
      <c r="AI1136">
        <v>-0.1815418925977621</v>
      </c>
      <c r="AJ1136">
        <v>755</v>
      </c>
      <c r="AL1136">
        <v>1</v>
      </c>
      <c r="AM1136">
        <v>0</v>
      </c>
      <c r="AN1136">
        <v>4.76</v>
      </c>
      <c r="AO1136">
        <v>4.8</v>
      </c>
      <c r="AP1136">
        <v>2.93</v>
      </c>
    </row>
    <row r="1137" spans="1:42" x14ac:dyDescent="0.3">
      <c r="A1137">
        <v>1</v>
      </c>
      <c r="B1137">
        <v>0.3</v>
      </c>
      <c r="C1137">
        <f t="shared" si="51"/>
        <v>0.09</v>
      </c>
      <c r="D1137">
        <v>6.4709048392564616</v>
      </c>
      <c r="E1137" t="s">
        <v>40</v>
      </c>
      <c r="F1137">
        <v>0</v>
      </c>
      <c r="G1137">
        <v>0</v>
      </c>
      <c r="H1137">
        <v>1</v>
      </c>
      <c r="I1137">
        <v>0</v>
      </c>
      <c r="J1137">
        <v>0</v>
      </c>
      <c r="K1137" t="s">
        <v>43</v>
      </c>
      <c r="L1137">
        <v>0</v>
      </c>
      <c r="M1137">
        <v>1</v>
      </c>
      <c r="N1137">
        <v>0</v>
      </c>
      <c r="O1137">
        <v>0</v>
      </c>
      <c r="P1137">
        <v>0</v>
      </c>
      <c r="Q1137">
        <v>0</v>
      </c>
      <c r="R1137">
        <v>0</v>
      </c>
      <c r="S1137" t="s">
        <v>46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1</v>
      </c>
      <c r="AA1137">
        <v>0</v>
      </c>
      <c r="AB1137">
        <v>62.1</v>
      </c>
      <c r="AC1137">
        <v>56</v>
      </c>
      <c r="AD1137">
        <v>838</v>
      </c>
      <c r="AE1137">
        <v>6.7310181004820828</v>
      </c>
      <c r="AF1137">
        <f t="shared" si="52"/>
        <v>837.99999999999977</v>
      </c>
      <c r="AG1137">
        <v>6.7623154928976188</v>
      </c>
      <c r="AH1137">
        <f t="shared" si="53"/>
        <v>864.64195198393077</v>
      </c>
      <c r="AI1137">
        <v>-3.1297392415535974E-2</v>
      </c>
      <c r="AJ1137">
        <v>838</v>
      </c>
      <c r="AL1137">
        <v>1</v>
      </c>
      <c r="AM1137">
        <v>0</v>
      </c>
      <c r="AN1137">
        <v>4.3</v>
      </c>
      <c r="AO1137">
        <v>4.33</v>
      </c>
      <c r="AP1137">
        <v>2.68</v>
      </c>
    </row>
    <row r="1138" spans="1:42" x14ac:dyDescent="0.3">
      <c r="A1138">
        <v>1</v>
      </c>
      <c r="B1138">
        <v>0.5</v>
      </c>
      <c r="C1138">
        <f t="shared" si="51"/>
        <v>0.25</v>
      </c>
      <c r="D1138">
        <v>7.2401831635362885</v>
      </c>
      <c r="E1138" t="s">
        <v>40</v>
      </c>
      <c r="F1138">
        <v>0</v>
      </c>
      <c r="G1138">
        <v>0</v>
      </c>
      <c r="H1138">
        <v>1</v>
      </c>
      <c r="I1138">
        <v>0</v>
      </c>
      <c r="J1138">
        <v>0</v>
      </c>
      <c r="K1138" t="s">
        <v>43</v>
      </c>
      <c r="L1138">
        <v>0</v>
      </c>
      <c r="M1138">
        <v>1</v>
      </c>
      <c r="N1138">
        <v>0</v>
      </c>
      <c r="O1138">
        <v>0</v>
      </c>
      <c r="P1138">
        <v>0</v>
      </c>
      <c r="Q1138">
        <v>0</v>
      </c>
      <c r="R1138">
        <v>0</v>
      </c>
      <c r="S1138" t="s">
        <v>42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1</v>
      </c>
      <c r="AB1138">
        <v>62.2</v>
      </c>
      <c r="AC1138">
        <v>57</v>
      </c>
      <c r="AD1138">
        <v>2346</v>
      </c>
      <c r="AE1138">
        <v>7.7604670292134204</v>
      </c>
      <c r="AF1138">
        <f t="shared" si="52"/>
        <v>2345.9999999999991</v>
      </c>
      <c r="AG1138">
        <v>7.5335482321739065</v>
      </c>
      <c r="AH1138">
        <f t="shared" si="53"/>
        <v>1869.7279765354131</v>
      </c>
      <c r="AI1138">
        <v>0.2269187970395139</v>
      </c>
      <c r="AJ1138">
        <v>2346</v>
      </c>
      <c r="AL1138">
        <v>1</v>
      </c>
      <c r="AM1138">
        <v>0</v>
      </c>
      <c r="AN1138">
        <v>5.08</v>
      </c>
      <c r="AO1138">
        <v>5.05</v>
      </c>
      <c r="AP1138">
        <v>3.15</v>
      </c>
    </row>
    <row r="1139" spans="1:42" x14ac:dyDescent="0.3">
      <c r="A1139">
        <v>1</v>
      </c>
      <c r="B1139">
        <v>0.94</v>
      </c>
      <c r="C1139">
        <f t="shared" si="51"/>
        <v>0.88359999999999994</v>
      </c>
      <c r="D1139">
        <v>8.3183437677129355</v>
      </c>
      <c r="E1139" t="s">
        <v>49</v>
      </c>
      <c r="F1139">
        <v>0</v>
      </c>
      <c r="G1139">
        <v>0</v>
      </c>
      <c r="H1139">
        <v>0</v>
      </c>
      <c r="I1139">
        <v>1</v>
      </c>
      <c r="J1139">
        <v>0</v>
      </c>
      <c r="K1139" t="s">
        <v>51</v>
      </c>
      <c r="L1139">
        <v>0</v>
      </c>
      <c r="M1139">
        <v>0</v>
      </c>
      <c r="N1139">
        <v>1</v>
      </c>
      <c r="O1139">
        <v>0</v>
      </c>
      <c r="P1139">
        <v>0</v>
      </c>
      <c r="Q1139">
        <v>0</v>
      </c>
      <c r="R1139">
        <v>0</v>
      </c>
      <c r="S1139" t="s">
        <v>48</v>
      </c>
      <c r="T1139">
        <v>0</v>
      </c>
      <c r="U1139">
        <v>0</v>
      </c>
      <c r="V1139">
        <v>0</v>
      </c>
      <c r="W1139">
        <v>1</v>
      </c>
      <c r="X1139">
        <v>0</v>
      </c>
      <c r="Y1139">
        <v>0</v>
      </c>
      <c r="Z1139">
        <v>0</v>
      </c>
      <c r="AA1139">
        <v>0</v>
      </c>
      <c r="AB1139">
        <v>62.3</v>
      </c>
      <c r="AC1139">
        <v>59</v>
      </c>
      <c r="AD1139">
        <v>3095</v>
      </c>
      <c r="AE1139">
        <v>8.0375431851186967</v>
      </c>
      <c r="AF1139">
        <f t="shared" si="52"/>
        <v>3095.0000000000009</v>
      </c>
      <c r="AG1139">
        <v>8.3259098041784689</v>
      </c>
      <c r="AH1139">
        <f t="shared" si="53"/>
        <v>4129.492529442683</v>
      </c>
      <c r="AI1139">
        <v>-0.28836661905977223</v>
      </c>
      <c r="AJ1139">
        <v>3095</v>
      </c>
      <c r="AL1139">
        <v>1</v>
      </c>
      <c r="AM1139">
        <v>0</v>
      </c>
      <c r="AN1139">
        <v>6.32</v>
      </c>
      <c r="AO1139">
        <v>6.23</v>
      </c>
      <c r="AP1139">
        <v>3.91</v>
      </c>
    </row>
    <row r="1140" spans="1:42" x14ac:dyDescent="0.3">
      <c r="A1140">
        <v>1</v>
      </c>
      <c r="B1140">
        <v>0.25</v>
      </c>
      <c r="C1140">
        <f t="shared" si="51"/>
        <v>6.25E-2</v>
      </c>
      <c r="D1140">
        <v>6.2166019047655245</v>
      </c>
      <c r="E1140" t="s">
        <v>40</v>
      </c>
      <c r="F1140">
        <v>0</v>
      </c>
      <c r="G1140">
        <v>0</v>
      </c>
      <c r="H1140">
        <v>1</v>
      </c>
      <c r="I1140">
        <v>0</v>
      </c>
      <c r="J1140">
        <v>0</v>
      </c>
      <c r="K1140" t="s">
        <v>41</v>
      </c>
      <c r="L1140">
        <v>0</v>
      </c>
      <c r="M1140">
        <v>0</v>
      </c>
      <c r="N1140">
        <v>0</v>
      </c>
      <c r="O1140">
        <v>0</v>
      </c>
      <c r="P1140">
        <v>1</v>
      </c>
      <c r="Q1140">
        <v>0</v>
      </c>
      <c r="R1140">
        <v>0</v>
      </c>
      <c r="S1140" t="s">
        <v>46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1</v>
      </c>
      <c r="AA1140">
        <v>0</v>
      </c>
      <c r="AB1140">
        <v>62.5</v>
      </c>
      <c r="AC1140">
        <v>56</v>
      </c>
      <c r="AD1140">
        <v>450</v>
      </c>
      <c r="AE1140">
        <v>6.1092475827643655</v>
      </c>
      <c r="AF1140">
        <f t="shared" si="52"/>
        <v>450.00000000000006</v>
      </c>
      <c r="AG1140">
        <v>6.2935316037916582</v>
      </c>
      <c r="AH1140">
        <f t="shared" si="53"/>
        <v>541.060771208338</v>
      </c>
      <c r="AI1140">
        <v>-0.18428402102729269</v>
      </c>
      <c r="AJ1140">
        <v>450</v>
      </c>
      <c r="AL1140">
        <v>1</v>
      </c>
      <c r="AM1140">
        <v>0</v>
      </c>
      <c r="AN1140">
        <v>4.03</v>
      </c>
      <c r="AO1140">
        <v>4.0599999999999996</v>
      </c>
      <c r="AP1140">
        <v>2.5299999999999998</v>
      </c>
    </row>
    <row r="1141" spans="1:42" x14ac:dyDescent="0.3">
      <c r="A1141">
        <v>1</v>
      </c>
      <c r="B1141">
        <v>0.34</v>
      </c>
      <c r="C1141">
        <f t="shared" si="51"/>
        <v>0.11560000000000002</v>
      </c>
      <c r="D1141">
        <v>6.6514795948004855</v>
      </c>
      <c r="E1141" t="s">
        <v>37</v>
      </c>
      <c r="F1141">
        <v>0</v>
      </c>
      <c r="G1141">
        <v>1</v>
      </c>
      <c r="H1141">
        <v>0</v>
      </c>
      <c r="I1141">
        <v>0</v>
      </c>
      <c r="J1141">
        <v>0</v>
      </c>
      <c r="K1141" t="s">
        <v>51</v>
      </c>
      <c r="L1141">
        <v>0</v>
      </c>
      <c r="M1141">
        <v>0</v>
      </c>
      <c r="N1141">
        <v>1</v>
      </c>
      <c r="O1141">
        <v>0</v>
      </c>
      <c r="P1141">
        <v>0</v>
      </c>
      <c r="Q1141">
        <v>0</v>
      </c>
      <c r="R1141">
        <v>0</v>
      </c>
      <c r="S1141" t="s">
        <v>44</v>
      </c>
      <c r="T1141">
        <v>0</v>
      </c>
      <c r="U1141">
        <v>0</v>
      </c>
      <c r="V1141">
        <v>0</v>
      </c>
      <c r="W1141">
        <v>0</v>
      </c>
      <c r="X1141">
        <v>1</v>
      </c>
      <c r="Y1141">
        <v>0</v>
      </c>
      <c r="Z1141">
        <v>0</v>
      </c>
      <c r="AA1141">
        <v>0</v>
      </c>
      <c r="AB1141">
        <v>60.6</v>
      </c>
      <c r="AC1141">
        <v>63</v>
      </c>
      <c r="AD1141">
        <v>696</v>
      </c>
      <c r="AE1141">
        <v>6.5453496603344199</v>
      </c>
      <c r="AF1141">
        <f t="shared" si="52"/>
        <v>696.00000000000023</v>
      </c>
      <c r="AG1141">
        <v>6.5681724597319668</v>
      </c>
      <c r="AH1141">
        <f t="shared" si="53"/>
        <v>712.06732158635498</v>
      </c>
      <c r="AI1141">
        <v>-2.2822799397546945E-2</v>
      </c>
      <c r="AJ1141">
        <v>696</v>
      </c>
      <c r="AL1141">
        <v>1</v>
      </c>
      <c r="AM1141">
        <v>0</v>
      </c>
      <c r="AN1141">
        <v>4.46</v>
      </c>
      <c r="AO1141">
        <v>4.59</v>
      </c>
      <c r="AP1141">
        <v>2.74</v>
      </c>
    </row>
    <row r="1142" spans="1:42" x14ac:dyDescent="0.3">
      <c r="A1142">
        <v>1</v>
      </c>
      <c r="B1142">
        <v>0.3</v>
      </c>
      <c r="C1142">
        <f t="shared" si="51"/>
        <v>0.09</v>
      </c>
      <c r="D1142">
        <v>6.4709048392564616</v>
      </c>
      <c r="E1142" t="s">
        <v>55</v>
      </c>
      <c r="F1142">
        <v>0</v>
      </c>
      <c r="G1142">
        <v>0</v>
      </c>
      <c r="H1142">
        <v>0</v>
      </c>
      <c r="I1142">
        <v>0</v>
      </c>
      <c r="J1142">
        <v>1</v>
      </c>
      <c r="K1142" t="s">
        <v>54</v>
      </c>
      <c r="L1142">
        <v>1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 t="s">
        <v>39</v>
      </c>
      <c r="T1142">
        <v>0</v>
      </c>
      <c r="U1142">
        <v>0</v>
      </c>
      <c r="V1142">
        <v>1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58.8</v>
      </c>
      <c r="AC1142">
        <v>63</v>
      </c>
      <c r="AD1142">
        <v>479</v>
      </c>
      <c r="AE1142">
        <v>6.1717005974109149</v>
      </c>
      <c r="AF1142">
        <f t="shared" si="52"/>
        <v>478.99999999999983</v>
      </c>
      <c r="AG1142">
        <v>6.2829290463914909</v>
      </c>
      <c r="AH1142">
        <f t="shared" si="53"/>
        <v>535.35444759235861</v>
      </c>
      <c r="AI1142">
        <v>-0.11122844898057593</v>
      </c>
      <c r="AJ1142">
        <v>479</v>
      </c>
      <c r="AL1142">
        <v>1</v>
      </c>
      <c r="AM1142">
        <v>0</v>
      </c>
      <c r="AN1142">
        <v>4.32</v>
      </c>
      <c r="AO1142">
        <v>4.3499999999999996</v>
      </c>
      <c r="AP1142">
        <v>2.5499999999999998</v>
      </c>
    </row>
    <row r="1143" spans="1:42" x14ac:dyDescent="0.3">
      <c r="A1143">
        <v>1</v>
      </c>
      <c r="B1143">
        <v>0.7</v>
      </c>
      <c r="C1143">
        <f t="shared" si="51"/>
        <v>0.48999999999999994</v>
      </c>
      <c r="D1143">
        <v>7.7962024499072404</v>
      </c>
      <c r="E1143" t="s">
        <v>40</v>
      </c>
      <c r="F1143">
        <v>0</v>
      </c>
      <c r="G1143">
        <v>0</v>
      </c>
      <c r="H1143">
        <v>1</v>
      </c>
      <c r="I1143">
        <v>0</v>
      </c>
      <c r="J1143">
        <v>0</v>
      </c>
      <c r="K1143" t="s">
        <v>54</v>
      </c>
      <c r="L1143">
        <v>1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 t="s">
        <v>44</v>
      </c>
      <c r="T1143">
        <v>0</v>
      </c>
      <c r="U1143">
        <v>0</v>
      </c>
      <c r="V1143">
        <v>0</v>
      </c>
      <c r="W1143">
        <v>0</v>
      </c>
      <c r="X1143">
        <v>1</v>
      </c>
      <c r="Y1143">
        <v>0</v>
      </c>
      <c r="Z1143">
        <v>0</v>
      </c>
      <c r="AA1143">
        <v>0</v>
      </c>
      <c r="AB1143">
        <v>62</v>
      </c>
      <c r="AC1143">
        <v>57</v>
      </c>
      <c r="AD1143">
        <v>3335</v>
      </c>
      <c r="AE1143">
        <v>8.1122279583497239</v>
      </c>
      <c r="AF1143">
        <f t="shared" si="52"/>
        <v>3334.9999999999991</v>
      </c>
      <c r="AG1143">
        <v>8.097148387992716</v>
      </c>
      <c r="AH1143">
        <f t="shared" si="53"/>
        <v>3285.0869126378288</v>
      </c>
      <c r="AI1143">
        <v>1.507957035700791E-2</v>
      </c>
      <c r="AJ1143">
        <v>3335</v>
      </c>
      <c r="AL1143">
        <v>1</v>
      </c>
      <c r="AM1143">
        <v>0</v>
      </c>
      <c r="AN1143">
        <v>5.69</v>
      </c>
      <c r="AO1143">
        <v>5.76</v>
      </c>
      <c r="AP1143">
        <v>3.55</v>
      </c>
    </row>
    <row r="1144" spans="1:42" x14ac:dyDescent="0.3">
      <c r="A1144">
        <v>1</v>
      </c>
      <c r="B1144">
        <v>0.32</v>
      </c>
      <c r="C1144">
        <f t="shared" si="51"/>
        <v>0.1024</v>
      </c>
      <c r="D1144">
        <v>6.56339481274318</v>
      </c>
      <c r="E1144" t="s">
        <v>40</v>
      </c>
      <c r="F1144">
        <v>0</v>
      </c>
      <c r="G1144">
        <v>0</v>
      </c>
      <c r="H1144">
        <v>1</v>
      </c>
      <c r="I1144">
        <v>0</v>
      </c>
      <c r="J1144">
        <v>0</v>
      </c>
      <c r="K1144" t="s">
        <v>41</v>
      </c>
      <c r="L1144">
        <v>0</v>
      </c>
      <c r="M1144">
        <v>0</v>
      </c>
      <c r="N1144">
        <v>0</v>
      </c>
      <c r="O1144">
        <v>0</v>
      </c>
      <c r="P1144">
        <v>1</v>
      </c>
      <c r="Q1144">
        <v>0</v>
      </c>
      <c r="R1144">
        <v>0</v>
      </c>
      <c r="S1144" t="s">
        <v>46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1</v>
      </c>
      <c r="AA1144">
        <v>0</v>
      </c>
      <c r="AB1144">
        <v>62.9</v>
      </c>
      <c r="AC1144">
        <v>57</v>
      </c>
      <c r="AD1144">
        <v>936</v>
      </c>
      <c r="AE1144">
        <v>6.8416154764775916</v>
      </c>
      <c r="AF1144">
        <f t="shared" si="52"/>
        <v>935.99999999999955</v>
      </c>
      <c r="AG1144">
        <v>6.6767834828411488</v>
      </c>
      <c r="AH1144">
        <f t="shared" si="53"/>
        <v>793.76185286693089</v>
      </c>
      <c r="AI1144">
        <v>0.16483199363644285</v>
      </c>
      <c r="AJ1144">
        <v>936</v>
      </c>
      <c r="AL1144">
        <v>1</v>
      </c>
      <c r="AM1144">
        <v>0</v>
      </c>
      <c r="AN1144">
        <v>4.38</v>
      </c>
      <c r="AO1144">
        <v>4.33</v>
      </c>
      <c r="AP1144">
        <v>2.74</v>
      </c>
    </row>
    <row r="1145" spans="1:42" x14ac:dyDescent="0.3">
      <c r="A1145">
        <v>1</v>
      </c>
      <c r="B1145">
        <v>0.34</v>
      </c>
      <c r="C1145">
        <f t="shared" si="51"/>
        <v>0.11560000000000002</v>
      </c>
      <c r="D1145">
        <v>6.6514795948004855</v>
      </c>
      <c r="E1145" t="s">
        <v>49</v>
      </c>
      <c r="F1145">
        <v>0</v>
      </c>
      <c r="G1145">
        <v>0</v>
      </c>
      <c r="H1145">
        <v>0</v>
      </c>
      <c r="I1145">
        <v>1</v>
      </c>
      <c r="J1145">
        <v>0</v>
      </c>
      <c r="K1145" t="s">
        <v>54</v>
      </c>
      <c r="L1145">
        <v>1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 t="s">
        <v>39</v>
      </c>
      <c r="T1145">
        <v>0</v>
      </c>
      <c r="U1145">
        <v>0</v>
      </c>
      <c r="V1145">
        <v>1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62</v>
      </c>
      <c r="AC1145">
        <v>59</v>
      </c>
      <c r="AD1145">
        <v>803</v>
      </c>
      <c r="AE1145">
        <v>6.6883547139467616</v>
      </c>
      <c r="AF1145">
        <f t="shared" si="52"/>
        <v>803</v>
      </c>
      <c r="AG1145">
        <v>6.5755180295203424</v>
      </c>
      <c r="AH1145">
        <f t="shared" si="53"/>
        <v>717.31711956436936</v>
      </c>
      <c r="AI1145">
        <v>0.11283668442641925</v>
      </c>
      <c r="AJ1145">
        <v>803</v>
      </c>
      <c r="AL1145">
        <v>1</v>
      </c>
      <c r="AM1145">
        <v>0</v>
      </c>
      <c r="AN1145">
        <v>4.4800000000000004</v>
      </c>
      <c r="AO1145">
        <v>4.42</v>
      </c>
      <c r="AP1145">
        <v>2.76</v>
      </c>
    </row>
    <row r="1146" spans="1:42" x14ac:dyDescent="0.3">
      <c r="A1146">
        <v>1</v>
      </c>
      <c r="B1146">
        <v>1</v>
      </c>
      <c r="C1146">
        <f t="shared" si="51"/>
        <v>1</v>
      </c>
      <c r="D1146">
        <v>8.4322999999999997</v>
      </c>
      <c r="E1146" t="s">
        <v>55</v>
      </c>
      <c r="F1146">
        <v>0</v>
      </c>
      <c r="G1146">
        <v>0</v>
      </c>
      <c r="H1146">
        <v>0</v>
      </c>
      <c r="I1146">
        <v>0</v>
      </c>
      <c r="J1146">
        <v>1</v>
      </c>
      <c r="K1146" t="s">
        <v>54</v>
      </c>
      <c r="L1146">
        <v>1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 t="s">
        <v>48</v>
      </c>
      <c r="T1146">
        <v>0</v>
      </c>
      <c r="U1146">
        <v>0</v>
      </c>
      <c r="V1146">
        <v>0</v>
      </c>
      <c r="W1146">
        <v>1</v>
      </c>
      <c r="X1146">
        <v>0</v>
      </c>
      <c r="Y1146">
        <v>0</v>
      </c>
      <c r="Z1146">
        <v>0</v>
      </c>
      <c r="AA1146">
        <v>0</v>
      </c>
      <c r="AB1146">
        <v>63.5</v>
      </c>
      <c r="AC1146">
        <v>59</v>
      </c>
      <c r="AD1146">
        <v>4295</v>
      </c>
      <c r="AE1146">
        <v>8.3652068344183554</v>
      </c>
      <c r="AF1146">
        <f t="shared" si="52"/>
        <v>4294.9999999999991</v>
      </c>
      <c r="AG1146">
        <v>8.5024912529579026</v>
      </c>
      <c r="AH1146">
        <f t="shared" si="53"/>
        <v>4927.0280367492505</v>
      </c>
      <c r="AI1146">
        <v>-0.1372844185395472</v>
      </c>
      <c r="AJ1146">
        <v>4295</v>
      </c>
      <c r="AL1146">
        <v>1</v>
      </c>
      <c r="AM1146">
        <v>0</v>
      </c>
      <c r="AN1146">
        <v>6.35</v>
      </c>
      <c r="AO1146">
        <v>6.32</v>
      </c>
      <c r="AP1146">
        <v>4.0199999999999996</v>
      </c>
    </row>
    <row r="1147" spans="1:42" x14ac:dyDescent="0.3">
      <c r="A1147">
        <v>1</v>
      </c>
      <c r="B1147">
        <v>0.5</v>
      </c>
      <c r="C1147">
        <f t="shared" si="51"/>
        <v>0.25</v>
      </c>
      <c r="D1147">
        <v>7.2401831635362885</v>
      </c>
      <c r="E1147" t="s">
        <v>40</v>
      </c>
      <c r="F1147">
        <v>0</v>
      </c>
      <c r="G1147">
        <v>0</v>
      </c>
      <c r="H1147">
        <v>1</v>
      </c>
      <c r="I1147">
        <v>0</v>
      </c>
      <c r="J1147">
        <v>0</v>
      </c>
      <c r="K1147" t="s">
        <v>47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1</v>
      </c>
      <c r="R1147">
        <v>0</v>
      </c>
      <c r="S1147" t="s">
        <v>42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1</v>
      </c>
      <c r="AB1147">
        <v>60.5</v>
      </c>
      <c r="AC1147">
        <v>57</v>
      </c>
      <c r="AD1147">
        <v>1640</v>
      </c>
      <c r="AE1147">
        <v>7.4024515208182438</v>
      </c>
      <c r="AF1147">
        <f t="shared" si="52"/>
        <v>1639.9999999999993</v>
      </c>
      <c r="AG1147">
        <v>7.1980493187804733</v>
      </c>
      <c r="AH1147">
        <f t="shared" si="53"/>
        <v>1336.8205086735666</v>
      </c>
      <c r="AI1147">
        <v>0.20440220203777049</v>
      </c>
      <c r="AJ1147">
        <v>1640</v>
      </c>
      <c r="AL1147">
        <v>1</v>
      </c>
      <c r="AM1147">
        <v>0</v>
      </c>
      <c r="AN1147">
        <v>5.14</v>
      </c>
      <c r="AO1147">
        <v>5.17</v>
      </c>
      <c r="AP1147">
        <v>3.12</v>
      </c>
    </row>
    <row r="1148" spans="1:42" x14ac:dyDescent="0.3">
      <c r="A1148">
        <v>1</v>
      </c>
      <c r="B1148">
        <v>0.65</v>
      </c>
      <c r="C1148">
        <f t="shared" si="51"/>
        <v>0.42250000000000004</v>
      </c>
      <c r="D1148">
        <v>7.6701824813330433</v>
      </c>
      <c r="E1148" t="s">
        <v>49</v>
      </c>
      <c r="F1148">
        <v>0</v>
      </c>
      <c r="G1148">
        <v>0</v>
      </c>
      <c r="H1148">
        <v>0</v>
      </c>
      <c r="I1148">
        <v>1</v>
      </c>
      <c r="J1148">
        <v>0</v>
      </c>
      <c r="K1148" t="s">
        <v>51</v>
      </c>
      <c r="L1148">
        <v>0</v>
      </c>
      <c r="M1148">
        <v>0</v>
      </c>
      <c r="N1148">
        <v>1</v>
      </c>
      <c r="O1148">
        <v>0</v>
      </c>
      <c r="P1148">
        <v>0</v>
      </c>
      <c r="Q1148">
        <v>0</v>
      </c>
      <c r="R1148">
        <v>0</v>
      </c>
      <c r="S1148" t="s">
        <v>39</v>
      </c>
      <c r="T1148">
        <v>0</v>
      </c>
      <c r="U1148">
        <v>0</v>
      </c>
      <c r="V1148">
        <v>1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61.4</v>
      </c>
      <c r="AC1148">
        <v>57.8</v>
      </c>
      <c r="AD1148">
        <v>1748</v>
      </c>
      <c r="AE1148">
        <v>7.4662275562154807</v>
      </c>
      <c r="AF1148">
        <f t="shared" si="52"/>
        <v>1748</v>
      </c>
      <c r="AG1148">
        <v>7.5342286725100909</v>
      </c>
      <c r="AH1148">
        <f t="shared" si="53"/>
        <v>1871.0006478076705</v>
      </c>
      <c r="AI1148">
        <v>-6.8001116294610142E-2</v>
      </c>
      <c r="AJ1148">
        <v>1748</v>
      </c>
      <c r="AL1148">
        <v>1</v>
      </c>
      <c r="AM1148">
        <v>0</v>
      </c>
      <c r="AN1148">
        <v>5.5</v>
      </c>
      <c r="AO1148">
        <v>5.56</v>
      </c>
      <c r="AP1148">
        <v>3.39</v>
      </c>
    </row>
    <row r="1149" spans="1:42" x14ac:dyDescent="0.3">
      <c r="A1149">
        <v>1</v>
      </c>
      <c r="B1149">
        <v>0.7</v>
      </c>
      <c r="C1149">
        <f t="shared" si="51"/>
        <v>0.48999999999999994</v>
      </c>
      <c r="D1149">
        <v>7.7962024499072404</v>
      </c>
      <c r="E1149" t="s">
        <v>49</v>
      </c>
      <c r="F1149">
        <v>0</v>
      </c>
      <c r="G1149">
        <v>0</v>
      </c>
      <c r="H1149">
        <v>0</v>
      </c>
      <c r="I1149">
        <v>1</v>
      </c>
      <c r="J1149">
        <v>0</v>
      </c>
      <c r="K1149" t="s">
        <v>41</v>
      </c>
      <c r="L1149">
        <v>0</v>
      </c>
      <c r="M1149">
        <v>0</v>
      </c>
      <c r="N1149">
        <v>0</v>
      </c>
      <c r="O1149">
        <v>0</v>
      </c>
      <c r="P1149">
        <v>1</v>
      </c>
      <c r="Q1149">
        <v>0</v>
      </c>
      <c r="R1149">
        <v>0</v>
      </c>
      <c r="S1149" t="s">
        <v>44</v>
      </c>
      <c r="T1149">
        <v>0</v>
      </c>
      <c r="U1149">
        <v>0</v>
      </c>
      <c r="V1149">
        <v>0</v>
      </c>
      <c r="W1149">
        <v>0</v>
      </c>
      <c r="X1149">
        <v>1</v>
      </c>
      <c r="Y1149">
        <v>0</v>
      </c>
      <c r="Z1149">
        <v>0</v>
      </c>
      <c r="AA1149">
        <v>0</v>
      </c>
      <c r="AB1149">
        <v>62.8</v>
      </c>
      <c r="AC1149">
        <v>60</v>
      </c>
      <c r="AD1149">
        <v>2367</v>
      </c>
      <c r="AE1149">
        <v>7.7693786095139838</v>
      </c>
      <c r="AF1149">
        <f t="shared" si="52"/>
        <v>2367</v>
      </c>
      <c r="AG1149">
        <v>7.8072066571267733</v>
      </c>
      <c r="AH1149">
        <f t="shared" si="53"/>
        <v>2458.2540892199436</v>
      </c>
      <c r="AI1149">
        <v>-3.7828047612789462E-2</v>
      </c>
      <c r="AJ1149">
        <v>2367</v>
      </c>
      <c r="AL1149">
        <v>1</v>
      </c>
      <c r="AM1149">
        <v>0</v>
      </c>
      <c r="AN1149">
        <v>5.61</v>
      </c>
      <c r="AO1149">
        <v>5.56</v>
      </c>
      <c r="AP1149">
        <v>3.51</v>
      </c>
    </row>
    <row r="1150" spans="1:42" x14ac:dyDescent="0.3">
      <c r="A1150">
        <v>1</v>
      </c>
      <c r="B1150">
        <v>0.31</v>
      </c>
      <c r="C1150">
        <f t="shared" si="51"/>
        <v>9.6100000000000005E-2</v>
      </c>
      <c r="D1150">
        <v>6.5177318019796271</v>
      </c>
      <c r="E1150" t="s">
        <v>40</v>
      </c>
      <c r="F1150">
        <v>0</v>
      </c>
      <c r="G1150">
        <v>0</v>
      </c>
      <c r="H1150">
        <v>1</v>
      </c>
      <c r="I1150">
        <v>0</v>
      </c>
      <c r="J1150">
        <v>0</v>
      </c>
      <c r="K1150" t="s">
        <v>54</v>
      </c>
      <c r="L1150">
        <v>1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 t="s">
        <v>44</v>
      </c>
      <c r="T1150">
        <v>0</v>
      </c>
      <c r="U1150">
        <v>0</v>
      </c>
      <c r="V1150">
        <v>0</v>
      </c>
      <c r="W1150">
        <v>0</v>
      </c>
      <c r="X1150">
        <v>1</v>
      </c>
      <c r="Y1150">
        <v>0</v>
      </c>
      <c r="Z1150">
        <v>0</v>
      </c>
      <c r="AA1150">
        <v>0</v>
      </c>
      <c r="AB1150">
        <v>61.6</v>
      </c>
      <c r="AC1150">
        <v>55</v>
      </c>
      <c r="AD1150">
        <v>766</v>
      </c>
      <c r="AE1150">
        <v>6.6411821697405911</v>
      </c>
      <c r="AF1150">
        <f t="shared" si="52"/>
        <v>765.99999999999977</v>
      </c>
      <c r="AG1150">
        <v>6.6623002912896983</v>
      </c>
      <c r="AH1150">
        <f t="shared" si="53"/>
        <v>782.34849831318695</v>
      </c>
      <c r="AI1150">
        <v>-2.1118121549107194E-2</v>
      </c>
      <c r="AJ1150">
        <v>766</v>
      </c>
      <c r="AL1150">
        <v>1</v>
      </c>
      <c r="AM1150">
        <v>0</v>
      </c>
      <c r="AN1150">
        <v>4.37</v>
      </c>
      <c r="AO1150">
        <v>4.4000000000000004</v>
      </c>
      <c r="AP1150">
        <v>2.7</v>
      </c>
    </row>
    <row r="1151" spans="1:42" x14ac:dyDescent="0.3">
      <c r="A1151">
        <v>1</v>
      </c>
      <c r="B1151">
        <v>0.8</v>
      </c>
      <c r="C1151">
        <f t="shared" si="51"/>
        <v>0.64000000000000012</v>
      </c>
      <c r="D1151">
        <v>8.0285208096752054</v>
      </c>
      <c r="E1151" t="s">
        <v>49</v>
      </c>
      <c r="F1151">
        <v>0</v>
      </c>
      <c r="G1151">
        <v>0</v>
      </c>
      <c r="H1151">
        <v>0</v>
      </c>
      <c r="I1151">
        <v>1</v>
      </c>
      <c r="J1151">
        <v>0</v>
      </c>
      <c r="K1151" t="s">
        <v>38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1</v>
      </c>
      <c r="S1151" t="s">
        <v>48</v>
      </c>
      <c r="T1151">
        <v>0</v>
      </c>
      <c r="U1151">
        <v>0</v>
      </c>
      <c r="V1151">
        <v>0</v>
      </c>
      <c r="W1151">
        <v>1</v>
      </c>
      <c r="X1151">
        <v>0</v>
      </c>
      <c r="Y1151">
        <v>0</v>
      </c>
      <c r="Z1151">
        <v>0</v>
      </c>
      <c r="AA1151">
        <v>0</v>
      </c>
      <c r="AB1151">
        <v>61.4</v>
      </c>
      <c r="AC1151">
        <v>57</v>
      </c>
      <c r="AD1151">
        <v>2074</v>
      </c>
      <c r="AE1151">
        <v>7.6372343887894729</v>
      </c>
      <c r="AF1151">
        <f t="shared" si="52"/>
        <v>2074.0000000000005</v>
      </c>
      <c r="AG1151">
        <v>7.5576540798536929</v>
      </c>
      <c r="AH1151">
        <f t="shared" si="53"/>
        <v>1915.3469877599491</v>
      </c>
      <c r="AI1151">
        <v>7.9580308935780053E-2</v>
      </c>
      <c r="AJ1151">
        <v>2074</v>
      </c>
      <c r="AL1151">
        <v>1</v>
      </c>
      <c r="AM1151">
        <v>0</v>
      </c>
      <c r="AN1151">
        <v>5.99</v>
      </c>
      <c r="AO1151">
        <v>5.93</v>
      </c>
      <c r="AP1151">
        <v>3.66</v>
      </c>
    </row>
    <row r="1152" spans="1:42" x14ac:dyDescent="0.3">
      <c r="A1152">
        <v>1</v>
      </c>
      <c r="B1152">
        <v>0.42</v>
      </c>
      <c r="C1152">
        <f t="shared" si="51"/>
        <v>0.17639999999999997</v>
      </c>
      <c r="D1152">
        <v>6.9678463957930497</v>
      </c>
      <c r="E1152" t="s">
        <v>49</v>
      </c>
      <c r="F1152">
        <v>0</v>
      </c>
      <c r="G1152">
        <v>0</v>
      </c>
      <c r="H1152">
        <v>0</v>
      </c>
      <c r="I1152">
        <v>1</v>
      </c>
      <c r="J1152">
        <v>0</v>
      </c>
      <c r="K1152" t="s">
        <v>51</v>
      </c>
      <c r="L1152">
        <v>0</v>
      </c>
      <c r="M1152">
        <v>0</v>
      </c>
      <c r="N1152">
        <v>1</v>
      </c>
      <c r="O1152">
        <v>0</v>
      </c>
      <c r="P1152">
        <v>0</v>
      </c>
      <c r="Q1152">
        <v>0</v>
      </c>
      <c r="R1152">
        <v>0</v>
      </c>
      <c r="S1152" t="s">
        <v>39</v>
      </c>
      <c r="T1152">
        <v>0</v>
      </c>
      <c r="U1152">
        <v>0</v>
      </c>
      <c r="V1152">
        <v>1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62.7</v>
      </c>
      <c r="AC1152">
        <v>55</v>
      </c>
      <c r="AD1152">
        <v>992</v>
      </c>
      <c r="AE1152">
        <v>6.8997231072848724</v>
      </c>
      <c r="AF1152">
        <f t="shared" si="52"/>
        <v>991.99999999999955</v>
      </c>
      <c r="AG1152">
        <v>6.8523065781835459</v>
      </c>
      <c r="AH1152">
        <f t="shared" si="53"/>
        <v>946.06055457655987</v>
      </c>
      <c r="AI1152">
        <v>4.7416529101326432E-2</v>
      </c>
      <c r="AJ1152">
        <v>992</v>
      </c>
      <c r="AL1152">
        <v>1</v>
      </c>
      <c r="AM1152">
        <v>0</v>
      </c>
      <c r="AN1152">
        <v>4.83</v>
      </c>
      <c r="AO1152">
        <v>4.8</v>
      </c>
      <c r="AP1152">
        <v>3.02</v>
      </c>
    </row>
    <row r="1153" spans="1:42" x14ac:dyDescent="0.3">
      <c r="A1153">
        <v>1</v>
      </c>
      <c r="B1153">
        <v>0.72</v>
      </c>
      <c r="C1153">
        <f t="shared" si="51"/>
        <v>0.51839999999999997</v>
      </c>
      <c r="D1153">
        <v>7.8446480764991975</v>
      </c>
      <c r="E1153" t="s">
        <v>55</v>
      </c>
      <c r="F1153">
        <v>0</v>
      </c>
      <c r="G1153">
        <v>0</v>
      </c>
      <c r="H1153">
        <v>0</v>
      </c>
      <c r="I1153">
        <v>0</v>
      </c>
      <c r="J1153">
        <v>1</v>
      </c>
      <c r="K1153" t="s">
        <v>38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1</v>
      </c>
      <c r="S1153" t="s">
        <v>39</v>
      </c>
      <c r="T1153">
        <v>0</v>
      </c>
      <c r="U1153">
        <v>0</v>
      </c>
      <c r="V1153">
        <v>1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61.1</v>
      </c>
      <c r="AC1153">
        <v>57</v>
      </c>
      <c r="AD1153">
        <v>1866</v>
      </c>
      <c r="AE1153">
        <v>7.5315523814072893</v>
      </c>
      <c r="AF1153">
        <f t="shared" si="52"/>
        <v>1866.0000000000005</v>
      </c>
      <c r="AG1153">
        <v>7.4082628352875801</v>
      </c>
      <c r="AH1153">
        <f t="shared" si="53"/>
        <v>1649.5583019792728</v>
      </c>
      <c r="AI1153">
        <v>0.12328954611970921</v>
      </c>
      <c r="AJ1153">
        <v>1866</v>
      </c>
      <c r="AL1153">
        <v>1</v>
      </c>
      <c r="AM1153">
        <v>0</v>
      </c>
      <c r="AN1153">
        <v>5.75</v>
      </c>
      <c r="AO1153">
        <v>5.8</v>
      </c>
      <c r="AP1153">
        <v>3.53</v>
      </c>
    </row>
    <row r="1154" spans="1:42" x14ac:dyDescent="0.3">
      <c r="A1154">
        <v>1</v>
      </c>
      <c r="B1154">
        <v>0.31</v>
      </c>
      <c r="C1154">
        <f t="shared" si="51"/>
        <v>9.6100000000000005E-2</v>
      </c>
      <c r="D1154">
        <v>6.5177318019796271</v>
      </c>
      <c r="E1154" t="s">
        <v>40</v>
      </c>
      <c r="F1154">
        <v>0</v>
      </c>
      <c r="G1154">
        <v>0</v>
      </c>
      <c r="H1154">
        <v>1</v>
      </c>
      <c r="I1154">
        <v>0</v>
      </c>
      <c r="J1154">
        <v>0</v>
      </c>
      <c r="K1154" t="s">
        <v>54</v>
      </c>
      <c r="L1154">
        <v>1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 t="s">
        <v>52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0</v>
      </c>
      <c r="AA1154">
        <v>0</v>
      </c>
      <c r="AB1154">
        <v>60.2</v>
      </c>
      <c r="AC1154">
        <v>56</v>
      </c>
      <c r="AD1154">
        <v>804</v>
      </c>
      <c r="AE1154">
        <v>6.6895992691789665</v>
      </c>
      <c r="AF1154">
        <f t="shared" si="52"/>
        <v>804.00000000000011</v>
      </c>
      <c r="AG1154">
        <v>6.6493858781493334</v>
      </c>
      <c r="AH1154">
        <f t="shared" si="53"/>
        <v>772.30988749128164</v>
      </c>
      <c r="AI1154">
        <v>4.0213391029633172E-2</v>
      </c>
      <c r="AJ1154">
        <v>804</v>
      </c>
      <c r="AL1154">
        <v>1</v>
      </c>
      <c r="AM1154">
        <v>0</v>
      </c>
      <c r="AN1154">
        <v>4.46</v>
      </c>
      <c r="AO1154">
        <v>4.41</v>
      </c>
      <c r="AP1154">
        <v>2.67</v>
      </c>
    </row>
    <row r="1155" spans="1:42" x14ac:dyDescent="0.3">
      <c r="A1155">
        <v>1</v>
      </c>
      <c r="B1155">
        <v>0.8</v>
      </c>
      <c r="C1155">
        <f t="shared" ref="C1155:C1218" si="54">B1155^2</f>
        <v>0.64000000000000012</v>
      </c>
      <c r="D1155">
        <v>8.0285208096752054</v>
      </c>
      <c r="E1155" t="s">
        <v>40</v>
      </c>
      <c r="F1155">
        <v>0</v>
      </c>
      <c r="G1155">
        <v>0</v>
      </c>
      <c r="H1155">
        <v>1</v>
      </c>
      <c r="I1155">
        <v>0</v>
      </c>
      <c r="J1155">
        <v>0</v>
      </c>
      <c r="K1155" t="s">
        <v>47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1</v>
      </c>
      <c r="R1155">
        <v>0</v>
      </c>
      <c r="S1155" t="s">
        <v>44</v>
      </c>
      <c r="T1155">
        <v>0</v>
      </c>
      <c r="U1155">
        <v>0</v>
      </c>
      <c r="V1155">
        <v>0</v>
      </c>
      <c r="W1155">
        <v>0</v>
      </c>
      <c r="X1155">
        <v>1</v>
      </c>
      <c r="Y1155">
        <v>0</v>
      </c>
      <c r="Z1155">
        <v>0</v>
      </c>
      <c r="AA1155">
        <v>0</v>
      </c>
      <c r="AB1155">
        <v>62.2</v>
      </c>
      <c r="AC1155">
        <v>58</v>
      </c>
      <c r="AD1155">
        <v>2906</v>
      </c>
      <c r="AE1155">
        <v>7.9745328441302279</v>
      </c>
      <c r="AF1155">
        <f t="shared" ref="AF1155:AF1218" si="55">EXP(AE1155)</f>
        <v>2905.9999999999991</v>
      </c>
      <c r="AG1155">
        <v>7.9948813225086397</v>
      </c>
      <c r="AH1155">
        <f t="shared" ref="AH1155:AH1218" si="56">EXP(AG1155)</f>
        <v>2965.7384097750441</v>
      </c>
      <c r="AI1155">
        <v>-2.0348478378411805E-2</v>
      </c>
      <c r="AJ1155">
        <v>2906</v>
      </c>
      <c r="AL1155">
        <v>1</v>
      </c>
      <c r="AM1155">
        <v>0</v>
      </c>
      <c r="AN1155">
        <v>5.92</v>
      </c>
      <c r="AO1155">
        <v>5.95</v>
      </c>
      <c r="AP1155">
        <v>3.69</v>
      </c>
    </row>
    <row r="1156" spans="1:42" x14ac:dyDescent="0.3">
      <c r="A1156">
        <v>1</v>
      </c>
      <c r="B1156">
        <v>0.53</v>
      </c>
      <c r="C1156">
        <f t="shared" si="54"/>
        <v>0.28090000000000004</v>
      </c>
      <c r="D1156">
        <v>7.3335509394040761</v>
      </c>
      <c r="E1156" t="s">
        <v>40</v>
      </c>
      <c r="F1156">
        <v>0</v>
      </c>
      <c r="G1156">
        <v>0</v>
      </c>
      <c r="H1156">
        <v>1</v>
      </c>
      <c r="I1156">
        <v>0</v>
      </c>
      <c r="J1156">
        <v>0</v>
      </c>
      <c r="K1156" t="s">
        <v>41</v>
      </c>
      <c r="L1156">
        <v>0</v>
      </c>
      <c r="M1156">
        <v>0</v>
      </c>
      <c r="N1156">
        <v>0</v>
      </c>
      <c r="O1156">
        <v>0</v>
      </c>
      <c r="P1156">
        <v>1</v>
      </c>
      <c r="Q1156">
        <v>0</v>
      </c>
      <c r="R1156">
        <v>0</v>
      </c>
      <c r="S1156" t="s">
        <v>52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0</v>
      </c>
      <c r="AA1156">
        <v>0</v>
      </c>
      <c r="AB1156">
        <v>62.1</v>
      </c>
      <c r="AC1156">
        <v>54</v>
      </c>
      <c r="AD1156">
        <v>1353</v>
      </c>
      <c r="AE1156">
        <v>7.2100796281707877</v>
      </c>
      <c r="AF1156">
        <f t="shared" si="55"/>
        <v>1352.9999999999995</v>
      </c>
      <c r="AG1156">
        <v>7.271843624024239</v>
      </c>
      <c r="AH1156">
        <f t="shared" si="56"/>
        <v>1439.2013548461259</v>
      </c>
      <c r="AI1156">
        <v>-6.176399585345127E-2</v>
      </c>
      <c r="AJ1156">
        <v>1353</v>
      </c>
      <c r="AL1156">
        <v>1</v>
      </c>
      <c r="AM1156">
        <v>0</v>
      </c>
      <c r="AN1156">
        <v>5.21</v>
      </c>
      <c r="AO1156">
        <v>5.23</v>
      </c>
      <c r="AP1156">
        <v>3.24</v>
      </c>
    </row>
    <row r="1157" spans="1:42" x14ac:dyDescent="0.3">
      <c r="A1157">
        <v>1</v>
      </c>
      <c r="B1157">
        <v>0.71</v>
      </c>
      <c r="C1157">
        <f t="shared" si="54"/>
        <v>0.50409999999999999</v>
      </c>
      <c r="D1157">
        <v>7.8205583399289402</v>
      </c>
      <c r="E1157" t="s">
        <v>55</v>
      </c>
      <c r="F1157">
        <v>0</v>
      </c>
      <c r="G1157">
        <v>0</v>
      </c>
      <c r="H1157">
        <v>0</v>
      </c>
      <c r="I1157">
        <v>0</v>
      </c>
      <c r="J1157">
        <v>1</v>
      </c>
      <c r="K1157" t="s">
        <v>54</v>
      </c>
      <c r="L1157">
        <v>1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 t="s">
        <v>56</v>
      </c>
      <c r="T1157">
        <v>1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59.7</v>
      </c>
      <c r="AC1157">
        <v>63</v>
      </c>
      <c r="AD1157">
        <v>1715</v>
      </c>
      <c r="AE1157">
        <v>7.44716835960004</v>
      </c>
      <c r="AF1157">
        <f t="shared" si="55"/>
        <v>1714.9999999999995</v>
      </c>
      <c r="AG1157">
        <v>7.3268560671817955</v>
      </c>
      <c r="AH1157">
        <f t="shared" si="56"/>
        <v>1520.593604959018</v>
      </c>
      <c r="AI1157">
        <v>0.12031229241824448</v>
      </c>
      <c r="AJ1157">
        <v>1715</v>
      </c>
      <c r="AL1157">
        <v>1</v>
      </c>
      <c r="AM1157">
        <v>0</v>
      </c>
      <c r="AN1157">
        <v>5.8</v>
      </c>
      <c r="AO1157">
        <v>5.7</v>
      </c>
      <c r="AP1157">
        <v>3.43</v>
      </c>
    </row>
    <row r="1158" spans="1:42" x14ac:dyDescent="0.3">
      <c r="A1158">
        <v>1</v>
      </c>
      <c r="B1158">
        <v>0.41</v>
      </c>
      <c r="C1158">
        <f t="shared" si="54"/>
        <v>0.16809999999999997</v>
      </c>
      <c r="D1158">
        <v>6.9310210740658889</v>
      </c>
      <c r="E1158" t="s">
        <v>49</v>
      </c>
      <c r="F1158">
        <v>0</v>
      </c>
      <c r="G1158">
        <v>0</v>
      </c>
      <c r="H1158">
        <v>0</v>
      </c>
      <c r="I1158">
        <v>1</v>
      </c>
      <c r="J1158">
        <v>0</v>
      </c>
      <c r="K1158" t="s">
        <v>43</v>
      </c>
      <c r="L1158">
        <v>0</v>
      </c>
      <c r="M1158">
        <v>1</v>
      </c>
      <c r="N1158">
        <v>0</v>
      </c>
      <c r="O1158">
        <v>0</v>
      </c>
      <c r="P1158">
        <v>0</v>
      </c>
      <c r="Q1158">
        <v>0</v>
      </c>
      <c r="R1158">
        <v>0</v>
      </c>
      <c r="S1158" t="s">
        <v>44</v>
      </c>
      <c r="T1158">
        <v>0</v>
      </c>
      <c r="U1158">
        <v>0</v>
      </c>
      <c r="V1158">
        <v>0</v>
      </c>
      <c r="W1158">
        <v>0</v>
      </c>
      <c r="X1158">
        <v>1</v>
      </c>
      <c r="Y1158">
        <v>0</v>
      </c>
      <c r="Z1158">
        <v>0</v>
      </c>
      <c r="AA1158">
        <v>0</v>
      </c>
      <c r="AB1158">
        <v>61.9</v>
      </c>
      <c r="AC1158">
        <v>59</v>
      </c>
      <c r="AD1158">
        <v>1153</v>
      </c>
      <c r="AE1158">
        <v>7.0501225202690589</v>
      </c>
      <c r="AF1158">
        <f t="shared" si="55"/>
        <v>1153</v>
      </c>
      <c r="AG1158">
        <v>7.0775237561976638</v>
      </c>
      <c r="AH1158">
        <f t="shared" si="56"/>
        <v>1185.0304580061161</v>
      </c>
      <c r="AI1158">
        <v>-2.7401235928604883E-2</v>
      </c>
      <c r="AJ1158">
        <v>1153</v>
      </c>
      <c r="AL1158">
        <v>1</v>
      </c>
      <c r="AM1158">
        <v>0</v>
      </c>
      <c r="AN1158">
        <v>4.8</v>
      </c>
      <c r="AO1158">
        <v>4.7699999999999996</v>
      </c>
      <c r="AP1158">
        <v>2.96</v>
      </c>
    </row>
    <row r="1159" spans="1:42" x14ac:dyDescent="0.3">
      <c r="A1159">
        <v>1</v>
      </c>
      <c r="B1159">
        <v>0.4</v>
      </c>
      <c r="C1159">
        <f t="shared" si="54"/>
        <v>0.16000000000000003</v>
      </c>
      <c r="D1159">
        <v>6.8934882765450896</v>
      </c>
      <c r="E1159" t="s">
        <v>55</v>
      </c>
      <c r="F1159">
        <v>0</v>
      </c>
      <c r="G1159">
        <v>0</v>
      </c>
      <c r="H1159">
        <v>0</v>
      </c>
      <c r="I1159">
        <v>0</v>
      </c>
      <c r="J1159">
        <v>1</v>
      </c>
      <c r="K1159" t="s">
        <v>54</v>
      </c>
      <c r="L1159">
        <v>1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 t="s">
        <v>48</v>
      </c>
      <c r="T1159">
        <v>0</v>
      </c>
      <c r="U1159">
        <v>0</v>
      </c>
      <c r="V1159">
        <v>0</v>
      </c>
      <c r="W1159">
        <v>1</v>
      </c>
      <c r="X1159">
        <v>0</v>
      </c>
      <c r="Y1159">
        <v>0</v>
      </c>
      <c r="Z1159">
        <v>0</v>
      </c>
      <c r="AA1159">
        <v>0</v>
      </c>
      <c r="AB1159">
        <v>62.8</v>
      </c>
      <c r="AC1159">
        <v>56</v>
      </c>
      <c r="AD1159">
        <v>666</v>
      </c>
      <c r="AE1159">
        <v>6.5012896705403893</v>
      </c>
      <c r="AF1159">
        <f t="shared" si="55"/>
        <v>666.00000000000011</v>
      </c>
      <c r="AG1159">
        <v>6.6409879339839044</v>
      </c>
      <c r="AH1159">
        <f t="shared" si="56"/>
        <v>765.85122985908606</v>
      </c>
      <c r="AI1159">
        <v>-0.1396982634435151</v>
      </c>
      <c r="AJ1159">
        <v>666</v>
      </c>
      <c r="AL1159">
        <v>1</v>
      </c>
      <c r="AM1159">
        <v>0</v>
      </c>
      <c r="AN1159">
        <v>4.7</v>
      </c>
      <c r="AO1159">
        <v>4.7300000000000004</v>
      </c>
      <c r="AP1159">
        <v>2.96</v>
      </c>
    </row>
    <row r="1160" spans="1:42" x14ac:dyDescent="0.3">
      <c r="A1160">
        <v>1</v>
      </c>
      <c r="B1160">
        <v>0.32</v>
      </c>
      <c r="C1160">
        <f t="shared" si="54"/>
        <v>0.1024</v>
      </c>
      <c r="D1160">
        <v>6.56339481274318</v>
      </c>
      <c r="E1160" t="s">
        <v>49</v>
      </c>
      <c r="F1160">
        <v>0</v>
      </c>
      <c r="G1160">
        <v>0</v>
      </c>
      <c r="H1160">
        <v>0</v>
      </c>
      <c r="I1160">
        <v>1</v>
      </c>
      <c r="J1160">
        <v>0</v>
      </c>
      <c r="K1160" t="s">
        <v>41</v>
      </c>
      <c r="L1160">
        <v>0</v>
      </c>
      <c r="M1160">
        <v>0</v>
      </c>
      <c r="N1160">
        <v>0</v>
      </c>
      <c r="O1160">
        <v>0</v>
      </c>
      <c r="P1160">
        <v>1</v>
      </c>
      <c r="Q1160">
        <v>0</v>
      </c>
      <c r="R1160">
        <v>0</v>
      </c>
      <c r="S1160" t="s">
        <v>52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0</v>
      </c>
      <c r="AA1160">
        <v>0</v>
      </c>
      <c r="AB1160">
        <v>61.9</v>
      </c>
      <c r="AC1160">
        <v>58</v>
      </c>
      <c r="AD1160">
        <v>648</v>
      </c>
      <c r="AE1160">
        <v>6.4738906963522744</v>
      </c>
      <c r="AF1160">
        <f t="shared" si="55"/>
        <v>647.99999999999989</v>
      </c>
      <c r="AG1160">
        <v>6.3791490096206669</v>
      </c>
      <c r="AH1160">
        <f t="shared" si="56"/>
        <v>589.42589840245739</v>
      </c>
      <c r="AI1160">
        <v>9.4741686731607544E-2</v>
      </c>
      <c r="AJ1160">
        <v>648</v>
      </c>
      <c r="AL1160">
        <v>1</v>
      </c>
      <c r="AM1160">
        <v>0</v>
      </c>
      <c r="AN1160">
        <v>4.3899999999999997</v>
      </c>
      <c r="AO1160">
        <v>4.37</v>
      </c>
      <c r="AP1160">
        <v>2.71</v>
      </c>
    </row>
    <row r="1161" spans="1:42" x14ac:dyDescent="0.3">
      <c r="A1161">
        <v>1</v>
      </c>
      <c r="B1161">
        <v>0.74</v>
      </c>
      <c r="C1161">
        <f t="shared" si="54"/>
        <v>0.54759999999999998</v>
      </c>
      <c r="D1161">
        <v>7.8920550220333645</v>
      </c>
      <c r="E1161" t="s">
        <v>49</v>
      </c>
      <c r="F1161">
        <v>0</v>
      </c>
      <c r="G1161">
        <v>0</v>
      </c>
      <c r="H1161">
        <v>0</v>
      </c>
      <c r="I1161">
        <v>1</v>
      </c>
      <c r="J1161">
        <v>0</v>
      </c>
      <c r="K1161" t="s">
        <v>43</v>
      </c>
      <c r="L1161">
        <v>0</v>
      </c>
      <c r="M1161">
        <v>1</v>
      </c>
      <c r="N1161">
        <v>0</v>
      </c>
      <c r="O1161">
        <v>0</v>
      </c>
      <c r="P1161">
        <v>0</v>
      </c>
      <c r="Q1161">
        <v>0</v>
      </c>
      <c r="R1161">
        <v>0</v>
      </c>
      <c r="S1161" t="s">
        <v>44</v>
      </c>
      <c r="T1161">
        <v>0</v>
      </c>
      <c r="U1161">
        <v>0</v>
      </c>
      <c r="V1161">
        <v>0</v>
      </c>
      <c r="W1161">
        <v>0</v>
      </c>
      <c r="X1161">
        <v>1</v>
      </c>
      <c r="Y1161">
        <v>0</v>
      </c>
      <c r="Z1161">
        <v>0</v>
      </c>
      <c r="AA1161">
        <v>0</v>
      </c>
      <c r="AB1161">
        <v>60</v>
      </c>
      <c r="AC1161">
        <v>57</v>
      </c>
      <c r="AD1161">
        <v>3133</v>
      </c>
      <c r="AE1161">
        <v>8.0497462909521911</v>
      </c>
      <c r="AF1161">
        <f t="shared" si="55"/>
        <v>3132.9999999999977</v>
      </c>
      <c r="AG1161">
        <v>8.2375970328250983</v>
      </c>
      <c r="AH1161">
        <f t="shared" si="56"/>
        <v>3780.4450993227574</v>
      </c>
      <c r="AI1161">
        <v>-0.18785074187290718</v>
      </c>
      <c r="AJ1161">
        <v>3133</v>
      </c>
      <c r="AL1161">
        <v>1</v>
      </c>
      <c r="AM1161">
        <v>0</v>
      </c>
      <c r="AN1161">
        <v>5.94</v>
      </c>
      <c r="AO1161">
        <v>5.89</v>
      </c>
      <c r="AP1161">
        <v>3.55</v>
      </c>
    </row>
    <row r="1162" spans="1:42" x14ac:dyDescent="0.3">
      <c r="A1162">
        <v>1</v>
      </c>
      <c r="B1162">
        <v>0.35</v>
      </c>
      <c r="C1162">
        <f t="shared" si="54"/>
        <v>0.12249999999999998</v>
      </c>
      <c r="D1162">
        <v>6.694013936569946</v>
      </c>
      <c r="E1162" t="s">
        <v>49</v>
      </c>
      <c r="F1162">
        <v>0</v>
      </c>
      <c r="G1162">
        <v>0</v>
      </c>
      <c r="H1162">
        <v>0</v>
      </c>
      <c r="I1162">
        <v>1</v>
      </c>
      <c r="J1162">
        <v>0</v>
      </c>
      <c r="K1162" t="s">
        <v>51</v>
      </c>
      <c r="L1162">
        <v>0</v>
      </c>
      <c r="M1162">
        <v>0</v>
      </c>
      <c r="N1162">
        <v>1</v>
      </c>
      <c r="O1162">
        <v>0</v>
      </c>
      <c r="P1162">
        <v>0</v>
      </c>
      <c r="Q1162">
        <v>0</v>
      </c>
      <c r="R1162">
        <v>0</v>
      </c>
      <c r="S1162" t="s">
        <v>39</v>
      </c>
      <c r="T1162">
        <v>0</v>
      </c>
      <c r="U1162">
        <v>0</v>
      </c>
      <c r="V1162">
        <v>1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62.3</v>
      </c>
      <c r="AC1162">
        <v>58</v>
      </c>
      <c r="AD1162">
        <v>583</v>
      </c>
      <c r="AE1162">
        <v>6.3681871863504922</v>
      </c>
      <c r="AF1162">
        <f t="shared" si="55"/>
        <v>582.99999999999989</v>
      </c>
      <c r="AG1162">
        <v>6.4775677267247822</v>
      </c>
      <c r="AH1162">
        <f t="shared" si="56"/>
        <v>650.38710171456103</v>
      </c>
      <c r="AI1162">
        <v>-0.10938054037429001</v>
      </c>
      <c r="AJ1162">
        <v>583</v>
      </c>
      <c r="AL1162">
        <v>1</v>
      </c>
      <c r="AM1162">
        <v>0</v>
      </c>
      <c r="AN1162">
        <v>4.49</v>
      </c>
      <c r="AO1162">
        <v>4.53</v>
      </c>
      <c r="AP1162">
        <v>2.81</v>
      </c>
    </row>
    <row r="1163" spans="1:42" x14ac:dyDescent="0.3">
      <c r="A1163">
        <v>1</v>
      </c>
      <c r="B1163">
        <v>0.33</v>
      </c>
      <c r="C1163">
        <f t="shared" si="54"/>
        <v>0.10890000000000001</v>
      </c>
      <c r="D1163">
        <v>6.6079578580290095</v>
      </c>
      <c r="E1163" t="s">
        <v>49</v>
      </c>
      <c r="F1163">
        <v>0</v>
      </c>
      <c r="G1163">
        <v>0</v>
      </c>
      <c r="H1163">
        <v>0</v>
      </c>
      <c r="I1163">
        <v>1</v>
      </c>
      <c r="J1163">
        <v>0</v>
      </c>
      <c r="K1163" t="s">
        <v>51</v>
      </c>
      <c r="L1163">
        <v>0</v>
      </c>
      <c r="M1163">
        <v>0</v>
      </c>
      <c r="N1163">
        <v>1</v>
      </c>
      <c r="O1163">
        <v>0</v>
      </c>
      <c r="P1163">
        <v>0</v>
      </c>
      <c r="Q1163">
        <v>0</v>
      </c>
      <c r="R1163">
        <v>0</v>
      </c>
      <c r="S1163" t="s">
        <v>39</v>
      </c>
      <c r="T1163">
        <v>0</v>
      </c>
      <c r="U1163">
        <v>0</v>
      </c>
      <c r="V1163">
        <v>1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62.8</v>
      </c>
      <c r="AC1163">
        <v>58</v>
      </c>
      <c r="AD1163">
        <v>705</v>
      </c>
      <c r="AE1163">
        <v>6.5581978028122689</v>
      </c>
      <c r="AF1163">
        <f t="shared" si="55"/>
        <v>705.00000000000023</v>
      </c>
      <c r="AG1163">
        <v>6.4205269218286602</v>
      </c>
      <c r="AH1163">
        <f t="shared" si="56"/>
        <v>614.32673102216575</v>
      </c>
      <c r="AI1163">
        <v>0.13767088098360869</v>
      </c>
      <c r="AJ1163">
        <v>705</v>
      </c>
      <c r="AL1163">
        <v>1</v>
      </c>
      <c r="AM1163">
        <v>0</v>
      </c>
      <c r="AN1163">
        <v>4.42</v>
      </c>
      <c r="AO1163">
        <v>4.4000000000000004</v>
      </c>
      <c r="AP1163">
        <v>2.77</v>
      </c>
    </row>
    <row r="1164" spans="1:42" x14ac:dyDescent="0.3">
      <c r="A1164">
        <v>1</v>
      </c>
      <c r="B1164">
        <v>0.72</v>
      </c>
      <c r="C1164">
        <f t="shared" si="54"/>
        <v>0.51839999999999997</v>
      </c>
      <c r="D1164">
        <v>7.8446480764991975</v>
      </c>
      <c r="E1164" t="s">
        <v>49</v>
      </c>
      <c r="F1164">
        <v>0</v>
      </c>
      <c r="G1164">
        <v>0</v>
      </c>
      <c r="H1164">
        <v>0</v>
      </c>
      <c r="I1164">
        <v>1</v>
      </c>
      <c r="J1164">
        <v>0</v>
      </c>
      <c r="K1164" t="s">
        <v>41</v>
      </c>
      <c r="L1164">
        <v>0</v>
      </c>
      <c r="M1164">
        <v>0</v>
      </c>
      <c r="N1164">
        <v>0</v>
      </c>
      <c r="O1164">
        <v>0</v>
      </c>
      <c r="P1164">
        <v>1</v>
      </c>
      <c r="Q1164">
        <v>0</v>
      </c>
      <c r="R1164">
        <v>0</v>
      </c>
      <c r="S1164" t="s">
        <v>39</v>
      </c>
      <c r="T1164">
        <v>0</v>
      </c>
      <c r="U1164">
        <v>0</v>
      </c>
      <c r="V1164">
        <v>1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61.5</v>
      </c>
      <c r="AC1164">
        <v>59</v>
      </c>
      <c r="AD1164">
        <v>2376</v>
      </c>
      <c r="AE1164">
        <v>7.773173680482536</v>
      </c>
      <c r="AF1164">
        <f t="shared" si="55"/>
        <v>2376.0000000000009</v>
      </c>
      <c r="AG1164">
        <v>7.6553566192068878</v>
      </c>
      <c r="AH1164">
        <f t="shared" si="56"/>
        <v>2111.9281391146765</v>
      </c>
      <c r="AI1164">
        <v>0.11781706127564817</v>
      </c>
      <c r="AJ1164">
        <v>2376</v>
      </c>
      <c r="AL1164">
        <v>1</v>
      </c>
      <c r="AM1164">
        <v>0</v>
      </c>
      <c r="AN1164">
        <v>5.71</v>
      </c>
      <c r="AO1164">
        <v>5.67</v>
      </c>
      <c r="AP1164">
        <v>3.5</v>
      </c>
    </row>
    <row r="1165" spans="1:42" x14ac:dyDescent="0.3">
      <c r="A1165">
        <v>1</v>
      </c>
      <c r="B1165">
        <v>0.9</v>
      </c>
      <c r="C1165">
        <f t="shared" si="54"/>
        <v>0.81</v>
      </c>
      <c r="D1165">
        <v>8.2391797372871505</v>
      </c>
      <c r="E1165" t="s">
        <v>49</v>
      </c>
      <c r="F1165">
        <v>0</v>
      </c>
      <c r="G1165">
        <v>0</v>
      </c>
      <c r="H1165">
        <v>0</v>
      </c>
      <c r="I1165">
        <v>1</v>
      </c>
      <c r="J1165">
        <v>0</v>
      </c>
      <c r="K1165" t="s">
        <v>50</v>
      </c>
      <c r="L1165">
        <v>0</v>
      </c>
      <c r="M1165">
        <v>0</v>
      </c>
      <c r="N1165">
        <v>0</v>
      </c>
      <c r="O1165">
        <v>1</v>
      </c>
      <c r="P1165">
        <v>0</v>
      </c>
      <c r="Q1165">
        <v>0</v>
      </c>
      <c r="R1165">
        <v>0</v>
      </c>
      <c r="S1165" t="s">
        <v>39</v>
      </c>
      <c r="T1165">
        <v>0</v>
      </c>
      <c r="U1165">
        <v>0</v>
      </c>
      <c r="V1165">
        <v>1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62.7</v>
      </c>
      <c r="AC1165">
        <v>59</v>
      </c>
      <c r="AD1165">
        <v>3841</v>
      </c>
      <c r="AE1165">
        <v>8.2534880283459042</v>
      </c>
      <c r="AF1165">
        <f t="shared" si="55"/>
        <v>3840.9999999999977</v>
      </c>
      <c r="AG1165">
        <v>8.2269657440711388</v>
      </c>
      <c r="AH1165">
        <f t="shared" si="56"/>
        <v>3740.4669818495695</v>
      </c>
      <c r="AI1165">
        <v>2.652228427476544E-2</v>
      </c>
      <c r="AJ1165">
        <v>3841</v>
      </c>
      <c r="AL1165">
        <v>1</v>
      </c>
      <c r="AM1165">
        <v>0</v>
      </c>
      <c r="AN1165">
        <v>6.1</v>
      </c>
      <c r="AO1165">
        <v>6.14</v>
      </c>
      <c r="AP1165">
        <v>3.84</v>
      </c>
    </row>
    <row r="1166" spans="1:42" x14ac:dyDescent="0.3">
      <c r="A1166">
        <v>1</v>
      </c>
      <c r="B1166">
        <v>0.5</v>
      </c>
      <c r="C1166">
        <f t="shared" si="54"/>
        <v>0.25</v>
      </c>
      <c r="D1166">
        <v>7.2401831635362885</v>
      </c>
      <c r="E1166" t="s">
        <v>40</v>
      </c>
      <c r="F1166">
        <v>0</v>
      </c>
      <c r="G1166">
        <v>0</v>
      </c>
      <c r="H1166">
        <v>1</v>
      </c>
      <c r="I1166">
        <v>0</v>
      </c>
      <c r="J1166">
        <v>0</v>
      </c>
      <c r="K1166" t="s">
        <v>41</v>
      </c>
      <c r="L1166">
        <v>0</v>
      </c>
      <c r="M1166">
        <v>0</v>
      </c>
      <c r="N1166">
        <v>0</v>
      </c>
      <c r="O1166">
        <v>0</v>
      </c>
      <c r="P1166">
        <v>1</v>
      </c>
      <c r="Q1166">
        <v>0</v>
      </c>
      <c r="R1166">
        <v>0</v>
      </c>
      <c r="S1166" t="s">
        <v>46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1</v>
      </c>
      <c r="AA1166">
        <v>0</v>
      </c>
      <c r="AB1166">
        <v>61.9</v>
      </c>
      <c r="AC1166">
        <v>54</v>
      </c>
      <c r="AD1166">
        <v>1648</v>
      </c>
      <c r="AE1166">
        <v>7.4073177104694174</v>
      </c>
      <c r="AF1166">
        <f t="shared" si="55"/>
        <v>1648.0000000000007</v>
      </c>
      <c r="AG1166">
        <v>7.4400047057886454</v>
      </c>
      <c r="AH1166">
        <f t="shared" si="56"/>
        <v>1702.758233952263</v>
      </c>
      <c r="AI1166">
        <v>-3.2686995319227918E-2</v>
      </c>
      <c r="AJ1166">
        <v>1648</v>
      </c>
      <c r="AL1166">
        <v>1</v>
      </c>
      <c r="AM1166">
        <v>0</v>
      </c>
      <c r="AN1166">
        <v>5.13</v>
      </c>
      <c r="AO1166">
        <v>5.14</v>
      </c>
      <c r="AP1166">
        <v>3.18</v>
      </c>
    </row>
    <row r="1167" spans="1:42" x14ac:dyDescent="0.3">
      <c r="A1167">
        <v>1</v>
      </c>
      <c r="B1167">
        <v>0.5</v>
      </c>
      <c r="C1167">
        <f t="shared" si="54"/>
        <v>0.25</v>
      </c>
      <c r="D1167">
        <v>7.2401831635362885</v>
      </c>
      <c r="E1167" t="s">
        <v>49</v>
      </c>
      <c r="F1167">
        <v>0</v>
      </c>
      <c r="G1167">
        <v>0</v>
      </c>
      <c r="H1167">
        <v>0</v>
      </c>
      <c r="I1167">
        <v>1</v>
      </c>
      <c r="J1167">
        <v>0</v>
      </c>
      <c r="K1167" t="s">
        <v>43</v>
      </c>
      <c r="L1167">
        <v>0</v>
      </c>
      <c r="M1167">
        <v>1</v>
      </c>
      <c r="N1167">
        <v>0</v>
      </c>
      <c r="O1167">
        <v>0</v>
      </c>
      <c r="P1167">
        <v>0</v>
      </c>
      <c r="Q1167">
        <v>0</v>
      </c>
      <c r="R1167">
        <v>0</v>
      </c>
      <c r="S1167" t="s">
        <v>52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0</v>
      </c>
      <c r="AA1167">
        <v>0</v>
      </c>
      <c r="AB1167">
        <v>61.3</v>
      </c>
      <c r="AC1167">
        <v>58</v>
      </c>
      <c r="AD1167">
        <v>1746</v>
      </c>
      <c r="AE1167">
        <v>7.4650827363995473</v>
      </c>
      <c r="AF1167">
        <f t="shared" si="55"/>
        <v>1745.9999999999998</v>
      </c>
      <c r="AG1167">
        <v>7.3374207757609362</v>
      </c>
      <c r="AH1167">
        <f t="shared" si="56"/>
        <v>1536.7433919489713</v>
      </c>
      <c r="AI1167">
        <v>0.12766196063861113</v>
      </c>
      <c r="AJ1167">
        <v>1746</v>
      </c>
      <c r="AL1167">
        <v>1</v>
      </c>
      <c r="AM1167">
        <v>0</v>
      </c>
      <c r="AN1167">
        <v>5.12</v>
      </c>
      <c r="AO1167">
        <v>5.0599999999999996</v>
      </c>
      <c r="AP1167">
        <v>3.12</v>
      </c>
    </row>
    <row r="1168" spans="1:42" x14ac:dyDescent="0.3">
      <c r="A1168">
        <v>1</v>
      </c>
      <c r="B1168">
        <v>0.35</v>
      </c>
      <c r="C1168">
        <f t="shared" si="54"/>
        <v>0.12249999999999998</v>
      </c>
      <c r="D1168">
        <v>6.694013936569946</v>
      </c>
      <c r="E1168" t="s">
        <v>40</v>
      </c>
      <c r="F1168">
        <v>0</v>
      </c>
      <c r="G1168">
        <v>0</v>
      </c>
      <c r="H1168">
        <v>1</v>
      </c>
      <c r="I1168">
        <v>0</v>
      </c>
      <c r="J1168">
        <v>0</v>
      </c>
      <c r="K1168" t="s">
        <v>54</v>
      </c>
      <c r="L1168">
        <v>1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 t="s">
        <v>52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0</v>
      </c>
      <c r="AA1168">
        <v>0</v>
      </c>
      <c r="AB1168">
        <v>62</v>
      </c>
      <c r="AC1168">
        <v>55</v>
      </c>
      <c r="AD1168">
        <v>1063</v>
      </c>
      <c r="AE1168">
        <v>6.9688503783419478</v>
      </c>
      <c r="AF1168">
        <f t="shared" si="55"/>
        <v>1062.9999999999998</v>
      </c>
      <c r="AG1168">
        <v>6.7831117601816278</v>
      </c>
      <c r="AH1168">
        <f t="shared" si="56"/>
        <v>882.81155221898302</v>
      </c>
      <c r="AI1168">
        <v>0.18573861816032</v>
      </c>
      <c r="AJ1168">
        <v>1063</v>
      </c>
      <c r="AL1168">
        <v>1</v>
      </c>
      <c r="AM1168">
        <v>0</v>
      </c>
      <c r="AN1168">
        <v>4.53</v>
      </c>
      <c r="AO1168">
        <v>4.47</v>
      </c>
      <c r="AP1168">
        <v>2.79</v>
      </c>
    </row>
    <row r="1169" spans="1:42" x14ac:dyDescent="0.3">
      <c r="A1169">
        <v>1</v>
      </c>
      <c r="B1169">
        <v>1</v>
      </c>
      <c r="C1169">
        <f t="shared" si="54"/>
        <v>1</v>
      </c>
      <c r="D1169">
        <v>8.4322999999999997</v>
      </c>
      <c r="E1169" t="s">
        <v>37</v>
      </c>
      <c r="F1169">
        <v>0</v>
      </c>
      <c r="G1169">
        <v>1</v>
      </c>
      <c r="H1169">
        <v>0</v>
      </c>
      <c r="I1169">
        <v>0</v>
      </c>
      <c r="J1169">
        <v>0</v>
      </c>
      <c r="K1169" t="s">
        <v>43</v>
      </c>
      <c r="L1169">
        <v>0</v>
      </c>
      <c r="M1169">
        <v>1</v>
      </c>
      <c r="N1169">
        <v>0</v>
      </c>
      <c r="O1169">
        <v>0</v>
      </c>
      <c r="P1169">
        <v>0</v>
      </c>
      <c r="Q1169">
        <v>0</v>
      </c>
      <c r="R1169">
        <v>0</v>
      </c>
      <c r="S1169" t="s">
        <v>44</v>
      </c>
      <c r="T1169">
        <v>0</v>
      </c>
      <c r="U1169">
        <v>0</v>
      </c>
      <c r="V1169">
        <v>0</v>
      </c>
      <c r="W1169">
        <v>0</v>
      </c>
      <c r="X1169">
        <v>1</v>
      </c>
      <c r="Y1169">
        <v>0</v>
      </c>
      <c r="Z1169">
        <v>0</v>
      </c>
      <c r="AA1169">
        <v>0</v>
      </c>
      <c r="AB1169">
        <v>63.6</v>
      </c>
      <c r="AC1169">
        <v>59</v>
      </c>
      <c r="AD1169">
        <v>7260</v>
      </c>
      <c r="AE1169">
        <v>8.8901351078188426</v>
      </c>
      <c r="AF1169">
        <f t="shared" si="55"/>
        <v>7260.0000000000064</v>
      </c>
      <c r="AG1169">
        <v>8.8059876248032101</v>
      </c>
      <c r="AH1169">
        <f t="shared" si="56"/>
        <v>6674.0865322538439</v>
      </c>
      <c r="AI1169">
        <v>8.4147483015632574E-2</v>
      </c>
      <c r="AJ1169">
        <v>7260</v>
      </c>
      <c r="AL1169">
        <v>1</v>
      </c>
      <c r="AM1169">
        <v>0</v>
      </c>
      <c r="AN1169">
        <v>6.32</v>
      </c>
      <c r="AO1169">
        <v>6.35</v>
      </c>
      <c r="AP1169">
        <v>4.03</v>
      </c>
    </row>
    <row r="1170" spans="1:42" x14ac:dyDescent="0.3">
      <c r="A1170">
        <v>1</v>
      </c>
      <c r="B1170">
        <v>0.3</v>
      </c>
      <c r="C1170">
        <f t="shared" si="54"/>
        <v>0.09</v>
      </c>
      <c r="D1170">
        <v>6.4709048392564616</v>
      </c>
      <c r="E1170" t="s">
        <v>40</v>
      </c>
      <c r="F1170">
        <v>0</v>
      </c>
      <c r="G1170">
        <v>0</v>
      </c>
      <c r="H1170">
        <v>1</v>
      </c>
      <c r="I1170">
        <v>0</v>
      </c>
      <c r="J1170">
        <v>0</v>
      </c>
      <c r="K1170" t="s">
        <v>43</v>
      </c>
      <c r="L1170">
        <v>0</v>
      </c>
      <c r="M1170">
        <v>1</v>
      </c>
      <c r="N1170">
        <v>0</v>
      </c>
      <c r="O1170">
        <v>0</v>
      </c>
      <c r="P1170">
        <v>0</v>
      </c>
      <c r="Q1170">
        <v>0</v>
      </c>
      <c r="R1170">
        <v>0</v>
      </c>
      <c r="S1170" t="s">
        <v>42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1</v>
      </c>
      <c r="AB1170">
        <v>61.6</v>
      </c>
      <c r="AC1170">
        <v>56</v>
      </c>
      <c r="AD1170">
        <v>766</v>
      </c>
      <c r="AE1170">
        <v>6.6411821697405911</v>
      </c>
      <c r="AF1170">
        <f t="shared" si="55"/>
        <v>765.99999999999977</v>
      </c>
      <c r="AG1170">
        <v>6.6997246721349004</v>
      </c>
      <c r="AH1170">
        <f t="shared" si="56"/>
        <v>812.1821779956673</v>
      </c>
      <c r="AI1170">
        <v>-5.8542502394309359E-2</v>
      </c>
      <c r="AJ1170">
        <v>766</v>
      </c>
      <c r="AL1170">
        <v>1</v>
      </c>
      <c r="AM1170">
        <v>0</v>
      </c>
      <c r="AN1170">
        <v>4.32</v>
      </c>
      <c r="AO1170">
        <v>4.3499999999999996</v>
      </c>
      <c r="AP1170">
        <v>2.67</v>
      </c>
    </row>
    <row r="1171" spans="1:42" x14ac:dyDescent="0.3">
      <c r="A1171">
        <v>1</v>
      </c>
      <c r="B1171">
        <v>0.74</v>
      </c>
      <c r="C1171">
        <f t="shared" si="54"/>
        <v>0.54759999999999998</v>
      </c>
      <c r="D1171">
        <v>7.8920550220333645</v>
      </c>
      <c r="E1171" t="s">
        <v>49</v>
      </c>
      <c r="F1171">
        <v>0</v>
      </c>
      <c r="G1171">
        <v>0</v>
      </c>
      <c r="H1171">
        <v>0</v>
      </c>
      <c r="I1171">
        <v>1</v>
      </c>
      <c r="J1171">
        <v>0</v>
      </c>
      <c r="K1171" t="s">
        <v>51</v>
      </c>
      <c r="L1171">
        <v>0</v>
      </c>
      <c r="M1171">
        <v>0</v>
      </c>
      <c r="N1171">
        <v>1</v>
      </c>
      <c r="O1171">
        <v>0</v>
      </c>
      <c r="P1171">
        <v>0</v>
      </c>
      <c r="Q1171">
        <v>0</v>
      </c>
      <c r="R1171">
        <v>0</v>
      </c>
      <c r="S1171" t="s">
        <v>48</v>
      </c>
      <c r="T1171">
        <v>0</v>
      </c>
      <c r="U1171">
        <v>0</v>
      </c>
      <c r="V1171">
        <v>0</v>
      </c>
      <c r="W1171">
        <v>1</v>
      </c>
      <c r="X1171">
        <v>0</v>
      </c>
      <c r="Y1171">
        <v>0</v>
      </c>
      <c r="Z1171">
        <v>0</v>
      </c>
      <c r="AA1171">
        <v>0</v>
      </c>
      <c r="AB1171">
        <v>61.4</v>
      </c>
      <c r="AC1171">
        <v>57</v>
      </c>
      <c r="AD1171">
        <v>2328</v>
      </c>
      <c r="AE1171">
        <v>7.7527648088513281</v>
      </c>
      <c r="AF1171">
        <f t="shared" si="55"/>
        <v>2327.9999999999991</v>
      </c>
      <c r="AG1171">
        <v>7.7294969786132164</v>
      </c>
      <c r="AH1171">
        <f t="shared" si="56"/>
        <v>2274.4578120626425</v>
      </c>
      <c r="AI1171">
        <v>2.3267830238111742E-2</v>
      </c>
      <c r="AJ1171">
        <v>2328</v>
      </c>
      <c r="AL1171">
        <v>1</v>
      </c>
      <c r="AM1171">
        <v>0</v>
      </c>
      <c r="AN1171">
        <v>5.82</v>
      </c>
      <c r="AO1171">
        <v>5.8</v>
      </c>
      <c r="AP1171">
        <v>3.57</v>
      </c>
    </row>
    <row r="1172" spans="1:42" x14ac:dyDescent="0.3">
      <c r="A1172">
        <v>1</v>
      </c>
      <c r="B1172">
        <v>0.7</v>
      </c>
      <c r="C1172">
        <f t="shared" si="54"/>
        <v>0.48999999999999994</v>
      </c>
      <c r="D1172">
        <v>7.7962024499072404</v>
      </c>
      <c r="E1172" t="s">
        <v>55</v>
      </c>
      <c r="F1172">
        <v>0</v>
      </c>
      <c r="G1172">
        <v>0</v>
      </c>
      <c r="H1172">
        <v>0</v>
      </c>
      <c r="I1172">
        <v>0</v>
      </c>
      <c r="J1172">
        <v>1</v>
      </c>
      <c r="K1172" t="s">
        <v>51</v>
      </c>
      <c r="L1172">
        <v>0</v>
      </c>
      <c r="M1172">
        <v>0</v>
      </c>
      <c r="N1172">
        <v>1</v>
      </c>
      <c r="O1172">
        <v>0</v>
      </c>
      <c r="P1172">
        <v>0</v>
      </c>
      <c r="Q1172">
        <v>0</v>
      </c>
      <c r="R1172">
        <v>0</v>
      </c>
      <c r="S1172" t="s">
        <v>39</v>
      </c>
      <c r="T1172">
        <v>0</v>
      </c>
      <c r="U1172">
        <v>0</v>
      </c>
      <c r="V1172">
        <v>1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59.8</v>
      </c>
      <c r="AC1172">
        <v>59</v>
      </c>
      <c r="AD1172">
        <v>2161</v>
      </c>
      <c r="AE1172">
        <v>7.6783263565068856</v>
      </c>
      <c r="AF1172">
        <f t="shared" si="55"/>
        <v>2160.9999999999991</v>
      </c>
      <c r="AG1172">
        <v>7.7431807242744206</v>
      </c>
      <c r="AH1172">
        <f t="shared" si="56"/>
        <v>2305.7948291929611</v>
      </c>
      <c r="AI1172">
        <v>-6.4854367767535059E-2</v>
      </c>
      <c r="AJ1172">
        <v>2161</v>
      </c>
      <c r="AL1172">
        <v>1</v>
      </c>
      <c r="AM1172">
        <v>0</v>
      </c>
      <c r="AN1172">
        <v>5.78</v>
      </c>
      <c r="AO1172">
        <v>5.82</v>
      </c>
      <c r="AP1172">
        <v>3.47</v>
      </c>
    </row>
    <row r="1173" spans="1:42" x14ac:dyDescent="0.3">
      <c r="A1173">
        <v>1</v>
      </c>
      <c r="B1173">
        <v>0.33</v>
      </c>
      <c r="C1173">
        <f t="shared" si="54"/>
        <v>0.10890000000000001</v>
      </c>
      <c r="D1173">
        <v>6.6079578580290095</v>
      </c>
      <c r="E1173" t="s">
        <v>49</v>
      </c>
      <c r="F1173">
        <v>0</v>
      </c>
      <c r="G1173">
        <v>0</v>
      </c>
      <c r="H1173">
        <v>0</v>
      </c>
      <c r="I1173">
        <v>1</v>
      </c>
      <c r="J1173">
        <v>0</v>
      </c>
      <c r="K1173" t="s">
        <v>50</v>
      </c>
      <c r="L1173">
        <v>0</v>
      </c>
      <c r="M1173">
        <v>0</v>
      </c>
      <c r="N1173">
        <v>0</v>
      </c>
      <c r="O1173">
        <v>1</v>
      </c>
      <c r="P1173">
        <v>0</v>
      </c>
      <c r="Q1173">
        <v>0</v>
      </c>
      <c r="R1173">
        <v>0</v>
      </c>
      <c r="S1173" t="s">
        <v>44</v>
      </c>
      <c r="T1173">
        <v>0</v>
      </c>
      <c r="U1173">
        <v>0</v>
      </c>
      <c r="V1173">
        <v>0</v>
      </c>
      <c r="W1173">
        <v>0</v>
      </c>
      <c r="X1173">
        <v>1</v>
      </c>
      <c r="Y1173">
        <v>0</v>
      </c>
      <c r="Z1173">
        <v>0</v>
      </c>
      <c r="AA1173">
        <v>0</v>
      </c>
      <c r="AB1173">
        <v>61.4</v>
      </c>
      <c r="AC1173">
        <v>59</v>
      </c>
      <c r="AD1173">
        <v>666</v>
      </c>
      <c r="AE1173">
        <v>6.5012896705403893</v>
      </c>
      <c r="AF1173">
        <f t="shared" si="55"/>
        <v>666.00000000000011</v>
      </c>
      <c r="AG1173">
        <v>6.5579730937521603</v>
      </c>
      <c r="AH1173">
        <f t="shared" si="56"/>
        <v>704.84159791048251</v>
      </c>
      <c r="AI1173">
        <v>-5.6683423211771E-2</v>
      </c>
      <c r="AJ1173">
        <v>666</v>
      </c>
      <c r="AL1173">
        <v>1</v>
      </c>
      <c r="AM1173">
        <v>0</v>
      </c>
      <c r="AN1173">
        <v>4.43</v>
      </c>
      <c r="AO1173">
        <v>4.49</v>
      </c>
      <c r="AP1173">
        <v>2.74</v>
      </c>
    </row>
    <row r="1174" spans="1:42" x14ac:dyDescent="0.3">
      <c r="A1174">
        <v>1</v>
      </c>
      <c r="B1174">
        <v>0.71</v>
      </c>
      <c r="C1174">
        <f t="shared" si="54"/>
        <v>0.50409999999999999</v>
      </c>
      <c r="D1174">
        <v>7.8205583399289402</v>
      </c>
      <c r="E1174" t="s">
        <v>40</v>
      </c>
      <c r="F1174">
        <v>0</v>
      </c>
      <c r="G1174">
        <v>0</v>
      </c>
      <c r="H1174">
        <v>1</v>
      </c>
      <c r="I1174">
        <v>0</v>
      </c>
      <c r="J1174">
        <v>0</v>
      </c>
      <c r="K1174" t="s">
        <v>54</v>
      </c>
      <c r="L1174">
        <v>1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 t="s">
        <v>39</v>
      </c>
      <c r="T1174">
        <v>0</v>
      </c>
      <c r="U1174">
        <v>0</v>
      </c>
      <c r="V1174">
        <v>1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62.4</v>
      </c>
      <c r="AC1174">
        <v>57</v>
      </c>
      <c r="AD1174">
        <v>2812</v>
      </c>
      <c r="AE1174">
        <v>7.9416512529305558</v>
      </c>
      <c r="AF1174">
        <f t="shared" si="55"/>
        <v>2812.0000000000009</v>
      </c>
      <c r="AG1174">
        <v>7.9097055451598841</v>
      </c>
      <c r="AH1174">
        <f t="shared" si="56"/>
        <v>2723.5883744773128</v>
      </c>
      <c r="AI1174">
        <v>3.1945707770671739E-2</v>
      </c>
      <c r="AJ1174">
        <v>2812</v>
      </c>
      <c r="AL1174">
        <v>1</v>
      </c>
      <c r="AM1174">
        <v>0</v>
      </c>
      <c r="AN1174">
        <v>5.69</v>
      </c>
      <c r="AO1174">
        <v>5.72</v>
      </c>
      <c r="AP1174">
        <v>3.56</v>
      </c>
    </row>
    <row r="1175" spans="1:42" x14ac:dyDescent="0.3">
      <c r="A1175">
        <v>1</v>
      </c>
      <c r="B1175">
        <v>0.92</v>
      </c>
      <c r="C1175">
        <f t="shared" si="54"/>
        <v>0.84640000000000004</v>
      </c>
      <c r="D1175">
        <v>8.279097410884372</v>
      </c>
      <c r="E1175" t="s">
        <v>49</v>
      </c>
      <c r="F1175">
        <v>0</v>
      </c>
      <c r="G1175">
        <v>0</v>
      </c>
      <c r="H1175">
        <v>0</v>
      </c>
      <c r="I1175">
        <v>1</v>
      </c>
      <c r="J1175">
        <v>0</v>
      </c>
      <c r="K1175" t="s">
        <v>51</v>
      </c>
      <c r="L1175">
        <v>0</v>
      </c>
      <c r="M1175">
        <v>0</v>
      </c>
      <c r="N1175">
        <v>1</v>
      </c>
      <c r="O1175">
        <v>0</v>
      </c>
      <c r="P1175">
        <v>0</v>
      </c>
      <c r="Q1175">
        <v>0</v>
      </c>
      <c r="R1175">
        <v>0</v>
      </c>
      <c r="S1175" t="s">
        <v>39</v>
      </c>
      <c r="T1175">
        <v>0</v>
      </c>
      <c r="U1175">
        <v>0</v>
      </c>
      <c r="V1175">
        <v>1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61.8</v>
      </c>
      <c r="AC1175">
        <v>59</v>
      </c>
      <c r="AD1175">
        <v>3967</v>
      </c>
      <c r="AE1175">
        <v>8.2857654205143305</v>
      </c>
      <c r="AF1175">
        <f t="shared" si="55"/>
        <v>3967.0000000000014</v>
      </c>
      <c r="AG1175">
        <v>8.3851493410813038</v>
      </c>
      <c r="AH1175">
        <f t="shared" si="56"/>
        <v>4381.5128403787385</v>
      </c>
      <c r="AI1175">
        <v>-9.9383920566973316E-2</v>
      </c>
      <c r="AJ1175">
        <v>3967</v>
      </c>
      <c r="AL1175">
        <v>1</v>
      </c>
      <c r="AM1175">
        <v>0</v>
      </c>
      <c r="AN1175">
        <v>6.25</v>
      </c>
      <c r="AO1175">
        <v>6.21</v>
      </c>
      <c r="AP1175">
        <v>3.85</v>
      </c>
    </row>
    <row r="1176" spans="1:42" x14ac:dyDescent="0.3">
      <c r="A1176">
        <v>1</v>
      </c>
      <c r="B1176">
        <v>0.52</v>
      </c>
      <c r="C1176">
        <f t="shared" si="54"/>
        <v>0.27040000000000003</v>
      </c>
      <c r="D1176">
        <v>7.302897153254575</v>
      </c>
      <c r="E1176" t="s">
        <v>40</v>
      </c>
      <c r="F1176">
        <v>0</v>
      </c>
      <c r="G1176">
        <v>0</v>
      </c>
      <c r="H1176">
        <v>1</v>
      </c>
      <c r="I1176">
        <v>0</v>
      </c>
      <c r="J1176">
        <v>0</v>
      </c>
      <c r="K1176" t="s">
        <v>50</v>
      </c>
      <c r="L1176">
        <v>0</v>
      </c>
      <c r="M1176">
        <v>0</v>
      </c>
      <c r="N1176">
        <v>0</v>
      </c>
      <c r="O1176">
        <v>1</v>
      </c>
      <c r="P1176">
        <v>0</v>
      </c>
      <c r="Q1176">
        <v>0</v>
      </c>
      <c r="R1176">
        <v>0</v>
      </c>
      <c r="S1176" t="s">
        <v>52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0</v>
      </c>
      <c r="AA1176">
        <v>0</v>
      </c>
      <c r="AB1176">
        <v>61.7</v>
      </c>
      <c r="AC1176">
        <v>56</v>
      </c>
      <c r="AD1176">
        <v>1428</v>
      </c>
      <c r="AE1176">
        <v>7.2640301428995295</v>
      </c>
      <c r="AF1176">
        <f t="shared" si="55"/>
        <v>1427.9999999999998</v>
      </c>
      <c r="AG1176">
        <v>7.2829871793391323</v>
      </c>
      <c r="AH1176">
        <f t="shared" si="56"/>
        <v>1455.3288667728016</v>
      </c>
      <c r="AI1176">
        <v>-1.8957036439602781E-2</v>
      </c>
      <c r="AJ1176">
        <v>1428</v>
      </c>
      <c r="AL1176">
        <v>1</v>
      </c>
      <c r="AM1176">
        <v>0</v>
      </c>
      <c r="AN1176">
        <v>5.15</v>
      </c>
      <c r="AO1176">
        <v>5.19</v>
      </c>
      <c r="AP1176">
        <v>3.19</v>
      </c>
    </row>
    <row r="1177" spans="1:42" x14ac:dyDescent="0.3">
      <c r="A1177">
        <v>1</v>
      </c>
      <c r="B1177">
        <v>0.92</v>
      </c>
      <c r="C1177">
        <f t="shared" si="54"/>
        <v>0.84640000000000004</v>
      </c>
      <c r="D1177">
        <v>8.279097410884372</v>
      </c>
      <c r="E1177" t="s">
        <v>49</v>
      </c>
      <c r="F1177">
        <v>0</v>
      </c>
      <c r="G1177">
        <v>0</v>
      </c>
      <c r="H1177">
        <v>0</v>
      </c>
      <c r="I1177">
        <v>1</v>
      </c>
      <c r="J1177">
        <v>0</v>
      </c>
      <c r="K1177" t="s">
        <v>43</v>
      </c>
      <c r="L1177">
        <v>0</v>
      </c>
      <c r="M1177">
        <v>1</v>
      </c>
      <c r="N1177">
        <v>0</v>
      </c>
      <c r="O1177">
        <v>0</v>
      </c>
      <c r="P1177">
        <v>0</v>
      </c>
      <c r="Q1177">
        <v>0</v>
      </c>
      <c r="R1177">
        <v>0</v>
      </c>
      <c r="S1177" t="s">
        <v>48</v>
      </c>
      <c r="T1177">
        <v>0</v>
      </c>
      <c r="U1177">
        <v>0</v>
      </c>
      <c r="V1177">
        <v>0</v>
      </c>
      <c r="W1177">
        <v>1</v>
      </c>
      <c r="X1177">
        <v>0</v>
      </c>
      <c r="Y1177">
        <v>0</v>
      </c>
      <c r="Z1177">
        <v>0</v>
      </c>
      <c r="AA1177">
        <v>0</v>
      </c>
      <c r="AB1177">
        <v>61.7</v>
      </c>
      <c r="AC1177">
        <v>59</v>
      </c>
      <c r="AD1177">
        <v>4011</v>
      </c>
      <c r="AE1177">
        <v>8.2967958657700525</v>
      </c>
      <c r="AF1177">
        <f t="shared" si="55"/>
        <v>4010.9999999999982</v>
      </c>
      <c r="AG1177">
        <v>8.2206360516569745</v>
      </c>
      <c r="AH1177">
        <f t="shared" si="56"/>
        <v>3716.8657494385766</v>
      </c>
      <c r="AI1177">
        <v>7.6159814113077928E-2</v>
      </c>
      <c r="AJ1177">
        <v>4011</v>
      </c>
      <c r="AL1177">
        <v>1</v>
      </c>
      <c r="AM1177">
        <v>0</v>
      </c>
      <c r="AN1177">
        <v>6.18</v>
      </c>
      <c r="AO1177">
        <v>6.27</v>
      </c>
      <c r="AP1177">
        <v>3.84</v>
      </c>
    </row>
    <row r="1178" spans="1:42" x14ac:dyDescent="0.3">
      <c r="A1178">
        <v>1</v>
      </c>
      <c r="B1178">
        <v>0.9</v>
      </c>
      <c r="C1178">
        <f t="shared" si="54"/>
        <v>0.81</v>
      </c>
      <c r="D1178">
        <v>8.2391797372871505</v>
      </c>
      <c r="E1178" t="s">
        <v>55</v>
      </c>
      <c r="F1178">
        <v>0</v>
      </c>
      <c r="G1178">
        <v>0</v>
      </c>
      <c r="H1178">
        <v>0</v>
      </c>
      <c r="I1178">
        <v>0</v>
      </c>
      <c r="J1178">
        <v>1</v>
      </c>
      <c r="K1178" t="s">
        <v>54</v>
      </c>
      <c r="L1178">
        <v>1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 t="s">
        <v>44</v>
      </c>
      <c r="T1178">
        <v>0</v>
      </c>
      <c r="U1178">
        <v>0</v>
      </c>
      <c r="V1178">
        <v>0</v>
      </c>
      <c r="W1178">
        <v>0</v>
      </c>
      <c r="X1178">
        <v>1</v>
      </c>
      <c r="Y1178">
        <v>0</v>
      </c>
      <c r="Z1178">
        <v>0</v>
      </c>
      <c r="AA1178">
        <v>0</v>
      </c>
      <c r="AB1178">
        <v>59.1</v>
      </c>
      <c r="AC1178">
        <v>60</v>
      </c>
      <c r="AD1178">
        <v>5795</v>
      </c>
      <c r="AE1178">
        <v>8.6647507557738521</v>
      </c>
      <c r="AF1178">
        <f t="shared" si="55"/>
        <v>5795</v>
      </c>
      <c r="AG1178">
        <v>8.5478968228423433</v>
      </c>
      <c r="AH1178">
        <f t="shared" si="56"/>
        <v>5155.8992464709427</v>
      </c>
      <c r="AI1178">
        <v>0.11685393293150881</v>
      </c>
      <c r="AJ1178">
        <v>5795</v>
      </c>
      <c r="AL1178">
        <v>1</v>
      </c>
      <c r="AM1178">
        <v>0</v>
      </c>
      <c r="AN1178">
        <v>6.24</v>
      </c>
      <c r="AO1178">
        <v>6.28</v>
      </c>
      <c r="AP1178">
        <v>3.7</v>
      </c>
    </row>
    <row r="1179" spans="1:42" x14ac:dyDescent="0.3">
      <c r="A1179">
        <v>1</v>
      </c>
      <c r="B1179">
        <v>1</v>
      </c>
      <c r="C1179">
        <f t="shared" si="54"/>
        <v>1</v>
      </c>
      <c r="D1179">
        <v>8.4322999999999997</v>
      </c>
      <c r="E1179" t="s">
        <v>45</v>
      </c>
      <c r="F1179">
        <v>1</v>
      </c>
      <c r="G1179">
        <v>0</v>
      </c>
      <c r="H1179">
        <v>0</v>
      </c>
      <c r="I1179">
        <v>0</v>
      </c>
      <c r="J1179">
        <v>0</v>
      </c>
      <c r="K1179" t="s">
        <v>50</v>
      </c>
      <c r="L1179">
        <v>0</v>
      </c>
      <c r="M1179">
        <v>0</v>
      </c>
      <c r="N1179">
        <v>0</v>
      </c>
      <c r="O1179">
        <v>1</v>
      </c>
      <c r="P1179">
        <v>0</v>
      </c>
      <c r="Q1179">
        <v>0</v>
      </c>
      <c r="R1179">
        <v>0</v>
      </c>
      <c r="S1179" t="s">
        <v>48</v>
      </c>
      <c r="T1179">
        <v>0</v>
      </c>
      <c r="U1179">
        <v>0</v>
      </c>
      <c r="V1179">
        <v>0</v>
      </c>
      <c r="W1179">
        <v>1</v>
      </c>
      <c r="X1179">
        <v>0</v>
      </c>
      <c r="Y1179">
        <v>0</v>
      </c>
      <c r="Z1179">
        <v>0</v>
      </c>
      <c r="AA1179">
        <v>0</v>
      </c>
      <c r="AB1179">
        <v>64.599999999999994</v>
      </c>
      <c r="AC1179">
        <v>67</v>
      </c>
      <c r="AD1179">
        <v>3142</v>
      </c>
      <c r="AE1179">
        <v>8.0526148188155666</v>
      </c>
      <c r="AF1179">
        <f t="shared" si="55"/>
        <v>3142.0000000000005</v>
      </c>
      <c r="AG1179">
        <v>8.1596811963048808</v>
      </c>
      <c r="AH1179">
        <f t="shared" si="56"/>
        <v>3497.0715466994357</v>
      </c>
      <c r="AI1179">
        <v>-0.10706637748931414</v>
      </c>
      <c r="AJ1179">
        <v>3142</v>
      </c>
      <c r="AL1179">
        <v>1</v>
      </c>
      <c r="AM1179">
        <v>0</v>
      </c>
      <c r="AN1179">
        <v>6.25</v>
      </c>
      <c r="AO1179">
        <v>6.19</v>
      </c>
      <c r="AP1179">
        <v>4.0199999999999996</v>
      </c>
    </row>
    <row r="1180" spans="1:42" x14ac:dyDescent="0.3">
      <c r="A1180">
        <v>1</v>
      </c>
      <c r="B1180">
        <v>0.41</v>
      </c>
      <c r="C1180">
        <f t="shared" si="54"/>
        <v>0.16809999999999997</v>
      </c>
      <c r="D1180">
        <v>6.9310210740658889</v>
      </c>
      <c r="E1180" t="s">
        <v>40</v>
      </c>
      <c r="F1180">
        <v>0</v>
      </c>
      <c r="G1180">
        <v>0</v>
      </c>
      <c r="H1180">
        <v>1</v>
      </c>
      <c r="I1180">
        <v>0</v>
      </c>
      <c r="J1180">
        <v>0</v>
      </c>
      <c r="K1180" t="s">
        <v>50</v>
      </c>
      <c r="L1180">
        <v>0</v>
      </c>
      <c r="M1180">
        <v>0</v>
      </c>
      <c r="N1180">
        <v>0</v>
      </c>
      <c r="O1180">
        <v>1</v>
      </c>
      <c r="P1180">
        <v>0</v>
      </c>
      <c r="Q1180">
        <v>0</v>
      </c>
      <c r="R1180">
        <v>0</v>
      </c>
      <c r="S1180" t="s">
        <v>53</v>
      </c>
      <c r="T1180">
        <v>0</v>
      </c>
      <c r="U1180">
        <v>1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62.3</v>
      </c>
      <c r="AC1180">
        <v>55</v>
      </c>
      <c r="AD1180">
        <v>1431</v>
      </c>
      <c r="AE1180">
        <v>7.2661287795564506</v>
      </c>
      <c r="AF1180">
        <f t="shared" si="55"/>
        <v>1430.9999999999995</v>
      </c>
      <c r="AG1180">
        <v>7.2277191254218067</v>
      </c>
      <c r="AH1180">
        <f t="shared" si="56"/>
        <v>1377.0779771642437</v>
      </c>
      <c r="AI1180">
        <v>3.8409654134643922E-2</v>
      </c>
      <c r="AJ1180">
        <v>1431</v>
      </c>
      <c r="AL1180">
        <v>1</v>
      </c>
      <c r="AM1180">
        <v>0</v>
      </c>
      <c r="AN1180">
        <v>4.78</v>
      </c>
      <c r="AO1180">
        <v>4.75</v>
      </c>
      <c r="AP1180">
        <v>2.97</v>
      </c>
    </row>
    <row r="1181" spans="1:42" x14ac:dyDescent="0.3">
      <c r="A1181">
        <v>1</v>
      </c>
      <c r="B1181">
        <v>0.91</v>
      </c>
      <c r="C1181">
        <f t="shared" si="54"/>
        <v>0.82810000000000006</v>
      </c>
      <c r="D1181">
        <v>8.259224124793727</v>
      </c>
      <c r="E1181" t="s">
        <v>49</v>
      </c>
      <c r="F1181">
        <v>0</v>
      </c>
      <c r="G1181">
        <v>0</v>
      </c>
      <c r="H1181">
        <v>0</v>
      </c>
      <c r="I1181">
        <v>1</v>
      </c>
      <c r="J1181">
        <v>0</v>
      </c>
      <c r="K1181" t="s">
        <v>50</v>
      </c>
      <c r="L1181">
        <v>0</v>
      </c>
      <c r="M1181">
        <v>0</v>
      </c>
      <c r="N1181">
        <v>0</v>
      </c>
      <c r="O1181">
        <v>1</v>
      </c>
      <c r="P1181">
        <v>0</v>
      </c>
      <c r="Q1181">
        <v>0</v>
      </c>
      <c r="R1181">
        <v>0</v>
      </c>
      <c r="S1181" t="s">
        <v>48</v>
      </c>
      <c r="T1181">
        <v>0</v>
      </c>
      <c r="U1181">
        <v>0</v>
      </c>
      <c r="V1181">
        <v>0</v>
      </c>
      <c r="W1181">
        <v>1</v>
      </c>
      <c r="X1181">
        <v>0</v>
      </c>
      <c r="Y1181">
        <v>0</v>
      </c>
      <c r="Z1181">
        <v>0</v>
      </c>
      <c r="AA1181">
        <v>0</v>
      </c>
      <c r="AB1181">
        <v>61.3</v>
      </c>
      <c r="AC1181">
        <v>60</v>
      </c>
      <c r="AD1181">
        <v>3423</v>
      </c>
      <c r="AE1181">
        <v>8.1382726385301858</v>
      </c>
      <c r="AF1181">
        <f t="shared" si="55"/>
        <v>3423.0000000000014</v>
      </c>
      <c r="AG1181">
        <v>8.083641169694614</v>
      </c>
      <c r="AH1181">
        <f t="shared" si="56"/>
        <v>3241.0128556239852</v>
      </c>
      <c r="AI1181">
        <v>5.4631468835571795E-2</v>
      </c>
      <c r="AJ1181">
        <v>3423</v>
      </c>
      <c r="AL1181">
        <v>1</v>
      </c>
      <c r="AM1181">
        <v>0</v>
      </c>
      <c r="AN1181">
        <v>6.17</v>
      </c>
      <c r="AO1181">
        <v>6.2</v>
      </c>
      <c r="AP1181">
        <v>3.79</v>
      </c>
    </row>
    <row r="1182" spans="1:42" x14ac:dyDescent="0.3">
      <c r="A1182">
        <v>1</v>
      </c>
      <c r="B1182">
        <v>0.3</v>
      </c>
      <c r="C1182">
        <f t="shared" si="54"/>
        <v>0.09</v>
      </c>
      <c r="D1182">
        <v>6.4709048392564616</v>
      </c>
      <c r="E1182" t="s">
        <v>40</v>
      </c>
      <c r="F1182">
        <v>0</v>
      </c>
      <c r="G1182">
        <v>0</v>
      </c>
      <c r="H1182">
        <v>1</v>
      </c>
      <c r="I1182">
        <v>0</v>
      </c>
      <c r="J1182">
        <v>0</v>
      </c>
      <c r="K1182" t="s">
        <v>50</v>
      </c>
      <c r="L1182">
        <v>0</v>
      </c>
      <c r="M1182">
        <v>0</v>
      </c>
      <c r="N1182">
        <v>0</v>
      </c>
      <c r="O1182">
        <v>1</v>
      </c>
      <c r="P1182">
        <v>0</v>
      </c>
      <c r="Q1182">
        <v>0</v>
      </c>
      <c r="R1182">
        <v>0</v>
      </c>
      <c r="S1182" t="s">
        <v>44</v>
      </c>
      <c r="T1182">
        <v>0</v>
      </c>
      <c r="U1182">
        <v>0</v>
      </c>
      <c r="V1182">
        <v>0</v>
      </c>
      <c r="W1182">
        <v>0</v>
      </c>
      <c r="X1182">
        <v>1</v>
      </c>
      <c r="Y1182">
        <v>0</v>
      </c>
      <c r="Z1182">
        <v>0</v>
      </c>
      <c r="AA1182">
        <v>0</v>
      </c>
      <c r="AB1182">
        <v>61.7</v>
      </c>
      <c r="AC1182">
        <v>57</v>
      </c>
      <c r="AD1182">
        <v>605</v>
      </c>
      <c r="AE1182">
        <v>6.4052284580308418</v>
      </c>
      <c r="AF1182">
        <f t="shared" si="55"/>
        <v>605.00000000000023</v>
      </c>
      <c r="AG1182">
        <v>6.4473393323049155</v>
      </c>
      <c r="AH1182">
        <f t="shared" si="56"/>
        <v>631.02111977433117</v>
      </c>
      <c r="AI1182">
        <v>-4.2110874274073673E-2</v>
      </c>
      <c r="AJ1182">
        <v>605</v>
      </c>
      <c r="AL1182">
        <v>1</v>
      </c>
      <c r="AM1182">
        <v>0</v>
      </c>
      <c r="AN1182">
        <v>4.3</v>
      </c>
      <c r="AO1182">
        <v>4.32</v>
      </c>
      <c r="AP1182">
        <v>2.66</v>
      </c>
    </row>
    <row r="1183" spans="1:42" x14ac:dyDescent="0.3">
      <c r="A1183">
        <v>1</v>
      </c>
      <c r="B1183">
        <v>0.52</v>
      </c>
      <c r="C1183">
        <f t="shared" si="54"/>
        <v>0.27040000000000003</v>
      </c>
      <c r="D1183">
        <v>7.302897153254575</v>
      </c>
      <c r="E1183" t="s">
        <v>55</v>
      </c>
      <c r="F1183">
        <v>0</v>
      </c>
      <c r="G1183">
        <v>0</v>
      </c>
      <c r="H1183">
        <v>0</v>
      </c>
      <c r="I1183">
        <v>0</v>
      </c>
      <c r="J1183">
        <v>1</v>
      </c>
      <c r="K1183" t="s">
        <v>41</v>
      </c>
      <c r="L1183">
        <v>0</v>
      </c>
      <c r="M1183">
        <v>0</v>
      </c>
      <c r="N1183">
        <v>0</v>
      </c>
      <c r="O1183">
        <v>0</v>
      </c>
      <c r="P1183">
        <v>1</v>
      </c>
      <c r="Q1183">
        <v>0</v>
      </c>
      <c r="R1183">
        <v>0</v>
      </c>
      <c r="S1183" t="s">
        <v>39</v>
      </c>
      <c r="T1183">
        <v>0</v>
      </c>
      <c r="U1183">
        <v>0</v>
      </c>
      <c r="V1183">
        <v>1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59.3</v>
      </c>
      <c r="AC1183">
        <v>59</v>
      </c>
      <c r="AD1183">
        <v>1175</v>
      </c>
      <c r="AE1183">
        <v>7.0690234265782594</v>
      </c>
      <c r="AF1183">
        <f t="shared" si="55"/>
        <v>1175.0000000000002</v>
      </c>
      <c r="AG1183">
        <v>7.0289947607687768</v>
      </c>
      <c r="AH1183">
        <f t="shared" si="56"/>
        <v>1128.8952298445681</v>
      </c>
      <c r="AI1183">
        <v>4.0028665809482611E-2</v>
      </c>
      <c r="AJ1183">
        <v>1175</v>
      </c>
      <c r="AL1183">
        <v>1</v>
      </c>
      <c r="AM1183">
        <v>0</v>
      </c>
      <c r="AN1183">
        <v>5.25</v>
      </c>
      <c r="AO1183">
        <v>5.28</v>
      </c>
      <c r="AP1183">
        <v>3.12</v>
      </c>
    </row>
    <row r="1184" spans="1:42" x14ac:dyDescent="0.3">
      <c r="A1184">
        <v>1</v>
      </c>
      <c r="B1184">
        <v>0.4</v>
      </c>
      <c r="C1184">
        <f t="shared" si="54"/>
        <v>0.16000000000000003</v>
      </c>
      <c r="D1184">
        <v>6.8934882765450896</v>
      </c>
      <c r="E1184" t="s">
        <v>37</v>
      </c>
      <c r="F1184">
        <v>0</v>
      </c>
      <c r="G1184">
        <v>1</v>
      </c>
      <c r="H1184">
        <v>0</v>
      </c>
      <c r="I1184">
        <v>0</v>
      </c>
      <c r="J1184">
        <v>0</v>
      </c>
      <c r="K1184" t="s">
        <v>54</v>
      </c>
      <c r="L1184">
        <v>1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 t="s">
        <v>48</v>
      </c>
      <c r="T1184">
        <v>0</v>
      </c>
      <c r="U1184">
        <v>0</v>
      </c>
      <c r="V1184">
        <v>0</v>
      </c>
      <c r="W1184">
        <v>1</v>
      </c>
      <c r="X1184">
        <v>0</v>
      </c>
      <c r="Y1184">
        <v>0</v>
      </c>
      <c r="Z1184">
        <v>0</v>
      </c>
      <c r="AA1184">
        <v>0</v>
      </c>
      <c r="AB1184">
        <v>63.8</v>
      </c>
      <c r="AC1184">
        <v>54</v>
      </c>
      <c r="AD1184">
        <v>798</v>
      </c>
      <c r="AE1184">
        <v>6.6821085974498091</v>
      </c>
      <c r="AF1184">
        <f t="shared" si="55"/>
        <v>798.00000000000023</v>
      </c>
      <c r="AG1184">
        <v>6.7063182922135773</v>
      </c>
      <c r="AH1184">
        <f t="shared" si="56"/>
        <v>817.55509272528627</v>
      </c>
      <c r="AI1184">
        <v>-2.4209694763768219E-2</v>
      </c>
      <c r="AJ1184">
        <v>798</v>
      </c>
      <c r="AL1184">
        <v>1</v>
      </c>
      <c r="AM1184">
        <v>0</v>
      </c>
      <c r="AN1184">
        <v>4.7300000000000004</v>
      </c>
      <c r="AO1184">
        <v>4.7</v>
      </c>
      <c r="AP1184">
        <v>3.01</v>
      </c>
    </row>
    <row r="1185" spans="1:42" x14ac:dyDescent="0.3">
      <c r="A1185">
        <v>1</v>
      </c>
      <c r="B1185">
        <v>0.3</v>
      </c>
      <c r="C1185">
        <f t="shared" si="54"/>
        <v>0.09</v>
      </c>
      <c r="D1185">
        <v>6.4709048392564616</v>
      </c>
      <c r="E1185" t="s">
        <v>49</v>
      </c>
      <c r="F1185">
        <v>0</v>
      </c>
      <c r="G1185">
        <v>0</v>
      </c>
      <c r="H1185">
        <v>0</v>
      </c>
      <c r="I1185">
        <v>1</v>
      </c>
      <c r="J1185">
        <v>0</v>
      </c>
      <c r="K1185" t="s">
        <v>50</v>
      </c>
      <c r="L1185">
        <v>0</v>
      </c>
      <c r="M1185">
        <v>0</v>
      </c>
      <c r="N1185">
        <v>0</v>
      </c>
      <c r="O1185">
        <v>1</v>
      </c>
      <c r="P1185">
        <v>0</v>
      </c>
      <c r="Q1185">
        <v>0</v>
      </c>
      <c r="R1185">
        <v>0</v>
      </c>
      <c r="S1185" t="s">
        <v>46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1</v>
      </c>
      <c r="AA1185">
        <v>0</v>
      </c>
      <c r="AB1185">
        <v>60.7</v>
      </c>
      <c r="AC1185">
        <v>58</v>
      </c>
      <c r="AD1185">
        <v>789</v>
      </c>
      <c r="AE1185">
        <v>6.6707663208458738</v>
      </c>
      <c r="AF1185">
        <f t="shared" si="55"/>
        <v>788.99999999999966</v>
      </c>
      <c r="AG1185">
        <v>6.6352138275167007</v>
      </c>
      <c r="AH1185">
        <f t="shared" si="56"/>
        <v>761.44186563985704</v>
      </c>
      <c r="AI1185">
        <v>3.5552493329173096E-2</v>
      </c>
      <c r="AJ1185">
        <v>789</v>
      </c>
      <c r="AL1185">
        <v>1</v>
      </c>
      <c r="AM1185">
        <v>0</v>
      </c>
      <c r="AN1185">
        <v>4.34</v>
      </c>
      <c r="AO1185">
        <v>4.3600000000000003</v>
      </c>
      <c r="AP1185">
        <v>2.64</v>
      </c>
    </row>
    <row r="1186" spans="1:42" x14ac:dyDescent="0.3">
      <c r="A1186">
        <v>1</v>
      </c>
      <c r="B1186">
        <v>0.3</v>
      </c>
      <c r="C1186">
        <f t="shared" si="54"/>
        <v>0.09</v>
      </c>
      <c r="D1186">
        <v>6.4709048392564616</v>
      </c>
      <c r="E1186" t="s">
        <v>49</v>
      </c>
      <c r="F1186">
        <v>0</v>
      </c>
      <c r="G1186">
        <v>0</v>
      </c>
      <c r="H1186">
        <v>0</v>
      </c>
      <c r="I1186">
        <v>1</v>
      </c>
      <c r="J1186">
        <v>0</v>
      </c>
      <c r="K1186" t="s">
        <v>41</v>
      </c>
      <c r="L1186">
        <v>0</v>
      </c>
      <c r="M1186">
        <v>0</v>
      </c>
      <c r="N1186">
        <v>0</v>
      </c>
      <c r="O1186">
        <v>0</v>
      </c>
      <c r="P1186">
        <v>1</v>
      </c>
      <c r="Q1186">
        <v>0</v>
      </c>
      <c r="R1186">
        <v>0</v>
      </c>
      <c r="S1186" t="s">
        <v>42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1</v>
      </c>
      <c r="AB1186">
        <v>61.5</v>
      </c>
      <c r="AC1186">
        <v>58</v>
      </c>
      <c r="AD1186">
        <v>605</v>
      </c>
      <c r="AE1186">
        <v>6.4052284580308418</v>
      </c>
      <c r="AF1186">
        <f t="shared" si="55"/>
        <v>605.00000000000023</v>
      </c>
      <c r="AG1186">
        <v>6.44570099805774</v>
      </c>
      <c r="AH1186">
        <f t="shared" si="56"/>
        <v>629.98814267504747</v>
      </c>
      <c r="AI1186">
        <v>-4.0472540026898152E-2</v>
      </c>
      <c r="AJ1186">
        <v>605</v>
      </c>
      <c r="AL1186">
        <v>1</v>
      </c>
      <c r="AM1186">
        <v>0</v>
      </c>
      <c r="AN1186">
        <v>4.28</v>
      </c>
      <c r="AO1186">
        <v>4.3</v>
      </c>
      <c r="AP1186">
        <v>2.64</v>
      </c>
    </row>
    <row r="1187" spans="1:42" x14ac:dyDescent="0.3">
      <c r="A1187">
        <v>1</v>
      </c>
      <c r="B1187">
        <v>0.31</v>
      </c>
      <c r="C1187">
        <f t="shared" si="54"/>
        <v>9.6100000000000005E-2</v>
      </c>
      <c r="D1187">
        <v>6.5177318019796271</v>
      </c>
      <c r="E1187" t="s">
        <v>49</v>
      </c>
      <c r="F1187">
        <v>0</v>
      </c>
      <c r="G1187">
        <v>0</v>
      </c>
      <c r="H1187">
        <v>0</v>
      </c>
      <c r="I1187">
        <v>1</v>
      </c>
      <c r="J1187">
        <v>0</v>
      </c>
      <c r="K1187" t="s">
        <v>50</v>
      </c>
      <c r="L1187">
        <v>0</v>
      </c>
      <c r="M1187">
        <v>0</v>
      </c>
      <c r="N1187">
        <v>0</v>
      </c>
      <c r="O1187">
        <v>1</v>
      </c>
      <c r="P1187">
        <v>0</v>
      </c>
      <c r="Q1187">
        <v>0</v>
      </c>
      <c r="R1187">
        <v>0</v>
      </c>
      <c r="S1187" t="s">
        <v>39</v>
      </c>
      <c r="T1187">
        <v>0</v>
      </c>
      <c r="U1187">
        <v>0</v>
      </c>
      <c r="V1187">
        <v>1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61.4</v>
      </c>
      <c r="AC1187">
        <v>58</v>
      </c>
      <c r="AD1187">
        <v>462</v>
      </c>
      <c r="AE1187">
        <v>6.1355648910817386</v>
      </c>
      <c r="AF1187">
        <f t="shared" si="55"/>
        <v>461.99999999999989</v>
      </c>
      <c r="AG1187">
        <v>6.2275861672230555</v>
      </c>
      <c r="AH1187">
        <f t="shared" si="56"/>
        <v>506.53132471873744</v>
      </c>
      <c r="AI1187">
        <v>-9.2021276141316832E-2</v>
      </c>
      <c r="AJ1187">
        <v>462</v>
      </c>
      <c r="AL1187">
        <v>1</v>
      </c>
      <c r="AM1187">
        <v>0</v>
      </c>
      <c r="AN1187">
        <v>4.3099999999999996</v>
      </c>
      <c r="AO1187">
        <v>4.3499999999999996</v>
      </c>
      <c r="AP1187">
        <v>2.66</v>
      </c>
    </row>
    <row r="1188" spans="1:42" x14ac:dyDescent="0.3">
      <c r="A1188">
        <v>1</v>
      </c>
      <c r="B1188">
        <v>0.32</v>
      </c>
      <c r="C1188">
        <f t="shared" si="54"/>
        <v>0.1024</v>
      </c>
      <c r="D1188">
        <v>6.56339481274318</v>
      </c>
      <c r="E1188" t="s">
        <v>49</v>
      </c>
      <c r="F1188">
        <v>0</v>
      </c>
      <c r="G1188">
        <v>0</v>
      </c>
      <c r="H1188">
        <v>0</v>
      </c>
      <c r="I1188">
        <v>1</v>
      </c>
      <c r="J1188">
        <v>0</v>
      </c>
      <c r="K1188" t="s">
        <v>50</v>
      </c>
      <c r="L1188">
        <v>0</v>
      </c>
      <c r="M1188">
        <v>0</v>
      </c>
      <c r="N1188">
        <v>0</v>
      </c>
      <c r="O1188">
        <v>1</v>
      </c>
      <c r="P1188">
        <v>0</v>
      </c>
      <c r="Q1188">
        <v>0</v>
      </c>
      <c r="R1188">
        <v>0</v>
      </c>
      <c r="S1188" t="s">
        <v>39</v>
      </c>
      <c r="T1188">
        <v>0</v>
      </c>
      <c r="U1188">
        <v>0</v>
      </c>
      <c r="V1188">
        <v>1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62</v>
      </c>
      <c r="AC1188">
        <v>55</v>
      </c>
      <c r="AD1188">
        <v>612</v>
      </c>
      <c r="AE1188">
        <v>6.4167322825123261</v>
      </c>
      <c r="AF1188">
        <f t="shared" si="55"/>
        <v>612</v>
      </c>
      <c r="AG1188">
        <v>6.3678675404499039</v>
      </c>
      <c r="AH1188">
        <f t="shared" si="56"/>
        <v>582.81367622035953</v>
      </c>
      <c r="AI1188">
        <v>4.8864742062422195E-2</v>
      </c>
      <c r="AJ1188">
        <v>612</v>
      </c>
      <c r="AL1188">
        <v>1</v>
      </c>
      <c r="AM1188">
        <v>0</v>
      </c>
      <c r="AN1188">
        <v>4.43</v>
      </c>
      <c r="AO1188">
        <v>4.41</v>
      </c>
      <c r="AP1188">
        <v>2.74</v>
      </c>
    </row>
    <row r="1189" spans="1:42" x14ac:dyDescent="0.3">
      <c r="A1189">
        <v>1</v>
      </c>
      <c r="B1189">
        <v>0.9</v>
      </c>
      <c r="C1189">
        <f t="shared" si="54"/>
        <v>0.81</v>
      </c>
      <c r="D1189">
        <v>8.2391797372871505</v>
      </c>
      <c r="E1189" t="s">
        <v>37</v>
      </c>
      <c r="F1189">
        <v>0</v>
      </c>
      <c r="G1189">
        <v>1</v>
      </c>
      <c r="H1189">
        <v>0</v>
      </c>
      <c r="I1189">
        <v>0</v>
      </c>
      <c r="J1189">
        <v>0</v>
      </c>
      <c r="K1189" t="s">
        <v>47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1</v>
      </c>
      <c r="R1189">
        <v>0</v>
      </c>
      <c r="S1189" t="s">
        <v>44</v>
      </c>
      <c r="T1189">
        <v>0</v>
      </c>
      <c r="U1189">
        <v>0</v>
      </c>
      <c r="V1189">
        <v>0</v>
      </c>
      <c r="W1189">
        <v>0</v>
      </c>
      <c r="X1189">
        <v>1</v>
      </c>
      <c r="Y1189">
        <v>0</v>
      </c>
      <c r="Z1189">
        <v>0</v>
      </c>
      <c r="AA1189">
        <v>0</v>
      </c>
      <c r="AB1189">
        <v>63.3</v>
      </c>
      <c r="AC1189">
        <v>59</v>
      </c>
      <c r="AD1189">
        <v>3644</v>
      </c>
      <c r="AE1189">
        <v>8.200837258379849</v>
      </c>
      <c r="AF1189">
        <f t="shared" si="55"/>
        <v>3644.0000000000005</v>
      </c>
      <c r="AG1189">
        <v>8.1671221022449885</v>
      </c>
      <c r="AH1189">
        <f t="shared" si="56"/>
        <v>3523.189979035074</v>
      </c>
      <c r="AI1189">
        <v>3.3715156134860536E-2</v>
      </c>
      <c r="AJ1189">
        <v>3644</v>
      </c>
      <c r="AL1189">
        <v>1</v>
      </c>
      <c r="AM1189">
        <v>0</v>
      </c>
      <c r="AN1189">
        <v>6.06</v>
      </c>
      <c r="AO1189">
        <v>6.1</v>
      </c>
      <c r="AP1189">
        <v>3.85</v>
      </c>
    </row>
    <row r="1190" spans="1:42" x14ac:dyDescent="0.3">
      <c r="A1190">
        <v>1</v>
      </c>
      <c r="B1190">
        <v>0.32</v>
      </c>
      <c r="C1190">
        <f t="shared" si="54"/>
        <v>0.1024</v>
      </c>
      <c r="D1190">
        <v>6.56339481274318</v>
      </c>
      <c r="E1190" t="s">
        <v>49</v>
      </c>
      <c r="F1190">
        <v>0</v>
      </c>
      <c r="G1190">
        <v>0</v>
      </c>
      <c r="H1190">
        <v>0</v>
      </c>
      <c r="I1190">
        <v>1</v>
      </c>
      <c r="J1190">
        <v>0</v>
      </c>
      <c r="K1190" t="s">
        <v>43</v>
      </c>
      <c r="L1190">
        <v>0</v>
      </c>
      <c r="M1190">
        <v>1</v>
      </c>
      <c r="N1190">
        <v>0</v>
      </c>
      <c r="O1190">
        <v>0</v>
      </c>
      <c r="P1190">
        <v>0</v>
      </c>
      <c r="Q1190">
        <v>0</v>
      </c>
      <c r="R1190">
        <v>0</v>
      </c>
      <c r="S1190" t="s">
        <v>44</v>
      </c>
      <c r="T1190">
        <v>0</v>
      </c>
      <c r="U1190">
        <v>0</v>
      </c>
      <c r="V1190">
        <v>0</v>
      </c>
      <c r="W1190">
        <v>0</v>
      </c>
      <c r="X1190">
        <v>1</v>
      </c>
      <c r="Y1190">
        <v>0</v>
      </c>
      <c r="Z1190">
        <v>0</v>
      </c>
      <c r="AA1190">
        <v>0</v>
      </c>
      <c r="AB1190">
        <v>62</v>
      </c>
      <c r="AC1190">
        <v>58</v>
      </c>
      <c r="AD1190">
        <v>1008</v>
      </c>
      <c r="AE1190">
        <v>6.9157234486313142</v>
      </c>
      <c r="AF1190">
        <f t="shared" si="55"/>
        <v>1008.0000000000002</v>
      </c>
      <c r="AG1190">
        <v>6.6142117674491061</v>
      </c>
      <c r="AH1190">
        <f t="shared" si="56"/>
        <v>745.61677922915135</v>
      </c>
      <c r="AI1190">
        <v>0.30151168118220806</v>
      </c>
      <c r="AJ1190">
        <v>1008</v>
      </c>
      <c r="AL1190">
        <v>1</v>
      </c>
      <c r="AM1190">
        <v>0</v>
      </c>
      <c r="AN1190">
        <v>4.3499999999999996</v>
      </c>
      <c r="AO1190">
        <v>4.29</v>
      </c>
      <c r="AP1190">
        <v>2.68</v>
      </c>
    </row>
    <row r="1191" spans="1:42" x14ac:dyDescent="0.3">
      <c r="A1191">
        <v>1</v>
      </c>
      <c r="B1191">
        <v>0.52</v>
      </c>
      <c r="C1191">
        <f t="shared" si="54"/>
        <v>0.27040000000000003</v>
      </c>
      <c r="D1191">
        <v>7.302897153254575</v>
      </c>
      <c r="E1191" t="s">
        <v>40</v>
      </c>
      <c r="F1191">
        <v>0</v>
      </c>
      <c r="G1191">
        <v>0</v>
      </c>
      <c r="H1191">
        <v>1</v>
      </c>
      <c r="I1191">
        <v>0</v>
      </c>
      <c r="J1191">
        <v>0</v>
      </c>
      <c r="K1191" t="s">
        <v>47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1</v>
      </c>
      <c r="R1191">
        <v>0</v>
      </c>
      <c r="S1191" t="s">
        <v>39</v>
      </c>
      <c r="T1191">
        <v>0</v>
      </c>
      <c r="U1191">
        <v>0</v>
      </c>
      <c r="V1191">
        <v>1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61.8</v>
      </c>
      <c r="AC1191">
        <v>54</v>
      </c>
      <c r="AD1191">
        <v>950</v>
      </c>
      <c r="AE1191">
        <v>6.8564619845945867</v>
      </c>
      <c r="AF1191">
        <f t="shared" si="55"/>
        <v>950.00000000000011</v>
      </c>
      <c r="AG1191">
        <v>6.9429082749086302</v>
      </c>
      <c r="AH1191">
        <f t="shared" si="56"/>
        <v>1035.7781665178493</v>
      </c>
      <c r="AI1191">
        <v>-8.6446290314043495E-2</v>
      </c>
      <c r="AJ1191">
        <v>950</v>
      </c>
      <c r="AL1191">
        <v>1</v>
      </c>
      <c r="AM1191">
        <v>0</v>
      </c>
      <c r="AN1191">
        <v>5.17</v>
      </c>
      <c r="AO1191">
        <v>5.19</v>
      </c>
      <c r="AP1191">
        <v>3.2</v>
      </c>
    </row>
    <row r="1192" spans="1:42" x14ac:dyDescent="0.3">
      <c r="A1192">
        <v>1</v>
      </c>
      <c r="B1192">
        <v>0.93</v>
      </c>
      <c r="C1192">
        <f t="shared" si="54"/>
        <v>0.86490000000000011</v>
      </c>
      <c r="D1192">
        <v>8.2988028923190118</v>
      </c>
      <c r="E1192" t="s">
        <v>37</v>
      </c>
      <c r="F1192">
        <v>0</v>
      </c>
      <c r="G1192">
        <v>1</v>
      </c>
      <c r="H1192">
        <v>0</v>
      </c>
      <c r="I1192">
        <v>0</v>
      </c>
      <c r="J1192">
        <v>0</v>
      </c>
      <c r="K1192" t="s">
        <v>47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1</v>
      </c>
      <c r="R1192">
        <v>0</v>
      </c>
      <c r="S1192" t="s">
        <v>52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0</v>
      </c>
      <c r="AA1192">
        <v>0</v>
      </c>
      <c r="AB1192">
        <v>58.2</v>
      </c>
      <c r="AC1192">
        <v>60</v>
      </c>
      <c r="AD1192">
        <v>3946</v>
      </c>
      <c r="AE1192">
        <v>8.2804576865825599</v>
      </c>
      <c r="AF1192">
        <f t="shared" si="55"/>
        <v>3945.9999999999968</v>
      </c>
      <c r="AG1192">
        <v>8.2421382967458001</v>
      </c>
      <c r="AH1192">
        <f t="shared" si="56"/>
        <v>3797.6521395401323</v>
      </c>
      <c r="AI1192">
        <v>3.8319389836759754E-2</v>
      </c>
      <c r="AJ1192">
        <v>3946</v>
      </c>
      <c r="AL1192">
        <v>1</v>
      </c>
      <c r="AM1192">
        <v>0</v>
      </c>
      <c r="AN1192">
        <v>6.41</v>
      </c>
      <c r="AO1192">
        <v>6.48</v>
      </c>
      <c r="AP1192">
        <v>3.75</v>
      </c>
    </row>
    <row r="1193" spans="1:42" x14ac:dyDescent="0.3">
      <c r="A1193">
        <v>1</v>
      </c>
      <c r="B1193">
        <v>0.71</v>
      </c>
      <c r="C1193">
        <f t="shared" si="54"/>
        <v>0.50409999999999999</v>
      </c>
      <c r="D1193">
        <v>7.8205583399289402</v>
      </c>
      <c r="E1193" t="s">
        <v>40</v>
      </c>
      <c r="F1193">
        <v>0</v>
      </c>
      <c r="G1193">
        <v>0</v>
      </c>
      <c r="H1193">
        <v>1</v>
      </c>
      <c r="I1193">
        <v>0</v>
      </c>
      <c r="J1193">
        <v>0</v>
      </c>
      <c r="K1193" t="s">
        <v>43</v>
      </c>
      <c r="L1193">
        <v>0</v>
      </c>
      <c r="M1193">
        <v>1</v>
      </c>
      <c r="N1193">
        <v>0</v>
      </c>
      <c r="O1193">
        <v>0</v>
      </c>
      <c r="P1193">
        <v>0</v>
      </c>
      <c r="Q1193">
        <v>0</v>
      </c>
      <c r="R1193">
        <v>0</v>
      </c>
      <c r="S1193" t="s">
        <v>42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1</v>
      </c>
      <c r="AB1193">
        <v>62</v>
      </c>
      <c r="AC1193">
        <v>57</v>
      </c>
      <c r="AD1193">
        <v>4124</v>
      </c>
      <c r="AE1193">
        <v>8.3245788451368501</v>
      </c>
      <c r="AF1193">
        <f t="shared" si="55"/>
        <v>4123.9999999999982</v>
      </c>
      <c r="AG1193">
        <v>8.2027358697171806</v>
      </c>
      <c r="AH1193">
        <f t="shared" si="56"/>
        <v>3650.9251116807513</v>
      </c>
      <c r="AI1193">
        <v>0.12184297541966949</v>
      </c>
      <c r="AJ1193">
        <v>4124</v>
      </c>
      <c r="AL1193">
        <v>1</v>
      </c>
      <c r="AM1193">
        <v>0</v>
      </c>
      <c r="AN1193">
        <v>5.7</v>
      </c>
      <c r="AO1193">
        <v>5.72</v>
      </c>
      <c r="AP1193">
        <v>3.54</v>
      </c>
    </row>
    <row r="1194" spans="1:42" x14ac:dyDescent="0.3">
      <c r="A1194">
        <v>1</v>
      </c>
      <c r="B1194">
        <v>0.51</v>
      </c>
      <c r="C1194">
        <f t="shared" si="54"/>
        <v>0.2601</v>
      </c>
      <c r="D1194">
        <v>7.2717799946100161</v>
      </c>
      <c r="E1194" t="s">
        <v>40</v>
      </c>
      <c r="F1194">
        <v>0</v>
      </c>
      <c r="G1194">
        <v>0</v>
      </c>
      <c r="H1194">
        <v>1</v>
      </c>
      <c r="I1194">
        <v>0</v>
      </c>
      <c r="J1194">
        <v>0</v>
      </c>
      <c r="K1194" t="s">
        <v>51</v>
      </c>
      <c r="L1194">
        <v>0</v>
      </c>
      <c r="M1194">
        <v>0</v>
      </c>
      <c r="N1194">
        <v>1</v>
      </c>
      <c r="O1194">
        <v>0</v>
      </c>
      <c r="P1194">
        <v>0</v>
      </c>
      <c r="Q1194">
        <v>0</v>
      </c>
      <c r="R1194">
        <v>0</v>
      </c>
      <c r="S1194" t="s">
        <v>42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1</v>
      </c>
      <c r="AB1194">
        <v>61.9</v>
      </c>
      <c r="AC1194">
        <v>56</v>
      </c>
      <c r="AD1194">
        <v>1998</v>
      </c>
      <c r="AE1194">
        <v>7.5999019592084984</v>
      </c>
      <c r="AF1194">
        <f t="shared" si="55"/>
        <v>1997.9999999999991</v>
      </c>
      <c r="AG1194">
        <v>7.495582330049622</v>
      </c>
      <c r="AH1194">
        <f t="shared" si="56"/>
        <v>1800.0726965656168</v>
      </c>
      <c r="AI1194">
        <v>0.10431962915887638</v>
      </c>
      <c r="AJ1194">
        <v>1998</v>
      </c>
      <c r="AL1194">
        <v>1</v>
      </c>
      <c r="AM1194">
        <v>0</v>
      </c>
      <c r="AN1194">
        <v>5.13</v>
      </c>
      <c r="AO1194">
        <v>5.15</v>
      </c>
      <c r="AP1194">
        <v>3.18</v>
      </c>
    </row>
    <row r="1195" spans="1:42" x14ac:dyDescent="0.3">
      <c r="A1195">
        <v>1</v>
      </c>
      <c r="B1195">
        <v>0.45</v>
      </c>
      <c r="C1195">
        <f t="shared" si="54"/>
        <v>0.20250000000000001</v>
      </c>
      <c r="D1195">
        <v>7.0743652876742722</v>
      </c>
      <c r="E1195" t="s">
        <v>40</v>
      </c>
      <c r="F1195">
        <v>0</v>
      </c>
      <c r="G1195">
        <v>0</v>
      </c>
      <c r="H1195">
        <v>1</v>
      </c>
      <c r="I1195">
        <v>0</v>
      </c>
      <c r="J1195">
        <v>0</v>
      </c>
      <c r="K1195" t="s">
        <v>50</v>
      </c>
      <c r="L1195">
        <v>0</v>
      </c>
      <c r="M1195">
        <v>0</v>
      </c>
      <c r="N1195">
        <v>0</v>
      </c>
      <c r="O1195">
        <v>1</v>
      </c>
      <c r="P1195">
        <v>0</v>
      </c>
      <c r="Q1195">
        <v>0</v>
      </c>
      <c r="R1195">
        <v>0</v>
      </c>
      <c r="S1195" t="s">
        <v>53</v>
      </c>
      <c r="T1195">
        <v>0</v>
      </c>
      <c r="U1195">
        <v>1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62</v>
      </c>
      <c r="AC1195">
        <v>53</v>
      </c>
      <c r="AD1195">
        <v>1377</v>
      </c>
      <c r="AE1195">
        <v>7.2276624987286544</v>
      </c>
      <c r="AF1195">
        <f t="shared" si="55"/>
        <v>1376.9999999999993</v>
      </c>
      <c r="AG1195">
        <v>7.3832402198178322</v>
      </c>
      <c r="AH1195">
        <f t="shared" si="56"/>
        <v>1608.7941783415197</v>
      </c>
      <c r="AI1195">
        <v>-0.15557772108917778</v>
      </c>
      <c r="AJ1195">
        <v>1377</v>
      </c>
      <c r="AL1195">
        <v>1</v>
      </c>
      <c r="AM1195">
        <v>0</v>
      </c>
      <c r="AN1195">
        <v>4.9400000000000004</v>
      </c>
      <c r="AO1195">
        <v>4.99</v>
      </c>
      <c r="AP1195">
        <v>3.08</v>
      </c>
    </row>
    <row r="1196" spans="1:42" x14ac:dyDescent="0.3">
      <c r="A1196">
        <v>1</v>
      </c>
      <c r="B1196">
        <v>0.54</v>
      </c>
      <c r="C1196">
        <f t="shared" si="54"/>
        <v>0.29160000000000003</v>
      </c>
      <c r="D1196">
        <v>7.3637568041130663</v>
      </c>
      <c r="E1196" t="s">
        <v>40</v>
      </c>
      <c r="F1196">
        <v>0</v>
      </c>
      <c r="G1196">
        <v>0</v>
      </c>
      <c r="H1196">
        <v>1</v>
      </c>
      <c r="I1196">
        <v>0</v>
      </c>
      <c r="J1196">
        <v>0</v>
      </c>
      <c r="K1196" t="s">
        <v>41</v>
      </c>
      <c r="L1196">
        <v>0</v>
      </c>
      <c r="M1196">
        <v>0</v>
      </c>
      <c r="N1196">
        <v>0</v>
      </c>
      <c r="O1196">
        <v>0</v>
      </c>
      <c r="P1196">
        <v>1</v>
      </c>
      <c r="Q1196">
        <v>0</v>
      </c>
      <c r="R1196">
        <v>0</v>
      </c>
      <c r="S1196" t="s">
        <v>46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1</v>
      </c>
      <c r="AA1196">
        <v>0</v>
      </c>
      <c r="AB1196">
        <v>61.1</v>
      </c>
      <c r="AC1196">
        <v>57</v>
      </c>
      <c r="AD1196">
        <v>1846</v>
      </c>
      <c r="AE1196">
        <v>7.5207764150627971</v>
      </c>
      <c r="AF1196">
        <f t="shared" si="55"/>
        <v>1845.9999999999993</v>
      </c>
      <c r="AG1196">
        <v>7.511174092087419</v>
      </c>
      <c r="AH1196">
        <f t="shared" si="56"/>
        <v>1828.3589448905157</v>
      </c>
      <c r="AI1196">
        <v>9.6023229753781081E-3</v>
      </c>
      <c r="AJ1196">
        <v>1846</v>
      </c>
      <c r="AL1196">
        <v>1</v>
      </c>
      <c r="AM1196">
        <v>0</v>
      </c>
      <c r="AN1196">
        <v>5.22</v>
      </c>
      <c r="AO1196">
        <v>5.26</v>
      </c>
      <c r="AP1196">
        <v>3.2</v>
      </c>
    </row>
    <row r="1197" spans="1:42" x14ac:dyDescent="0.3">
      <c r="A1197">
        <v>1</v>
      </c>
      <c r="B1197">
        <v>0.28999999999999998</v>
      </c>
      <c r="C1197">
        <f t="shared" si="54"/>
        <v>8.4099999999999994E-2</v>
      </c>
      <c r="D1197">
        <v>6.4228439278347667</v>
      </c>
      <c r="E1197" t="s">
        <v>55</v>
      </c>
      <c r="F1197">
        <v>0</v>
      </c>
      <c r="G1197">
        <v>0</v>
      </c>
      <c r="H1197">
        <v>0</v>
      </c>
      <c r="I1197">
        <v>0</v>
      </c>
      <c r="J1197">
        <v>1</v>
      </c>
      <c r="K1197" t="s">
        <v>50</v>
      </c>
      <c r="L1197">
        <v>0</v>
      </c>
      <c r="M1197">
        <v>0</v>
      </c>
      <c r="N1197">
        <v>0</v>
      </c>
      <c r="O1197">
        <v>1</v>
      </c>
      <c r="P1197">
        <v>0</v>
      </c>
      <c r="Q1197">
        <v>0</v>
      </c>
      <c r="R1197">
        <v>0</v>
      </c>
      <c r="S1197" t="s">
        <v>46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1</v>
      </c>
      <c r="AA1197">
        <v>0</v>
      </c>
      <c r="AB1197">
        <v>61.4</v>
      </c>
      <c r="AC1197">
        <v>56</v>
      </c>
      <c r="AD1197">
        <v>607</v>
      </c>
      <c r="AE1197">
        <v>6.4085287910594984</v>
      </c>
      <c r="AF1197">
        <f t="shared" si="55"/>
        <v>607</v>
      </c>
      <c r="AG1197">
        <v>6.5360529447412432</v>
      </c>
      <c r="AH1197">
        <f t="shared" si="56"/>
        <v>689.55947022123019</v>
      </c>
      <c r="AI1197">
        <v>-0.12752415368174486</v>
      </c>
      <c r="AJ1197">
        <v>607</v>
      </c>
      <c r="AL1197">
        <v>1</v>
      </c>
      <c r="AM1197">
        <v>0</v>
      </c>
      <c r="AN1197">
        <v>4.25</v>
      </c>
      <c r="AO1197">
        <v>4.28</v>
      </c>
      <c r="AP1197">
        <v>2.62</v>
      </c>
    </row>
    <row r="1198" spans="1:42" x14ac:dyDescent="0.3">
      <c r="A1198">
        <v>1</v>
      </c>
      <c r="B1198">
        <v>0.71</v>
      </c>
      <c r="C1198">
        <f t="shared" si="54"/>
        <v>0.50409999999999999</v>
      </c>
      <c r="D1198">
        <v>7.8205583399289402</v>
      </c>
      <c r="E1198" t="s">
        <v>45</v>
      </c>
      <c r="F1198">
        <v>1</v>
      </c>
      <c r="G1198">
        <v>0</v>
      </c>
      <c r="H1198">
        <v>0</v>
      </c>
      <c r="I1198">
        <v>0</v>
      </c>
      <c r="J1198">
        <v>0</v>
      </c>
      <c r="K1198" t="s">
        <v>54</v>
      </c>
      <c r="L1198">
        <v>1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 t="s">
        <v>39</v>
      </c>
      <c r="T1198">
        <v>0</v>
      </c>
      <c r="U1198">
        <v>0</v>
      </c>
      <c r="V1198">
        <v>1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55.5</v>
      </c>
      <c r="AC1198">
        <v>62</v>
      </c>
      <c r="AD1198">
        <v>2086</v>
      </c>
      <c r="AE1198">
        <v>7.643003635560718</v>
      </c>
      <c r="AF1198">
        <f t="shared" si="55"/>
        <v>2086.0000000000005</v>
      </c>
      <c r="AG1198">
        <v>7.7658828921637788</v>
      </c>
      <c r="AH1198">
        <f t="shared" si="56"/>
        <v>2358.7400826117023</v>
      </c>
      <c r="AI1198">
        <v>-0.12287925660306076</v>
      </c>
      <c r="AJ1198">
        <v>2086</v>
      </c>
      <c r="AL1198">
        <v>1</v>
      </c>
      <c r="AM1198">
        <v>0</v>
      </c>
      <c r="AN1198">
        <v>6</v>
      </c>
      <c r="AO1198">
        <v>5.97</v>
      </c>
      <c r="AP1198">
        <v>3.32</v>
      </c>
    </row>
    <row r="1199" spans="1:42" x14ac:dyDescent="0.3">
      <c r="A1199">
        <v>1</v>
      </c>
      <c r="B1199">
        <v>0.93</v>
      </c>
      <c r="C1199">
        <f t="shared" si="54"/>
        <v>0.86490000000000011</v>
      </c>
      <c r="D1199">
        <v>8.2988028923190118</v>
      </c>
      <c r="E1199" t="s">
        <v>55</v>
      </c>
      <c r="F1199">
        <v>0</v>
      </c>
      <c r="G1199">
        <v>0</v>
      </c>
      <c r="H1199">
        <v>0</v>
      </c>
      <c r="I1199">
        <v>0</v>
      </c>
      <c r="J1199">
        <v>1</v>
      </c>
      <c r="K1199" t="s">
        <v>50</v>
      </c>
      <c r="L1199">
        <v>0</v>
      </c>
      <c r="M1199">
        <v>0</v>
      </c>
      <c r="N1199">
        <v>0</v>
      </c>
      <c r="O1199">
        <v>1</v>
      </c>
      <c r="P1199">
        <v>0</v>
      </c>
      <c r="Q1199">
        <v>0</v>
      </c>
      <c r="R1199">
        <v>0</v>
      </c>
      <c r="S1199" t="s">
        <v>48</v>
      </c>
      <c r="T1199">
        <v>0</v>
      </c>
      <c r="U1199">
        <v>0</v>
      </c>
      <c r="V1199">
        <v>0</v>
      </c>
      <c r="W1199">
        <v>1</v>
      </c>
      <c r="X1199">
        <v>0</v>
      </c>
      <c r="Y1199">
        <v>0</v>
      </c>
      <c r="Z1199">
        <v>0</v>
      </c>
      <c r="AA1199">
        <v>0</v>
      </c>
      <c r="AB1199">
        <v>62.7</v>
      </c>
      <c r="AC1199">
        <v>57</v>
      </c>
      <c r="AD1199">
        <v>3738</v>
      </c>
      <c r="AE1199">
        <v>8.2263059880155076</v>
      </c>
      <c r="AF1199">
        <f t="shared" si="55"/>
        <v>3737.9999999999982</v>
      </c>
      <c r="AG1199">
        <v>8.1568754284895508</v>
      </c>
      <c r="AH1199">
        <f t="shared" si="56"/>
        <v>3487.2733280969042</v>
      </c>
      <c r="AI1199">
        <v>6.9430559525956781E-2</v>
      </c>
      <c r="AJ1199">
        <v>3738</v>
      </c>
      <c r="AL1199">
        <v>1</v>
      </c>
      <c r="AM1199">
        <v>0</v>
      </c>
      <c r="AN1199">
        <v>6.21</v>
      </c>
      <c r="AO1199">
        <v>6.26</v>
      </c>
      <c r="AP1199">
        <v>3.91</v>
      </c>
    </row>
    <row r="1200" spans="1:42" x14ac:dyDescent="0.3">
      <c r="A1200">
        <v>1</v>
      </c>
      <c r="B1200">
        <v>0.38</v>
      </c>
      <c r="C1200">
        <f t="shared" si="54"/>
        <v>0.1444</v>
      </c>
      <c r="D1200">
        <v>6.8161707634672322</v>
      </c>
      <c r="E1200" t="s">
        <v>40</v>
      </c>
      <c r="F1200">
        <v>0</v>
      </c>
      <c r="G1200">
        <v>0</v>
      </c>
      <c r="H1200">
        <v>1</v>
      </c>
      <c r="I1200">
        <v>0</v>
      </c>
      <c r="J1200">
        <v>0</v>
      </c>
      <c r="K1200" t="s">
        <v>51</v>
      </c>
      <c r="L1200">
        <v>0</v>
      </c>
      <c r="M1200">
        <v>0</v>
      </c>
      <c r="N1200">
        <v>1</v>
      </c>
      <c r="O1200">
        <v>0</v>
      </c>
      <c r="P1200">
        <v>0</v>
      </c>
      <c r="Q1200">
        <v>0</v>
      </c>
      <c r="R1200">
        <v>0</v>
      </c>
      <c r="S1200" t="s">
        <v>42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1</v>
      </c>
      <c r="AB1200">
        <v>60.3</v>
      </c>
      <c r="AC1200">
        <v>55</v>
      </c>
      <c r="AD1200">
        <v>1052</v>
      </c>
      <c r="AE1200">
        <v>6.9584483932976555</v>
      </c>
      <c r="AF1200">
        <f t="shared" si="55"/>
        <v>1052.0000000000005</v>
      </c>
      <c r="AG1200">
        <v>6.968907007873808</v>
      </c>
      <c r="AH1200">
        <f t="shared" si="56"/>
        <v>1063.0601988968688</v>
      </c>
      <c r="AI1200">
        <v>-1.0458614576152492E-2</v>
      </c>
      <c r="AJ1200">
        <v>1052</v>
      </c>
      <c r="AL1200">
        <v>1</v>
      </c>
      <c r="AM1200">
        <v>0</v>
      </c>
      <c r="AN1200">
        <v>4.6900000000000004</v>
      </c>
      <c r="AO1200">
        <v>4.79</v>
      </c>
      <c r="AP1200">
        <v>2.86</v>
      </c>
    </row>
    <row r="1201" spans="1:42" x14ac:dyDescent="0.3">
      <c r="A1201">
        <v>1</v>
      </c>
      <c r="B1201">
        <v>0.7</v>
      </c>
      <c r="C1201">
        <f t="shared" si="54"/>
        <v>0.48999999999999994</v>
      </c>
      <c r="D1201">
        <v>7.7962024499072404</v>
      </c>
      <c r="E1201" t="s">
        <v>55</v>
      </c>
      <c r="F1201">
        <v>0</v>
      </c>
      <c r="G1201">
        <v>0</v>
      </c>
      <c r="H1201">
        <v>0</v>
      </c>
      <c r="I1201">
        <v>0</v>
      </c>
      <c r="J1201">
        <v>1</v>
      </c>
      <c r="K1201" t="s">
        <v>54</v>
      </c>
      <c r="L1201">
        <v>1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 t="s">
        <v>39</v>
      </c>
      <c r="T1201">
        <v>0</v>
      </c>
      <c r="U1201">
        <v>0</v>
      </c>
      <c r="V1201">
        <v>1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62.1</v>
      </c>
      <c r="AC1201">
        <v>56</v>
      </c>
      <c r="AD1201">
        <v>2686</v>
      </c>
      <c r="AE1201">
        <v>7.8958083770831831</v>
      </c>
      <c r="AF1201">
        <f t="shared" si="55"/>
        <v>2686.0000000000005</v>
      </c>
      <c r="AG1201">
        <v>7.8113308293286163</v>
      </c>
      <c r="AH1201">
        <f t="shared" si="56"/>
        <v>2468.4132871409611</v>
      </c>
      <c r="AI1201">
        <v>8.4477547754566729E-2</v>
      </c>
      <c r="AJ1201">
        <v>2686</v>
      </c>
      <c r="AL1201">
        <v>1</v>
      </c>
      <c r="AM1201">
        <v>0</v>
      </c>
      <c r="AN1201">
        <v>5.65</v>
      </c>
      <c r="AO1201">
        <v>5.69</v>
      </c>
      <c r="AP1201">
        <v>3.52</v>
      </c>
    </row>
    <row r="1202" spans="1:42" x14ac:dyDescent="0.3">
      <c r="A1202">
        <v>1</v>
      </c>
      <c r="B1202">
        <v>0.9</v>
      </c>
      <c r="C1202">
        <f t="shared" si="54"/>
        <v>0.81</v>
      </c>
      <c r="D1202">
        <v>8.2391797372871505</v>
      </c>
      <c r="E1202" t="s">
        <v>40</v>
      </c>
      <c r="F1202">
        <v>0</v>
      </c>
      <c r="G1202">
        <v>0</v>
      </c>
      <c r="H1202">
        <v>1</v>
      </c>
      <c r="I1202">
        <v>0</v>
      </c>
      <c r="J1202">
        <v>0</v>
      </c>
      <c r="K1202" t="s">
        <v>41</v>
      </c>
      <c r="L1202">
        <v>0</v>
      </c>
      <c r="M1202">
        <v>0</v>
      </c>
      <c r="N1202">
        <v>0</v>
      </c>
      <c r="O1202">
        <v>0</v>
      </c>
      <c r="P1202">
        <v>1</v>
      </c>
      <c r="Q1202">
        <v>0</v>
      </c>
      <c r="R1202">
        <v>0</v>
      </c>
      <c r="S1202" t="s">
        <v>39</v>
      </c>
      <c r="T1202">
        <v>0</v>
      </c>
      <c r="U1202">
        <v>0</v>
      </c>
      <c r="V1202">
        <v>1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61.5</v>
      </c>
      <c r="AC1202">
        <v>57</v>
      </c>
      <c r="AD1202">
        <v>3644</v>
      </c>
      <c r="AE1202">
        <v>8.200837258379849</v>
      </c>
      <c r="AF1202">
        <f t="shared" si="55"/>
        <v>3644.0000000000005</v>
      </c>
      <c r="AG1202">
        <v>8.1722114880957957</v>
      </c>
      <c r="AH1202">
        <f t="shared" si="56"/>
        <v>3541.1665583360482</v>
      </c>
      <c r="AI1202">
        <v>2.8625770284053331E-2</v>
      </c>
      <c r="AJ1202">
        <v>3644</v>
      </c>
      <c r="AL1202">
        <v>1</v>
      </c>
      <c r="AM1202">
        <v>0</v>
      </c>
      <c r="AN1202">
        <v>6.17</v>
      </c>
      <c r="AO1202">
        <v>6.23</v>
      </c>
      <c r="AP1202">
        <v>3.81</v>
      </c>
    </row>
    <row r="1203" spans="1:42" x14ac:dyDescent="0.3">
      <c r="A1203">
        <v>1</v>
      </c>
      <c r="B1203">
        <v>0.41</v>
      </c>
      <c r="C1203">
        <f t="shared" si="54"/>
        <v>0.16809999999999997</v>
      </c>
      <c r="D1203">
        <v>6.9310210740658889</v>
      </c>
      <c r="E1203" t="s">
        <v>40</v>
      </c>
      <c r="F1203">
        <v>0</v>
      </c>
      <c r="G1203">
        <v>0</v>
      </c>
      <c r="H1203">
        <v>1</v>
      </c>
      <c r="I1203">
        <v>0</v>
      </c>
      <c r="J1203">
        <v>0</v>
      </c>
      <c r="K1203" t="s">
        <v>54</v>
      </c>
      <c r="L1203">
        <v>1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 t="s">
        <v>48</v>
      </c>
      <c r="T1203">
        <v>0</v>
      </c>
      <c r="U1203">
        <v>0</v>
      </c>
      <c r="V1203">
        <v>0</v>
      </c>
      <c r="W1203">
        <v>1</v>
      </c>
      <c r="X1203">
        <v>0</v>
      </c>
      <c r="Y1203">
        <v>0</v>
      </c>
      <c r="Z1203">
        <v>0</v>
      </c>
      <c r="AA1203">
        <v>0</v>
      </c>
      <c r="AB1203">
        <v>62.3</v>
      </c>
      <c r="AC1203">
        <v>57</v>
      </c>
      <c r="AD1203">
        <v>876</v>
      </c>
      <c r="AE1203">
        <v>6.7753660909363917</v>
      </c>
      <c r="AF1203">
        <f t="shared" si="55"/>
        <v>876.00000000000023</v>
      </c>
      <c r="AG1203">
        <v>6.7570812929732291</v>
      </c>
      <c r="AH1203">
        <f t="shared" si="56"/>
        <v>860.1280667386518</v>
      </c>
      <c r="AI1203">
        <v>1.8284797963162625E-2</v>
      </c>
      <c r="AJ1203">
        <v>876</v>
      </c>
      <c r="AL1203">
        <v>1</v>
      </c>
      <c r="AM1203">
        <v>0</v>
      </c>
      <c r="AN1203">
        <v>4.78</v>
      </c>
      <c r="AO1203">
        <v>4.75</v>
      </c>
      <c r="AP1203">
        <v>2.97</v>
      </c>
    </row>
    <row r="1204" spans="1:42" x14ac:dyDescent="0.3">
      <c r="A1204">
        <v>1</v>
      </c>
      <c r="B1204">
        <v>0.3</v>
      </c>
      <c r="C1204">
        <f t="shared" si="54"/>
        <v>0.09</v>
      </c>
      <c r="D1204">
        <v>6.4709048392564616</v>
      </c>
      <c r="E1204" t="s">
        <v>55</v>
      </c>
      <c r="F1204">
        <v>0</v>
      </c>
      <c r="G1204">
        <v>0</v>
      </c>
      <c r="H1204">
        <v>0</v>
      </c>
      <c r="I1204">
        <v>0</v>
      </c>
      <c r="J1204">
        <v>1</v>
      </c>
      <c r="K1204" t="s">
        <v>51</v>
      </c>
      <c r="L1204">
        <v>0</v>
      </c>
      <c r="M1204">
        <v>0</v>
      </c>
      <c r="N1204">
        <v>1</v>
      </c>
      <c r="O1204">
        <v>0</v>
      </c>
      <c r="P1204">
        <v>0</v>
      </c>
      <c r="Q1204">
        <v>0</v>
      </c>
      <c r="R1204">
        <v>0</v>
      </c>
      <c r="S1204" t="s">
        <v>39</v>
      </c>
      <c r="T1204">
        <v>0</v>
      </c>
      <c r="U1204">
        <v>0</v>
      </c>
      <c r="V1204">
        <v>1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57.9</v>
      </c>
      <c r="AC1204">
        <v>61</v>
      </c>
      <c r="AD1204">
        <v>489</v>
      </c>
      <c r="AE1204">
        <v>6.1923624894748723</v>
      </c>
      <c r="AF1204">
        <f t="shared" si="55"/>
        <v>489.00000000000017</v>
      </c>
      <c r="AG1204">
        <v>6.2054032935897947</v>
      </c>
      <c r="AH1204">
        <f t="shared" si="56"/>
        <v>495.41871484869773</v>
      </c>
      <c r="AI1204">
        <v>-1.3040804114922366E-2</v>
      </c>
      <c r="AJ1204">
        <v>489</v>
      </c>
      <c r="AL1204">
        <v>1</v>
      </c>
      <c r="AM1204">
        <v>0</v>
      </c>
      <c r="AN1204">
        <v>4.3899999999999997</v>
      </c>
      <c r="AO1204">
        <v>4.49</v>
      </c>
      <c r="AP1204">
        <v>2.57</v>
      </c>
    </row>
    <row r="1205" spans="1:42" x14ac:dyDescent="0.3">
      <c r="A1205">
        <v>1</v>
      </c>
      <c r="B1205">
        <v>0.71</v>
      </c>
      <c r="C1205">
        <f t="shared" si="54"/>
        <v>0.50409999999999999</v>
      </c>
      <c r="D1205">
        <v>7.8205583399289402</v>
      </c>
      <c r="E1205" t="s">
        <v>37</v>
      </c>
      <c r="F1205">
        <v>0</v>
      </c>
      <c r="G1205">
        <v>1</v>
      </c>
      <c r="H1205">
        <v>0</v>
      </c>
      <c r="I1205">
        <v>0</v>
      </c>
      <c r="J1205">
        <v>0</v>
      </c>
      <c r="K1205" t="s">
        <v>51</v>
      </c>
      <c r="L1205">
        <v>0</v>
      </c>
      <c r="M1205">
        <v>0</v>
      </c>
      <c r="N1205">
        <v>1</v>
      </c>
      <c r="O1205">
        <v>0</v>
      </c>
      <c r="P1205">
        <v>0</v>
      </c>
      <c r="Q1205">
        <v>0</v>
      </c>
      <c r="R1205">
        <v>0</v>
      </c>
      <c r="S1205" t="s">
        <v>52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0</v>
      </c>
      <c r="AA1205">
        <v>0</v>
      </c>
      <c r="AB1205">
        <v>63</v>
      </c>
      <c r="AC1205">
        <v>59</v>
      </c>
      <c r="AD1205">
        <v>2320</v>
      </c>
      <c r="AE1205">
        <v>7.7493224646603558</v>
      </c>
      <c r="AF1205">
        <f t="shared" si="55"/>
        <v>2320.0000000000005</v>
      </c>
      <c r="AG1205">
        <v>7.8154560575940355</v>
      </c>
      <c r="AH1205">
        <f t="shared" si="56"/>
        <v>2478.6170874362401</v>
      </c>
      <c r="AI1205">
        <v>-6.6133592933679708E-2</v>
      </c>
      <c r="AJ1205">
        <v>2320</v>
      </c>
      <c r="AL1205">
        <v>1</v>
      </c>
      <c r="AM1205">
        <v>0</v>
      </c>
      <c r="AN1205">
        <v>5.59</v>
      </c>
      <c r="AO1205">
        <v>5.65</v>
      </c>
      <c r="AP1205">
        <v>3.54</v>
      </c>
    </row>
    <row r="1206" spans="1:42" x14ac:dyDescent="0.3">
      <c r="A1206">
        <v>1</v>
      </c>
      <c r="B1206">
        <v>0.35</v>
      </c>
      <c r="C1206">
        <f t="shared" si="54"/>
        <v>0.12249999999999998</v>
      </c>
      <c r="D1206">
        <v>6.694013936569946</v>
      </c>
      <c r="E1206" t="s">
        <v>40</v>
      </c>
      <c r="F1206">
        <v>0</v>
      </c>
      <c r="G1206">
        <v>0</v>
      </c>
      <c r="H1206">
        <v>1</v>
      </c>
      <c r="I1206">
        <v>0</v>
      </c>
      <c r="J1206">
        <v>0</v>
      </c>
      <c r="K1206" t="s">
        <v>54</v>
      </c>
      <c r="L1206">
        <v>1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 t="s">
        <v>52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0</v>
      </c>
      <c r="AA1206">
        <v>0</v>
      </c>
      <c r="AB1206">
        <v>62.4</v>
      </c>
      <c r="AC1206">
        <v>57</v>
      </c>
      <c r="AD1206">
        <v>1063</v>
      </c>
      <c r="AE1206">
        <v>6.9688503783419478</v>
      </c>
      <c r="AF1206">
        <f t="shared" si="55"/>
        <v>1062.9999999999998</v>
      </c>
      <c r="AG1206">
        <v>6.8232466105891998</v>
      </c>
      <c r="AH1206">
        <f t="shared" si="56"/>
        <v>918.96368940395087</v>
      </c>
      <c r="AI1206">
        <v>0.14560376775274797</v>
      </c>
      <c r="AJ1206">
        <v>1063</v>
      </c>
      <c r="AL1206">
        <v>1</v>
      </c>
      <c r="AM1206">
        <v>0</v>
      </c>
      <c r="AN1206">
        <v>4.5599999999999996</v>
      </c>
      <c r="AO1206">
        <v>4.51</v>
      </c>
      <c r="AP1206">
        <v>2.83</v>
      </c>
    </row>
    <row r="1207" spans="1:42" x14ac:dyDescent="0.3">
      <c r="A1207">
        <v>1</v>
      </c>
      <c r="B1207">
        <v>0.5</v>
      </c>
      <c r="C1207">
        <f t="shared" si="54"/>
        <v>0.25</v>
      </c>
      <c r="D1207">
        <v>7.2401831635362885</v>
      </c>
      <c r="E1207" t="s">
        <v>49</v>
      </c>
      <c r="F1207">
        <v>0</v>
      </c>
      <c r="G1207">
        <v>0</v>
      </c>
      <c r="H1207">
        <v>0</v>
      </c>
      <c r="I1207">
        <v>1</v>
      </c>
      <c r="J1207">
        <v>0</v>
      </c>
      <c r="K1207" t="s">
        <v>43</v>
      </c>
      <c r="L1207">
        <v>0</v>
      </c>
      <c r="M1207">
        <v>1</v>
      </c>
      <c r="N1207">
        <v>0</v>
      </c>
      <c r="O1207">
        <v>0</v>
      </c>
      <c r="P1207">
        <v>0</v>
      </c>
      <c r="Q1207">
        <v>0</v>
      </c>
      <c r="R1207">
        <v>0</v>
      </c>
      <c r="S1207" t="s">
        <v>48</v>
      </c>
      <c r="T1207">
        <v>0</v>
      </c>
      <c r="U1207">
        <v>0</v>
      </c>
      <c r="V1207">
        <v>0</v>
      </c>
      <c r="W1207">
        <v>1</v>
      </c>
      <c r="X1207">
        <v>0</v>
      </c>
      <c r="Y1207">
        <v>0</v>
      </c>
      <c r="Z1207">
        <v>0</v>
      </c>
      <c r="AA1207">
        <v>0</v>
      </c>
      <c r="AB1207">
        <v>59.4</v>
      </c>
      <c r="AC1207">
        <v>60</v>
      </c>
      <c r="AD1207">
        <v>1181</v>
      </c>
      <c r="AE1207">
        <v>7.0741168161973622</v>
      </c>
      <c r="AF1207">
        <f t="shared" si="55"/>
        <v>1181</v>
      </c>
      <c r="AG1207">
        <v>7.0628506698154858</v>
      </c>
      <c r="AH1207">
        <f t="shared" si="56"/>
        <v>1167.7693502837701</v>
      </c>
      <c r="AI1207">
        <v>1.1266146381876396E-2</v>
      </c>
      <c r="AJ1207">
        <v>1181</v>
      </c>
      <c r="AL1207">
        <v>1</v>
      </c>
      <c r="AM1207">
        <v>0</v>
      </c>
      <c r="AN1207">
        <v>5.21</v>
      </c>
      <c r="AO1207">
        <v>5.16</v>
      </c>
      <c r="AP1207">
        <v>3.08</v>
      </c>
    </row>
    <row r="1208" spans="1:42" x14ac:dyDescent="0.3">
      <c r="A1208">
        <v>1</v>
      </c>
      <c r="B1208">
        <v>0.71</v>
      </c>
      <c r="C1208">
        <f t="shared" si="54"/>
        <v>0.50409999999999999</v>
      </c>
      <c r="D1208">
        <v>7.8205583399289402</v>
      </c>
      <c r="E1208" t="s">
        <v>55</v>
      </c>
      <c r="F1208">
        <v>0</v>
      </c>
      <c r="G1208">
        <v>0</v>
      </c>
      <c r="H1208">
        <v>0</v>
      </c>
      <c r="I1208">
        <v>0</v>
      </c>
      <c r="J1208">
        <v>1</v>
      </c>
      <c r="K1208" t="s">
        <v>43</v>
      </c>
      <c r="L1208">
        <v>0</v>
      </c>
      <c r="M1208">
        <v>1</v>
      </c>
      <c r="N1208">
        <v>0</v>
      </c>
      <c r="O1208">
        <v>0</v>
      </c>
      <c r="P1208">
        <v>0</v>
      </c>
      <c r="Q1208">
        <v>0</v>
      </c>
      <c r="R1208">
        <v>0</v>
      </c>
      <c r="S1208" t="s">
        <v>39</v>
      </c>
      <c r="T1208">
        <v>0</v>
      </c>
      <c r="U1208">
        <v>0</v>
      </c>
      <c r="V1208">
        <v>1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60.3</v>
      </c>
      <c r="AC1208">
        <v>58</v>
      </c>
      <c r="AD1208">
        <v>2570</v>
      </c>
      <c r="AE1208">
        <v>7.8516611778892651</v>
      </c>
      <c r="AF1208">
        <f t="shared" si="55"/>
        <v>2569.9999999999991</v>
      </c>
      <c r="AG1208">
        <v>7.8572142192388359</v>
      </c>
      <c r="AH1208">
        <f t="shared" si="56"/>
        <v>2584.3110143206973</v>
      </c>
      <c r="AI1208">
        <v>-5.5530413495707975E-3</v>
      </c>
      <c r="AJ1208">
        <v>2570</v>
      </c>
      <c r="AL1208">
        <v>1</v>
      </c>
      <c r="AM1208">
        <v>0</v>
      </c>
      <c r="AN1208">
        <v>5.8</v>
      </c>
      <c r="AO1208">
        <v>5.85</v>
      </c>
      <c r="AP1208">
        <v>3.51</v>
      </c>
    </row>
    <row r="1209" spans="1:42" x14ac:dyDescent="0.3">
      <c r="A1209">
        <v>1</v>
      </c>
      <c r="B1209">
        <v>0.41</v>
      </c>
      <c r="C1209">
        <f t="shared" si="54"/>
        <v>0.16809999999999997</v>
      </c>
      <c r="D1209">
        <v>6.9310210740658889</v>
      </c>
      <c r="E1209" t="s">
        <v>40</v>
      </c>
      <c r="F1209">
        <v>0</v>
      </c>
      <c r="G1209">
        <v>0</v>
      </c>
      <c r="H1209">
        <v>1</v>
      </c>
      <c r="I1209">
        <v>0</v>
      </c>
      <c r="J1209">
        <v>0</v>
      </c>
      <c r="K1209" t="s">
        <v>54</v>
      </c>
      <c r="L1209">
        <v>1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 t="s">
        <v>39</v>
      </c>
      <c r="T1209">
        <v>0</v>
      </c>
      <c r="U1209">
        <v>0</v>
      </c>
      <c r="V1209">
        <v>1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61.8</v>
      </c>
      <c r="AC1209">
        <v>56</v>
      </c>
      <c r="AD1209">
        <v>1122</v>
      </c>
      <c r="AE1209">
        <v>7.0228680860826413</v>
      </c>
      <c r="AF1209">
        <f t="shared" si="55"/>
        <v>1121.9999999999998</v>
      </c>
      <c r="AG1209">
        <v>6.9020325417332149</v>
      </c>
      <c r="AH1209">
        <f t="shared" si="56"/>
        <v>994.29360642018423</v>
      </c>
      <c r="AI1209">
        <v>0.12083554434942645</v>
      </c>
      <c r="AJ1209">
        <v>1122</v>
      </c>
      <c r="AL1209">
        <v>1</v>
      </c>
      <c r="AM1209">
        <v>0</v>
      </c>
      <c r="AN1209">
        <v>4.78</v>
      </c>
      <c r="AO1209">
        <v>4.7300000000000004</v>
      </c>
      <c r="AP1209">
        <v>2.94</v>
      </c>
    </row>
    <row r="1210" spans="1:42" x14ac:dyDescent="0.3">
      <c r="A1210">
        <v>1</v>
      </c>
      <c r="B1210">
        <v>0.51</v>
      </c>
      <c r="C1210">
        <f t="shared" si="54"/>
        <v>0.2601</v>
      </c>
      <c r="D1210">
        <v>7.2717799946100161</v>
      </c>
      <c r="E1210" t="s">
        <v>40</v>
      </c>
      <c r="F1210">
        <v>0</v>
      </c>
      <c r="G1210">
        <v>0</v>
      </c>
      <c r="H1210">
        <v>1</v>
      </c>
      <c r="I1210">
        <v>0</v>
      </c>
      <c r="J1210">
        <v>0</v>
      </c>
      <c r="K1210" t="s">
        <v>43</v>
      </c>
      <c r="L1210">
        <v>0</v>
      </c>
      <c r="M1210">
        <v>1</v>
      </c>
      <c r="N1210">
        <v>0</v>
      </c>
      <c r="O1210">
        <v>0</v>
      </c>
      <c r="P1210">
        <v>0</v>
      </c>
      <c r="Q1210">
        <v>0</v>
      </c>
      <c r="R1210">
        <v>0</v>
      </c>
      <c r="S1210" t="s">
        <v>46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1</v>
      </c>
      <c r="AA1210">
        <v>0</v>
      </c>
      <c r="AB1210">
        <v>61.9</v>
      </c>
      <c r="AC1210">
        <v>54</v>
      </c>
      <c r="AD1210">
        <v>2720</v>
      </c>
      <c r="AE1210">
        <v>7.9083871592900428</v>
      </c>
      <c r="AF1210">
        <f t="shared" si="55"/>
        <v>2719.9999999999995</v>
      </c>
      <c r="AG1210">
        <v>7.6172290912271059</v>
      </c>
      <c r="AH1210">
        <f t="shared" si="56"/>
        <v>2032.9212788824227</v>
      </c>
      <c r="AI1210">
        <v>0.29115806806293687</v>
      </c>
      <c r="AJ1210">
        <v>2720</v>
      </c>
      <c r="AL1210">
        <v>1</v>
      </c>
      <c r="AM1210">
        <v>0</v>
      </c>
      <c r="AN1210">
        <v>5.1100000000000003</v>
      </c>
      <c r="AO1210">
        <v>5.17</v>
      </c>
      <c r="AP1210">
        <v>3.18</v>
      </c>
    </row>
    <row r="1211" spans="1:42" x14ac:dyDescent="0.3">
      <c r="A1211">
        <v>1</v>
      </c>
      <c r="B1211">
        <v>0.71</v>
      </c>
      <c r="C1211">
        <f t="shared" si="54"/>
        <v>0.50409999999999999</v>
      </c>
      <c r="D1211">
        <v>7.8205583399289402</v>
      </c>
      <c r="E1211" t="s">
        <v>40</v>
      </c>
      <c r="F1211">
        <v>0</v>
      </c>
      <c r="G1211">
        <v>0</v>
      </c>
      <c r="H1211">
        <v>1</v>
      </c>
      <c r="I1211">
        <v>0</v>
      </c>
      <c r="J1211">
        <v>0</v>
      </c>
      <c r="K1211" t="s">
        <v>43</v>
      </c>
      <c r="L1211">
        <v>0</v>
      </c>
      <c r="M1211">
        <v>1</v>
      </c>
      <c r="N1211">
        <v>0</v>
      </c>
      <c r="O1211">
        <v>0</v>
      </c>
      <c r="P1211">
        <v>0</v>
      </c>
      <c r="Q1211">
        <v>0</v>
      </c>
      <c r="R1211">
        <v>0</v>
      </c>
      <c r="S1211" t="s">
        <v>39</v>
      </c>
      <c r="T1211">
        <v>0</v>
      </c>
      <c r="U1211">
        <v>0</v>
      </c>
      <c r="V1211">
        <v>1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62</v>
      </c>
      <c r="AC1211">
        <v>56</v>
      </c>
      <c r="AD1211">
        <v>2329</v>
      </c>
      <c r="AE1211">
        <v>7.7531942698843412</v>
      </c>
      <c r="AF1211">
        <f t="shared" si="55"/>
        <v>2329.0000000000005</v>
      </c>
      <c r="AG1211">
        <v>7.9418862710204934</v>
      </c>
      <c r="AH1211">
        <f t="shared" si="56"/>
        <v>2812.6609485332938</v>
      </c>
      <c r="AI1211">
        <v>-0.18869200113615214</v>
      </c>
      <c r="AJ1211">
        <v>2329</v>
      </c>
      <c r="AL1211">
        <v>1</v>
      </c>
      <c r="AM1211">
        <v>0</v>
      </c>
      <c r="AN1211">
        <v>5.77</v>
      </c>
      <c r="AO1211">
        <v>5.72</v>
      </c>
      <c r="AP1211">
        <v>3.56</v>
      </c>
    </row>
    <row r="1212" spans="1:42" x14ac:dyDescent="0.3">
      <c r="A1212">
        <v>1</v>
      </c>
      <c r="B1212">
        <v>1</v>
      </c>
      <c r="C1212">
        <f t="shared" si="54"/>
        <v>1</v>
      </c>
      <c r="D1212">
        <v>8.4322999999999997</v>
      </c>
      <c r="E1212" t="s">
        <v>40</v>
      </c>
      <c r="F1212">
        <v>0</v>
      </c>
      <c r="G1212">
        <v>0</v>
      </c>
      <c r="H1212">
        <v>1</v>
      </c>
      <c r="I1212">
        <v>0</v>
      </c>
      <c r="J1212">
        <v>0</v>
      </c>
      <c r="K1212" t="s">
        <v>51</v>
      </c>
      <c r="L1212">
        <v>0</v>
      </c>
      <c r="M1212">
        <v>0</v>
      </c>
      <c r="N1212">
        <v>1</v>
      </c>
      <c r="O1212">
        <v>0</v>
      </c>
      <c r="P1212">
        <v>0</v>
      </c>
      <c r="Q1212">
        <v>0</v>
      </c>
      <c r="R1212">
        <v>0</v>
      </c>
      <c r="S1212" t="s">
        <v>48</v>
      </c>
      <c r="T1212">
        <v>0</v>
      </c>
      <c r="U1212">
        <v>0</v>
      </c>
      <c r="V1212">
        <v>0</v>
      </c>
      <c r="W1212">
        <v>1</v>
      </c>
      <c r="X1212">
        <v>0</v>
      </c>
      <c r="Y1212">
        <v>0</v>
      </c>
      <c r="Z1212">
        <v>0</v>
      </c>
      <c r="AA1212">
        <v>0</v>
      </c>
      <c r="AB1212">
        <v>61.8</v>
      </c>
      <c r="AC1212">
        <v>57</v>
      </c>
      <c r="AD1212">
        <v>4274</v>
      </c>
      <c r="AE1212">
        <v>8.3603054358790931</v>
      </c>
      <c r="AF1212">
        <f t="shared" si="55"/>
        <v>4274.0000000000009</v>
      </c>
      <c r="AG1212">
        <v>8.4701863408407139</v>
      </c>
      <c r="AH1212">
        <f t="shared" si="56"/>
        <v>4770.4043078249288</v>
      </c>
      <c r="AI1212">
        <v>-0.10988090496162073</v>
      </c>
      <c r="AJ1212">
        <v>4274</v>
      </c>
      <c r="AL1212">
        <v>1</v>
      </c>
      <c r="AM1212">
        <v>0</v>
      </c>
      <c r="AN1212">
        <v>6.45</v>
      </c>
      <c r="AO1212">
        <v>6.36</v>
      </c>
      <c r="AP1212">
        <v>3.96</v>
      </c>
    </row>
    <row r="1213" spans="1:42" x14ac:dyDescent="0.3">
      <c r="A1213">
        <v>1</v>
      </c>
      <c r="B1213">
        <v>0.9</v>
      </c>
      <c r="C1213">
        <f t="shared" si="54"/>
        <v>0.81</v>
      </c>
      <c r="D1213">
        <v>8.2391797372871505</v>
      </c>
      <c r="E1213" t="s">
        <v>55</v>
      </c>
      <c r="F1213">
        <v>0</v>
      </c>
      <c r="G1213">
        <v>0</v>
      </c>
      <c r="H1213">
        <v>0</v>
      </c>
      <c r="I1213">
        <v>0</v>
      </c>
      <c r="J1213">
        <v>1</v>
      </c>
      <c r="K1213" t="s">
        <v>43</v>
      </c>
      <c r="L1213">
        <v>0</v>
      </c>
      <c r="M1213">
        <v>1</v>
      </c>
      <c r="N1213">
        <v>0</v>
      </c>
      <c r="O1213">
        <v>0</v>
      </c>
      <c r="P1213">
        <v>0</v>
      </c>
      <c r="Q1213">
        <v>0</v>
      </c>
      <c r="R1213">
        <v>0</v>
      </c>
      <c r="S1213" t="s">
        <v>39</v>
      </c>
      <c r="T1213">
        <v>0</v>
      </c>
      <c r="U1213">
        <v>0</v>
      </c>
      <c r="V1213">
        <v>1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61.5</v>
      </c>
      <c r="AC1213">
        <v>62</v>
      </c>
      <c r="AD1213">
        <v>4239</v>
      </c>
      <c r="AE1213">
        <v>8.3520826713526368</v>
      </c>
      <c r="AF1213">
        <f t="shared" si="55"/>
        <v>4238.9999999999991</v>
      </c>
      <c r="AG1213">
        <v>8.3122200182273822</v>
      </c>
      <c r="AH1213">
        <f t="shared" si="56"/>
        <v>4073.3458554713297</v>
      </c>
      <c r="AI1213">
        <v>3.986265312525461E-2</v>
      </c>
      <c r="AJ1213">
        <v>4239</v>
      </c>
      <c r="AL1213">
        <v>1</v>
      </c>
      <c r="AM1213">
        <v>0</v>
      </c>
      <c r="AN1213">
        <v>6.15</v>
      </c>
      <c r="AO1213">
        <v>6.2</v>
      </c>
      <c r="AP1213">
        <v>3.8</v>
      </c>
    </row>
    <row r="1214" spans="1:42" x14ac:dyDescent="0.3">
      <c r="A1214">
        <v>1</v>
      </c>
      <c r="B1214">
        <v>0.51</v>
      </c>
      <c r="C1214">
        <f t="shared" si="54"/>
        <v>0.2601</v>
      </c>
      <c r="D1214">
        <v>7.2717799946100161</v>
      </c>
      <c r="E1214" t="s">
        <v>40</v>
      </c>
      <c r="F1214">
        <v>0</v>
      </c>
      <c r="G1214">
        <v>0</v>
      </c>
      <c r="H1214">
        <v>1</v>
      </c>
      <c r="I1214">
        <v>0</v>
      </c>
      <c r="J1214">
        <v>0</v>
      </c>
      <c r="K1214" t="s">
        <v>43</v>
      </c>
      <c r="L1214">
        <v>0</v>
      </c>
      <c r="M1214">
        <v>1</v>
      </c>
      <c r="N1214">
        <v>0</v>
      </c>
      <c r="O1214">
        <v>0</v>
      </c>
      <c r="P1214">
        <v>0</v>
      </c>
      <c r="Q1214">
        <v>0</v>
      </c>
      <c r="R1214">
        <v>0</v>
      </c>
      <c r="S1214" t="s">
        <v>52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0</v>
      </c>
      <c r="AA1214">
        <v>0</v>
      </c>
      <c r="AB1214">
        <v>62.4</v>
      </c>
      <c r="AC1214">
        <v>57</v>
      </c>
      <c r="AD1214">
        <v>1781</v>
      </c>
      <c r="AE1214">
        <v>7.4849302832896614</v>
      </c>
      <c r="AF1214">
        <f t="shared" si="55"/>
        <v>1780.9999999999995</v>
      </c>
      <c r="AG1214">
        <v>7.3987310663377457</v>
      </c>
      <c r="AH1214">
        <f t="shared" si="56"/>
        <v>1633.9097908498861</v>
      </c>
      <c r="AI1214">
        <v>8.619921695191568E-2</v>
      </c>
      <c r="AJ1214">
        <v>1781</v>
      </c>
      <c r="AL1214">
        <v>1</v>
      </c>
      <c r="AM1214">
        <v>0</v>
      </c>
      <c r="AN1214">
        <v>5.13</v>
      </c>
      <c r="AO1214">
        <v>5.0999999999999996</v>
      </c>
      <c r="AP1214">
        <v>3.19</v>
      </c>
    </row>
    <row r="1215" spans="1:42" x14ac:dyDescent="0.3">
      <c r="A1215">
        <v>1</v>
      </c>
      <c r="B1215">
        <v>0.42</v>
      </c>
      <c r="C1215">
        <f t="shared" si="54"/>
        <v>0.17639999999999997</v>
      </c>
      <c r="D1215">
        <v>6.9678463957930497</v>
      </c>
      <c r="E1215" t="s">
        <v>40</v>
      </c>
      <c r="F1215">
        <v>0</v>
      </c>
      <c r="G1215">
        <v>0</v>
      </c>
      <c r="H1215">
        <v>1</v>
      </c>
      <c r="I1215">
        <v>0</v>
      </c>
      <c r="J1215">
        <v>0</v>
      </c>
      <c r="K1215" t="s">
        <v>50</v>
      </c>
      <c r="L1215">
        <v>0</v>
      </c>
      <c r="M1215">
        <v>0</v>
      </c>
      <c r="N1215">
        <v>0</v>
      </c>
      <c r="O1215">
        <v>1</v>
      </c>
      <c r="P1215">
        <v>0</v>
      </c>
      <c r="Q1215">
        <v>0</v>
      </c>
      <c r="R1215">
        <v>0</v>
      </c>
      <c r="S1215" t="s">
        <v>46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1</v>
      </c>
      <c r="AA1215">
        <v>0</v>
      </c>
      <c r="AB1215">
        <v>60.6</v>
      </c>
      <c r="AC1215">
        <v>56</v>
      </c>
      <c r="AD1215">
        <v>1235</v>
      </c>
      <c r="AE1215">
        <v>7.1188262490620779</v>
      </c>
      <c r="AF1215">
        <f t="shared" si="55"/>
        <v>1235.0000000000005</v>
      </c>
      <c r="AG1215">
        <v>7.2150516492322332</v>
      </c>
      <c r="AH1215">
        <f t="shared" si="56"/>
        <v>1359.7438959996302</v>
      </c>
      <c r="AI1215">
        <v>-9.622540017015524E-2</v>
      </c>
      <c r="AJ1215">
        <v>1235</v>
      </c>
      <c r="AL1215">
        <v>1</v>
      </c>
      <c r="AM1215">
        <v>0</v>
      </c>
      <c r="AN1215">
        <v>4.88</v>
      </c>
      <c r="AO1215">
        <v>4.8600000000000003</v>
      </c>
      <c r="AP1215">
        <v>2.95</v>
      </c>
    </row>
    <row r="1216" spans="1:42" x14ac:dyDescent="0.3">
      <c r="A1216">
        <v>1</v>
      </c>
      <c r="B1216">
        <v>0.4</v>
      </c>
      <c r="C1216">
        <f t="shared" si="54"/>
        <v>0.16000000000000003</v>
      </c>
      <c r="D1216">
        <v>6.8934882765450896</v>
      </c>
      <c r="E1216" t="s">
        <v>49</v>
      </c>
      <c r="F1216">
        <v>0</v>
      </c>
      <c r="G1216">
        <v>0</v>
      </c>
      <c r="H1216">
        <v>0</v>
      </c>
      <c r="I1216">
        <v>1</v>
      </c>
      <c r="J1216">
        <v>0</v>
      </c>
      <c r="K1216" t="s">
        <v>41</v>
      </c>
      <c r="L1216">
        <v>0</v>
      </c>
      <c r="M1216">
        <v>0</v>
      </c>
      <c r="N1216">
        <v>0</v>
      </c>
      <c r="O1216">
        <v>0</v>
      </c>
      <c r="P1216">
        <v>1</v>
      </c>
      <c r="Q1216">
        <v>0</v>
      </c>
      <c r="R1216">
        <v>0</v>
      </c>
      <c r="S1216" t="s">
        <v>52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0</v>
      </c>
      <c r="AA1216">
        <v>0</v>
      </c>
      <c r="AB1216">
        <v>59.1</v>
      </c>
      <c r="AC1216">
        <v>61</v>
      </c>
      <c r="AD1216">
        <v>945</v>
      </c>
      <c r="AE1216">
        <v>6.8511849274937431</v>
      </c>
      <c r="AF1216">
        <f t="shared" si="55"/>
        <v>945.00000000000034</v>
      </c>
      <c r="AG1216">
        <v>6.7608957388647735</v>
      </c>
      <c r="AH1216">
        <f t="shared" si="56"/>
        <v>863.41524410342095</v>
      </c>
      <c r="AI1216">
        <v>9.0289188628969619E-2</v>
      </c>
      <c r="AJ1216">
        <v>945</v>
      </c>
      <c r="AL1216">
        <v>1</v>
      </c>
      <c r="AM1216">
        <v>0</v>
      </c>
      <c r="AN1216">
        <v>4.84</v>
      </c>
      <c r="AO1216">
        <v>4.8099999999999996</v>
      </c>
      <c r="AP1216">
        <v>2.85</v>
      </c>
    </row>
    <row r="1217" spans="1:42" x14ac:dyDescent="0.3">
      <c r="A1217">
        <v>1</v>
      </c>
      <c r="B1217">
        <v>0.34</v>
      </c>
      <c r="C1217">
        <f t="shared" si="54"/>
        <v>0.11560000000000002</v>
      </c>
      <c r="D1217">
        <v>6.6514795948004855</v>
      </c>
      <c r="E1217" t="s">
        <v>49</v>
      </c>
      <c r="F1217">
        <v>0</v>
      </c>
      <c r="G1217">
        <v>0</v>
      </c>
      <c r="H1217">
        <v>0</v>
      </c>
      <c r="I1217">
        <v>1</v>
      </c>
      <c r="J1217">
        <v>0</v>
      </c>
      <c r="K1217" t="s">
        <v>41</v>
      </c>
      <c r="L1217">
        <v>0</v>
      </c>
      <c r="M1217">
        <v>0</v>
      </c>
      <c r="N1217">
        <v>0</v>
      </c>
      <c r="O1217">
        <v>0</v>
      </c>
      <c r="P1217">
        <v>1</v>
      </c>
      <c r="Q1217">
        <v>0</v>
      </c>
      <c r="R1217">
        <v>0</v>
      </c>
      <c r="S1217" t="s">
        <v>39</v>
      </c>
      <c r="T1217">
        <v>0</v>
      </c>
      <c r="U1217">
        <v>0</v>
      </c>
      <c r="V1217">
        <v>1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62.1</v>
      </c>
      <c r="AC1217">
        <v>59</v>
      </c>
      <c r="AD1217">
        <v>612</v>
      </c>
      <c r="AE1217">
        <v>6.4167322825123261</v>
      </c>
      <c r="AF1217">
        <f t="shared" si="55"/>
        <v>612</v>
      </c>
      <c r="AG1217">
        <v>6.3597482947276021</v>
      </c>
      <c r="AH1217">
        <f t="shared" si="56"/>
        <v>578.10082705309674</v>
      </c>
      <c r="AI1217">
        <v>5.6983987784724022E-2</v>
      </c>
      <c r="AJ1217">
        <v>612</v>
      </c>
      <c r="AL1217">
        <v>1</v>
      </c>
      <c r="AM1217">
        <v>0</v>
      </c>
      <c r="AN1217">
        <v>4.5</v>
      </c>
      <c r="AO1217">
        <v>4.46</v>
      </c>
      <c r="AP1217">
        <v>2.78</v>
      </c>
    </row>
    <row r="1218" spans="1:42" x14ac:dyDescent="0.3">
      <c r="A1218">
        <v>1</v>
      </c>
      <c r="B1218">
        <v>0.23</v>
      </c>
      <c r="C1218">
        <f t="shared" si="54"/>
        <v>5.2900000000000003E-2</v>
      </c>
      <c r="D1218">
        <v>6.1036553175578563</v>
      </c>
      <c r="E1218" t="s">
        <v>55</v>
      </c>
      <c r="F1218">
        <v>0</v>
      </c>
      <c r="G1218">
        <v>0</v>
      </c>
      <c r="H1218">
        <v>0</v>
      </c>
      <c r="I1218">
        <v>0</v>
      </c>
      <c r="J1218">
        <v>1</v>
      </c>
      <c r="K1218" t="s">
        <v>43</v>
      </c>
      <c r="L1218">
        <v>0</v>
      </c>
      <c r="M1218">
        <v>1</v>
      </c>
      <c r="N1218">
        <v>0</v>
      </c>
      <c r="O1218">
        <v>0</v>
      </c>
      <c r="P1218">
        <v>0</v>
      </c>
      <c r="Q1218">
        <v>0</v>
      </c>
      <c r="R1218">
        <v>0</v>
      </c>
      <c r="S1218" t="s">
        <v>46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1</v>
      </c>
      <c r="AA1218">
        <v>0</v>
      </c>
      <c r="AB1218">
        <v>63.5</v>
      </c>
      <c r="AC1218">
        <v>54</v>
      </c>
      <c r="AD1218">
        <v>530</v>
      </c>
      <c r="AE1218">
        <v>6.2728770065461674</v>
      </c>
      <c r="AF1218">
        <f t="shared" si="55"/>
        <v>530</v>
      </c>
      <c r="AG1218">
        <v>6.3586911954458891</v>
      </c>
      <c r="AH1218">
        <f t="shared" si="56"/>
        <v>577.49003997223099</v>
      </c>
      <c r="AI1218">
        <v>-8.5814188899721699E-2</v>
      </c>
      <c r="AJ1218">
        <v>530</v>
      </c>
      <c r="AL1218">
        <v>1</v>
      </c>
      <c r="AM1218">
        <v>0</v>
      </c>
      <c r="AN1218">
        <v>3.92</v>
      </c>
      <c r="AO1218">
        <v>3.95</v>
      </c>
      <c r="AP1218">
        <v>2.5</v>
      </c>
    </row>
    <row r="1219" spans="1:42" x14ac:dyDescent="0.3">
      <c r="A1219">
        <v>1</v>
      </c>
      <c r="B1219">
        <v>0.34</v>
      </c>
      <c r="C1219">
        <f t="shared" ref="C1219:C1282" si="57">B1219^2</f>
        <v>0.11560000000000002</v>
      </c>
      <c r="D1219">
        <v>6.6514795948004855</v>
      </c>
      <c r="E1219" t="s">
        <v>37</v>
      </c>
      <c r="F1219">
        <v>0</v>
      </c>
      <c r="G1219">
        <v>1</v>
      </c>
      <c r="H1219">
        <v>0</v>
      </c>
      <c r="I1219">
        <v>0</v>
      </c>
      <c r="J1219">
        <v>0</v>
      </c>
      <c r="K1219" t="s">
        <v>51</v>
      </c>
      <c r="L1219">
        <v>0</v>
      </c>
      <c r="M1219">
        <v>0</v>
      </c>
      <c r="N1219">
        <v>1</v>
      </c>
      <c r="O1219">
        <v>0</v>
      </c>
      <c r="P1219">
        <v>0</v>
      </c>
      <c r="Q1219">
        <v>0</v>
      </c>
      <c r="R1219">
        <v>0</v>
      </c>
      <c r="S1219" t="s">
        <v>48</v>
      </c>
      <c r="T1219">
        <v>0</v>
      </c>
      <c r="U1219">
        <v>0</v>
      </c>
      <c r="V1219">
        <v>0</v>
      </c>
      <c r="W1219">
        <v>1</v>
      </c>
      <c r="X1219">
        <v>0</v>
      </c>
      <c r="Y1219">
        <v>0</v>
      </c>
      <c r="Z1219">
        <v>0</v>
      </c>
      <c r="AA1219">
        <v>0</v>
      </c>
      <c r="AB1219">
        <v>63.5</v>
      </c>
      <c r="AC1219">
        <v>56</v>
      </c>
      <c r="AD1219">
        <v>447</v>
      </c>
      <c r="AE1219">
        <v>6.1025585946135692</v>
      </c>
      <c r="AF1219">
        <f t="shared" ref="AF1219:AF1282" si="58">EXP(AE1219)</f>
        <v>447.00000000000017</v>
      </c>
      <c r="AG1219">
        <v>6.2711566474610976</v>
      </c>
      <c r="AH1219">
        <f t="shared" ref="AH1219:AH1282" si="59">EXP(AG1219)</f>
        <v>529.0889935387213</v>
      </c>
      <c r="AI1219">
        <v>-0.16859805284752838</v>
      </c>
      <c r="AJ1219">
        <v>447</v>
      </c>
      <c r="AL1219">
        <v>1</v>
      </c>
      <c r="AM1219">
        <v>0</v>
      </c>
      <c r="AN1219">
        <v>4.4400000000000004</v>
      </c>
      <c r="AO1219">
        <v>4.4800000000000004</v>
      </c>
      <c r="AP1219">
        <v>2.83</v>
      </c>
    </row>
    <row r="1220" spans="1:42" x14ac:dyDescent="0.3">
      <c r="A1220">
        <v>1</v>
      </c>
      <c r="B1220">
        <v>0.3</v>
      </c>
      <c r="C1220">
        <f t="shared" si="57"/>
        <v>0.09</v>
      </c>
      <c r="D1220">
        <v>6.4709048392564616</v>
      </c>
      <c r="E1220" t="s">
        <v>40</v>
      </c>
      <c r="F1220">
        <v>0</v>
      </c>
      <c r="G1220">
        <v>0</v>
      </c>
      <c r="H1220">
        <v>1</v>
      </c>
      <c r="I1220">
        <v>0</v>
      </c>
      <c r="J1220">
        <v>0</v>
      </c>
      <c r="K1220" t="s">
        <v>51</v>
      </c>
      <c r="L1220">
        <v>0</v>
      </c>
      <c r="M1220">
        <v>0</v>
      </c>
      <c r="N1220">
        <v>1</v>
      </c>
      <c r="O1220">
        <v>0</v>
      </c>
      <c r="P1220">
        <v>0</v>
      </c>
      <c r="Q1220">
        <v>0</v>
      </c>
      <c r="R1220">
        <v>0</v>
      </c>
      <c r="S1220" t="s">
        <v>52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0</v>
      </c>
      <c r="AA1220">
        <v>0</v>
      </c>
      <c r="AB1220">
        <v>62.6</v>
      </c>
      <c r="AC1220">
        <v>54</v>
      </c>
      <c r="AD1220">
        <v>567</v>
      </c>
      <c r="AE1220">
        <v>6.3403593037277517</v>
      </c>
      <c r="AF1220">
        <f t="shared" si="58"/>
        <v>566.99999999999977</v>
      </c>
      <c r="AG1220">
        <v>6.4381089442813195</v>
      </c>
      <c r="AH1220">
        <f t="shared" si="59"/>
        <v>625.22334898888539</v>
      </c>
      <c r="AI1220">
        <v>-9.7749640553567829E-2</v>
      </c>
      <c r="AJ1220">
        <v>567</v>
      </c>
      <c r="AL1220">
        <v>1</v>
      </c>
      <c r="AM1220">
        <v>0</v>
      </c>
      <c r="AN1220">
        <v>4.3</v>
      </c>
      <c r="AO1220">
        <v>4.33</v>
      </c>
      <c r="AP1220">
        <v>2.7</v>
      </c>
    </row>
    <row r="1221" spans="1:42" x14ac:dyDescent="0.3">
      <c r="A1221">
        <v>1</v>
      </c>
      <c r="B1221">
        <v>0.33</v>
      </c>
      <c r="C1221">
        <f t="shared" si="57"/>
        <v>0.10890000000000001</v>
      </c>
      <c r="D1221">
        <v>6.6079578580290095</v>
      </c>
      <c r="E1221" t="s">
        <v>37</v>
      </c>
      <c r="F1221">
        <v>0</v>
      </c>
      <c r="G1221">
        <v>1</v>
      </c>
      <c r="H1221">
        <v>0</v>
      </c>
      <c r="I1221">
        <v>0</v>
      </c>
      <c r="J1221">
        <v>0</v>
      </c>
      <c r="K1221" t="s">
        <v>47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1</v>
      </c>
      <c r="R1221">
        <v>0</v>
      </c>
      <c r="S1221" t="s">
        <v>39</v>
      </c>
      <c r="T1221">
        <v>0</v>
      </c>
      <c r="U1221">
        <v>0</v>
      </c>
      <c r="V1221">
        <v>1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63.6</v>
      </c>
      <c r="AC1221">
        <v>53</v>
      </c>
      <c r="AD1221">
        <v>557</v>
      </c>
      <c r="AE1221">
        <v>6.3225652399272843</v>
      </c>
      <c r="AF1221">
        <f t="shared" si="58"/>
        <v>557.00000000000011</v>
      </c>
      <c r="AG1221">
        <v>6.1674912342197565</v>
      </c>
      <c r="AH1221">
        <f t="shared" si="59"/>
        <v>476.98795272122283</v>
      </c>
      <c r="AI1221">
        <v>0.15507400570752772</v>
      </c>
      <c r="AJ1221">
        <v>557</v>
      </c>
      <c r="AL1221">
        <v>1</v>
      </c>
      <c r="AM1221">
        <v>0</v>
      </c>
      <c r="AN1221">
        <v>4.43</v>
      </c>
      <c r="AO1221">
        <v>4.4000000000000004</v>
      </c>
      <c r="AP1221">
        <v>2.81</v>
      </c>
    </row>
    <row r="1222" spans="1:42" x14ac:dyDescent="0.3">
      <c r="A1222">
        <v>1</v>
      </c>
      <c r="B1222">
        <v>0.93</v>
      </c>
      <c r="C1222">
        <f t="shared" si="57"/>
        <v>0.86490000000000011</v>
      </c>
      <c r="D1222">
        <v>8.2988028923190118</v>
      </c>
      <c r="E1222" t="s">
        <v>37</v>
      </c>
      <c r="F1222">
        <v>0</v>
      </c>
      <c r="G1222">
        <v>1</v>
      </c>
      <c r="H1222">
        <v>0</v>
      </c>
      <c r="I1222">
        <v>0</v>
      </c>
      <c r="J1222">
        <v>0</v>
      </c>
      <c r="K1222" t="s">
        <v>50</v>
      </c>
      <c r="L1222">
        <v>0</v>
      </c>
      <c r="M1222">
        <v>0</v>
      </c>
      <c r="N1222">
        <v>0</v>
      </c>
      <c r="O1222">
        <v>1</v>
      </c>
      <c r="P1222">
        <v>0</v>
      </c>
      <c r="Q1222">
        <v>0</v>
      </c>
      <c r="R1222">
        <v>0</v>
      </c>
      <c r="S1222" t="s">
        <v>39</v>
      </c>
      <c r="T1222">
        <v>0</v>
      </c>
      <c r="U1222">
        <v>0</v>
      </c>
      <c r="V1222">
        <v>1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63.8</v>
      </c>
      <c r="AC1222">
        <v>58</v>
      </c>
      <c r="AD1222">
        <v>4375</v>
      </c>
      <c r="AE1222">
        <v>8.3836617987917155</v>
      </c>
      <c r="AF1222">
        <f t="shared" si="58"/>
        <v>4375.0000000000027</v>
      </c>
      <c r="AG1222">
        <v>8.2953198204977969</v>
      </c>
      <c r="AH1222">
        <f t="shared" si="59"/>
        <v>4005.0839496661574</v>
      </c>
      <c r="AI1222">
        <v>8.8341978293918544E-2</v>
      </c>
      <c r="AJ1222">
        <v>4375</v>
      </c>
      <c r="AL1222">
        <v>1</v>
      </c>
      <c r="AM1222">
        <v>0</v>
      </c>
      <c r="AN1222">
        <v>6.14</v>
      </c>
      <c r="AO1222">
        <v>6.09</v>
      </c>
      <c r="AP1222">
        <v>3.9</v>
      </c>
    </row>
    <row r="1223" spans="1:42" x14ac:dyDescent="0.3">
      <c r="A1223">
        <v>1</v>
      </c>
      <c r="B1223">
        <v>0.7</v>
      </c>
      <c r="C1223">
        <f t="shared" si="57"/>
        <v>0.48999999999999994</v>
      </c>
      <c r="D1223">
        <v>7.7962024499072404</v>
      </c>
      <c r="E1223" t="s">
        <v>40</v>
      </c>
      <c r="F1223">
        <v>0</v>
      </c>
      <c r="G1223">
        <v>0</v>
      </c>
      <c r="H1223">
        <v>1</v>
      </c>
      <c r="I1223">
        <v>0</v>
      </c>
      <c r="J1223">
        <v>0</v>
      </c>
      <c r="K1223" t="s">
        <v>47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1</v>
      </c>
      <c r="R1223">
        <v>0</v>
      </c>
      <c r="S1223" t="s">
        <v>42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1</v>
      </c>
      <c r="AB1223">
        <v>62.7</v>
      </c>
      <c r="AC1223">
        <v>54</v>
      </c>
      <c r="AD1223">
        <v>2487</v>
      </c>
      <c r="AE1223">
        <v>7.8188324438034043</v>
      </c>
      <c r="AF1223">
        <f t="shared" si="58"/>
        <v>2486.9999999999991</v>
      </c>
      <c r="AG1223">
        <v>7.8358156491160802</v>
      </c>
      <c r="AH1223">
        <f t="shared" si="59"/>
        <v>2529.5979324597884</v>
      </c>
      <c r="AI1223">
        <v>-1.6983205312675942E-2</v>
      </c>
      <c r="AJ1223">
        <v>2487</v>
      </c>
      <c r="AL1223">
        <v>1</v>
      </c>
      <c r="AM1223">
        <v>0</v>
      </c>
      <c r="AN1223">
        <v>5.65</v>
      </c>
      <c r="AO1223">
        <v>5.69</v>
      </c>
      <c r="AP1223">
        <v>3.55</v>
      </c>
    </row>
    <row r="1224" spans="1:42" x14ac:dyDescent="0.3">
      <c r="A1224">
        <v>1</v>
      </c>
      <c r="B1224">
        <v>0.31</v>
      </c>
      <c r="C1224">
        <f t="shared" si="57"/>
        <v>9.6100000000000005E-2</v>
      </c>
      <c r="D1224">
        <v>6.5177318019796271</v>
      </c>
      <c r="E1224" t="s">
        <v>40</v>
      </c>
      <c r="F1224">
        <v>0</v>
      </c>
      <c r="G1224">
        <v>0</v>
      </c>
      <c r="H1224">
        <v>1</v>
      </c>
      <c r="I1224">
        <v>0</v>
      </c>
      <c r="J1224">
        <v>0</v>
      </c>
      <c r="K1224" t="s">
        <v>51</v>
      </c>
      <c r="L1224">
        <v>0</v>
      </c>
      <c r="M1224">
        <v>0</v>
      </c>
      <c r="N1224">
        <v>1</v>
      </c>
      <c r="O1224">
        <v>0</v>
      </c>
      <c r="P1224">
        <v>0</v>
      </c>
      <c r="Q1224">
        <v>0</v>
      </c>
      <c r="R1224">
        <v>0</v>
      </c>
      <c r="S1224" t="s">
        <v>44</v>
      </c>
      <c r="T1224">
        <v>0</v>
      </c>
      <c r="U1224">
        <v>0</v>
      </c>
      <c r="V1224">
        <v>0</v>
      </c>
      <c r="W1224">
        <v>0</v>
      </c>
      <c r="X1224">
        <v>1</v>
      </c>
      <c r="Y1224">
        <v>0</v>
      </c>
      <c r="Z1224">
        <v>0</v>
      </c>
      <c r="AA1224">
        <v>0</v>
      </c>
      <c r="AB1224">
        <v>61.5</v>
      </c>
      <c r="AC1224">
        <v>54</v>
      </c>
      <c r="AD1224">
        <v>642</v>
      </c>
      <c r="AE1224">
        <v>6.4645883036899612</v>
      </c>
      <c r="AF1224">
        <f t="shared" si="58"/>
        <v>642</v>
      </c>
      <c r="AG1224">
        <v>6.5380433409055154</v>
      </c>
      <c r="AH1224">
        <f t="shared" si="59"/>
        <v>690.93333355838752</v>
      </c>
      <c r="AI1224">
        <v>-7.3455037215554242E-2</v>
      </c>
      <c r="AJ1224">
        <v>642</v>
      </c>
      <c r="AL1224">
        <v>1</v>
      </c>
      <c r="AM1224">
        <v>0</v>
      </c>
      <c r="AN1224">
        <v>4.3600000000000003</v>
      </c>
      <c r="AO1224">
        <v>4.3899999999999997</v>
      </c>
      <c r="AP1224">
        <v>2.69</v>
      </c>
    </row>
    <row r="1225" spans="1:42" x14ac:dyDescent="0.3">
      <c r="A1225">
        <v>1</v>
      </c>
      <c r="B1225">
        <v>0.31</v>
      </c>
      <c r="C1225">
        <f t="shared" si="57"/>
        <v>9.6100000000000005E-2</v>
      </c>
      <c r="D1225">
        <v>6.5177318019796271</v>
      </c>
      <c r="E1225" t="s">
        <v>40</v>
      </c>
      <c r="F1225">
        <v>0</v>
      </c>
      <c r="G1225">
        <v>0</v>
      </c>
      <c r="H1225">
        <v>1</v>
      </c>
      <c r="I1225">
        <v>0</v>
      </c>
      <c r="J1225">
        <v>0</v>
      </c>
      <c r="K1225" t="s">
        <v>51</v>
      </c>
      <c r="L1225">
        <v>0</v>
      </c>
      <c r="M1225">
        <v>0</v>
      </c>
      <c r="N1225">
        <v>1</v>
      </c>
      <c r="O1225">
        <v>0</v>
      </c>
      <c r="P1225">
        <v>0</v>
      </c>
      <c r="Q1225">
        <v>0</v>
      </c>
      <c r="R1225">
        <v>0</v>
      </c>
      <c r="S1225" t="s">
        <v>46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1</v>
      </c>
      <c r="AA1225">
        <v>0</v>
      </c>
      <c r="AB1225">
        <v>61.9</v>
      </c>
      <c r="AC1225">
        <v>55</v>
      </c>
      <c r="AD1225">
        <v>801</v>
      </c>
      <c r="AE1225">
        <v>6.6858609470683596</v>
      </c>
      <c r="AF1225">
        <f t="shared" si="58"/>
        <v>801.00000000000034</v>
      </c>
      <c r="AG1225">
        <v>6.7504112293419514</v>
      </c>
      <c r="AH1225">
        <f t="shared" si="59"/>
        <v>854.4100487737087</v>
      </c>
      <c r="AI1225">
        <v>-6.4550282273591719E-2</v>
      </c>
      <c r="AJ1225">
        <v>801</v>
      </c>
      <c r="AL1225">
        <v>1</v>
      </c>
      <c r="AM1225">
        <v>0</v>
      </c>
      <c r="AN1225">
        <v>4.37</v>
      </c>
      <c r="AO1225">
        <v>4.42</v>
      </c>
      <c r="AP1225">
        <v>2.72</v>
      </c>
    </row>
    <row r="1226" spans="1:42" x14ac:dyDescent="0.3">
      <c r="A1226">
        <v>1</v>
      </c>
      <c r="B1226">
        <v>0.77</v>
      </c>
      <c r="C1226">
        <f t="shared" si="57"/>
        <v>0.59289999999999998</v>
      </c>
      <c r="D1226">
        <v>7.961325119342832</v>
      </c>
      <c r="E1226" t="s">
        <v>49</v>
      </c>
      <c r="F1226">
        <v>0</v>
      </c>
      <c r="G1226">
        <v>0</v>
      </c>
      <c r="H1226">
        <v>0</v>
      </c>
      <c r="I1226">
        <v>1</v>
      </c>
      <c r="J1226">
        <v>0</v>
      </c>
      <c r="K1226" t="s">
        <v>43</v>
      </c>
      <c r="L1226">
        <v>0</v>
      </c>
      <c r="M1226">
        <v>1</v>
      </c>
      <c r="N1226">
        <v>0</v>
      </c>
      <c r="O1226">
        <v>0</v>
      </c>
      <c r="P1226">
        <v>0</v>
      </c>
      <c r="Q1226">
        <v>0</v>
      </c>
      <c r="R1226">
        <v>0</v>
      </c>
      <c r="S1226" t="s">
        <v>48</v>
      </c>
      <c r="T1226">
        <v>0</v>
      </c>
      <c r="U1226">
        <v>0</v>
      </c>
      <c r="V1226">
        <v>0</v>
      </c>
      <c r="W1226">
        <v>1</v>
      </c>
      <c r="X1226">
        <v>0</v>
      </c>
      <c r="Y1226">
        <v>0</v>
      </c>
      <c r="Z1226">
        <v>0</v>
      </c>
      <c r="AA1226">
        <v>0</v>
      </c>
      <c r="AB1226">
        <v>60.8</v>
      </c>
      <c r="AC1226">
        <v>58</v>
      </c>
      <c r="AD1226">
        <v>2519</v>
      </c>
      <c r="AE1226">
        <v>7.8316172763526106</v>
      </c>
      <c r="AF1226">
        <f t="shared" si="58"/>
        <v>2519.0000000000009</v>
      </c>
      <c r="AG1226">
        <v>7.9250652496530751</v>
      </c>
      <c r="AH1226">
        <f t="shared" si="59"/>
        <v>2765.7448134991382</v>
      </c>
      <c r="AI1226">
        <v>-9.3447973300464504E-2</v>
      </c>
      <c r="AJ1226">
        <v>2519</v>
      </c>
      <c r="AL1226">
        <v>1</v>
      </c>
      <c r="AM1226">
        <v>0</v>
      </c>
      <c r="AN1226">
        <v>5.96</v>
      </c>
      <c r="AO1226">
        <v>5.98</v>
      </c>
      <c r="AP1226">
        <v>3.63</v>
      </c>
    </row>
    <row r="1227" spans="1:42" x14ac:dyDescent="0.3">
      <c r="A1227">
        <v>1</v>
      </c>
      <c r="B1227">
        <v>0.32</v>
      </c>
      <c r="C1227">
        <f t="shared" si="57"/>
        <v>0.1024</v>
      </c>
      <c r="D1227">
        <v>6.56339481274318</v>
      </c>
      <c r="E1227" t="s">
        <v>40</v>
      </c>
      <c r="F1227">
        <v>0</v>
      </c>
      <c r="G1227">
        <v>0</v>
      </c>
      <c r="H1227">
        <v>1</v>
      </c>
      <c r="I1227">
        <v>0</v>
      </c>
      <c r="J1227">
        <v>0</v>
      </c>
      <c r="K1227" t="s">
        <v>41</v>
      </c>
      <c r="L1227">
        <v>0</v>
      </c>
      <c r="M1227">
        <v>0</v>
      </c>
      <c r="N1227">
        <v>0</v>
      </c>
      <c r="O1227">
        <v>0</v>
      </c>
      <c r="P1227">
        <v>1</v>
      </c>
      <c r="Q1227">
        <v>0</v>
      </c>
      <c r="R1227">
        <v>0</v>
      </c>
      <c r="S1227" t="s">
        <v>52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0</v>
      </c>
      <c r="AA1227">
        <v>0</v>
      </c>
      <c r="AB1227">
        <v>61.2</v>
      </c>
      <c r="AC1227">
        <v>56</v>
      </c>
      <c r="AD1227">
        <v>523</v>
      </c>
      <c r="AE1227">
        <v>6.2595814640649232</v>
      </c>
      <c r="AF1227">
        <f t="shared" si="58"/>
        <v>523.00000000000011</v>
      </c>
      <c r="AG1227">
        <v>6.4014626892364141</v>
      </c>
      <c r="AH1227">
        <f t="shared" si="59"/>
        <v>602.72599425661326</v>
      </c>
      <c r="AI1227">
        <v>-0.14188122517149093</v>
      </c>
      <c r="AJ1227">
        <v>523</v>
      </c>
      <c r="AL1227">
        <v>1</v>
      </c>
      <c r="AM1227">
        <v>0</v>
      </c>
      <c r="AN1227">
        <v>4.42</v>
      </c>
      <c r="AO1227">
        <v>4.4400000000000004</v>
      </c>
      <c r="AP1227">
        <v>2.71</v>
      </c>
    </row>
    <row r="1228" spans="1:42" x14ac:dyDescent="0.3">
      <c r="A1228">
        <v>1</v>
      </c>
      <c r="B1228">
        <v>0.37</v>
      </c>
      <c r="C1228">
        <f t="shared" si="57"/>
        <v>0.13689999999999999</v>
      </c>
      <c r="D1228">
        <v>6.7763153464924137</v>
      </c>
      <c r="E1228" t="s">
        <v>40</v>
      </c>
      <c r="F1228">
        <v>0</v>
      </c>
      <c r="G1228">
        <v>0</v>
      </c>
      <c r="H1228">
        <v>1</v>
      </c>
      <c r="I1228">
        <v>0</v>
      </c>
      <c r="J1228">
        <v>0</v>
      </c>
      <c r="K1228" t="s">
        <v>50</v>
      </c>
      <c r="L1228">
        <v>0</v>
      </c>
      <c r="M1228">
        <v>0</v>
      </c>
      <c r="N1228">
        <v>0</v>
      </c>
      <c r="O1228">
        <v>1</v>
      </c>
      <c r="P1228">
        <v>0</v>
      </c>
      <c r="Q1228">
        <v>0</v>
      </c>
      <c r="R1228">
        <v>0</v>
      </c>
      <c r="S1228" t="s">
        <v>52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0</v>
      </c>
      <c r="AA1228">
        <v>0</v>
      </c>
      <c r="AB1228">
        <v>62.2</v>
      </c>
      <c r="AC1228">
        <v>57</v>
      </c>
      <c r="AD1228">
        <v>649</v>
      </c>
      <c r="AE1228">
        <v>6.4754327167040904</v>
      </c>
      <c r="AF1228">
        <f t="shared" si="58"/>
        <v>649.00000000000023</v>
      </c>
      <c r="AG1228">
        <v>6.6982348893405099</v>
      </c>
      <c r="AH1228">
        <f t="shared" si="59"/>
        <v>810.97310381355908</v>
      </c>
      <c r="AI1228">
        <v>-0.22280217263641955</v>
      </c>
      <c r="AJ1228">
        <v>649</v>
      </c>
      <c r="AL1228">
        <v>1</v>
      </c>
      <c r="AM1228">
        <v>0</v>
      </c>
      <c r="AN1228">
        <v>4.59</v>
      </c>
      <c r="AO1228">
        <v>4.6399999999999997</v>
      </c>
      <c r="AP1228">
        <v>2.87</v>
      </c>
    </row>
    <row r="1229" spans="1:42" x14ac:dyDescent="0.3">
      <c r="A1229">
        <v>1</v>
      </c>
      <c r="B1229">
        <v>1</v>
      </c>
      <c r="C1229">
        <f t="shared" si="57"/>
        <v>1</v>
      </c>
      <c r="D1229">
        <v>8.4322999999999997</v>
      </c>
      <c r="E1229" t="s">
        <v>45</v>
      </c>
      <c r="F1229">
        <v>1</v>
      </c>
      <c r="G1229">
        <v>0</v>
      </c>
      <c r="H1229">
        <v>0</v>
      </c>
      <c r="I1229">
        <v>0</v>
      </c>
      <c r="J1229">
        <v>0</v>
      </c>
      <c r="K1229" t="s">
        <v>50</v>
      </c>
      <c r="L1229">
        <v>0</v>
      </c>
      <c r="M1229">
        <v>0</v>
      </c>
      <c r="N1229">
        <v>0</v>
      </c>
      <c r="O1229">
        <v>1</v>
      </c>
      <c r="P1229">
        <v>0</v>
      </c>
      <c r="Q1229">
        <v>0</v>
      </c>
      <c r="R1229">
        <v>0</v>
      </c>
      <c r="S1229" t="s">
        <v>52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0</v>
      </c>
      <c r="AA1229">
        <v>0</v>
      </c>
      <c r="AB1229">
        <v>66.099999999999994</v>
      </c>
      <c r="AC1229">
        <v>61</v>
      </c>
      <c r="AD1229">
        <v>4838</v>
      </c>
      <c r="AE1229">
        <v>8.4842566911699731</v>
      </c>
      <c r="AF1229">
        <f t="shared" si="58"/>
        <v>4838.0000000000027</v>
      </c>
      <c r="AG1229">
        <v>8.3486844503800448</v>
      </c>
      <c r="AH1229">
        <f t="shared" si="59"/>
        <v>4224.6193893823065</v>
      </c>
      <c r="AI1229">
        <v>0.13557224078992824</v>
      </c>
      <c r="AJ1229">
        <v>4838</v>
      </c>
      <c r="AL1229">
        <v>1</v>
      </c>
      <c r="AM1229">
        <v>0</v>
      </c>
      <c r="AN1229">
        <v>6.08</v>
      </c>
      <c r="AO1229">
        <v>5.99</v>
      </c>
      <c r="AP1229">
        <v>3.99</v>
      </c>
    </row>
    <row r="1230" spans="1:42" x14ac:dyDescent="0.3">
      <c r="A1230">
        <v>1</v>
      </c>
      <c r="B1230">
        <v>0.41</v>
      </c>
      <c r="C1230">
        <f t="shared" si="57"/>
        <v>0.16809999999999997</v>
      </c>
      <c r="D1230">
        <v>6.9310210740658889</v>
      </c>
      <c r="E1230" t="s">
        <v>40</v>
      </c>
      <c r="F1230">
        <v>0</v>
      </c>
      <c r="G1230">
        <v>0</v>
      </c>
      <c r="H1230">
        <v>1</v>
      </c>
      <c r="I1230">
        <v>0</v>
      </c>
      <c r="J1230">
        <v>0</v>
      </c>
      <c r="K1230" t="s">
        <v>43</v>
      </c>
      <c r="L1230">
        <v>0</v>
      </c>
      <c r="M1230">
        <v>1</v>
      </c>
      <c r="N1230">
        <v>0</v>
      </c>
      <c r="O1230">
        <v>0</v>
      </c>
      <c r="P1230">
        <v>0</v>
      </c>
      <c r="Q1230">
        <v>0</v>
      </c>
      <c r="R1230">
        <v>0</v>
      </c>
      <c r="S1230" t="s">
        <v>52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0</v>
      </c>
      <c r="AA1230">
        <v>0</v>
      </c>
      <c r="AB1230">
        <v>61.8</v>
      </c>
      <c r="AC1230">
        <v>54</v>
      </c>
      <c r="AD1230">
        <v>999</v>
      </c>
      <c r="AE1230">
        <v>6.9067547786485539</v>
      </c>
      <c r="AF1230">
        <f t="shared" si="58"/>
        <v>999.00000000000034</v>
      </c>
      <c r="AG1230">
        <v>7.0131780759419975</v>
      </c>
      <c r="AH1230">
        <f t="shared" si="59"/>
        <v>1111.1803147128385</v>
      </c>
      <c r="AI1230">
        <v>-0.10642329729344358</v>
      </c>
      <c r="AJ1230">
        <v>999</v>
      </c>
      <c r="AL1230">
        <v>1</v>
      </c>
      <c r="AM1230">
        <v>0</v>
      </c>
      <c r="AN1230">
        <v>4.79</v>
      </c>
      <c r="AO1230">
        <v>4.76</v>
      </c>
      <c r="AP1230">
        <v>2.95</v>
      </c>
    </row>
    <row r="1231" spans="1:42" x14ac:dyDescent="0.3">
      <c r="A1231">
        <v>1</v>
      </c>
      <c r="B1231">
        <v>0.53</v>
      </c>
      <c r="C1231">
        <f t="shared" si="57"/>
        <v>0.28090000000000004</v>
      </c>
      <c r="D1231">
        <v>7.3335509394040761</v>
      </c>
      <c r="E1231" t="s">
        <v>40</v>
      </c>
      <c r="F1231">
        <v>0</v>
      </c>
      <c r="G1231">
        <v>0</v>
      </c>
      <c r="H1231">
        <v>1</v>
      </c>
      <c r="I1231">
        <v>0</v>
      </c>
      <c r="J1231">
        <v>0</v>
      </c>
      <c r="K1231" t="s">
        <v>50</v>
      </c>
      <c r="L1231">
        <v>0</v>
      </c>
      <c r="M1231">
        <v>0</v>
      </c>
      <c r="N1231">
        <v>0</v>
      </c>
      <c r="O1231">
        <v>1</v>
      </c>
      <c r="P1231">
        <v>0</v>
      </c>
      <c r="Q1231">
        <v>0</v>
      </c>
      <c r="R1231">
        <v>0</v>
      </c>
      <c r="S1231" t="s">
        <v>42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1</v>
      </c>
      <c r="AB1231">
        <v>61.4</v>
      </c>
      <c r="AC1231">
        <v>57</v>
      </c>
      <c r="AD1231">
        <v>1948</v>
      </c>
      <c r="AE1231">
        <v>7.5745584842024805</v>
      </c>
      <c r="AF1231">
        <f t="shared" si="58"/>
        <v>1948</v>
      </c>
      <c r="AG1231">
        <v>7.5072490512880332</v>
      </c>
      <c r="AH1231">
        <f t="shared" si="59"/>
        <v>1821.1966268263959</v>
      </c>
      <c r="AI1231">
        <v>6.7309432914447243E-2</v>
      </c>
      <c r="AJ1231">
        <v>1948</v>
      </c>
      <c r="AL1231">
        <v>1</v>
      </c>
      <c r="AM1231">
        <v>0</v>
      </c>
      <c r="AN1231">
        <v>5.19</v>
      </c>
      <c r="AO1231">
        <v>5.26</v>
      </c>
      <c r="AP1231">
        <v>3.21</v>
      </c>
    </row>
    <row r="1232" spans="1:42" x14ac:dyDescent="0.3">
      <c r="A1232">
        <v>1</v>
      </c>
      <c r="B1232">
        <v>0.7</v>
      </c>
      <c r="C1232">
        <f t="shared" si="57"/>
        <v>0.48999999999999994</v>
      </c>
      <c r="D1232">
        <v>7.7962024499072404</v>
      </c>
      <c r="E1232" t="s">
        <v>37</v>
      </c>
      <c r="F1232">
        <v>0</v>
      </c>
      <c r="G1232">
        <v>1</v>
      </c>
      <c r="H1232">
        <v>0</v>
      </c>
      <c r="I1232">
        <v>0</v>
      </c>
      <c r="J1232">
        <v>0</v>
      </c>
      <c r="K1232" t="s">
        <v>41</v>
      </c>
      <c r="L1232">
        <v>0</v>
      </c>
      <c r="M1232">
        <v>0</v>
      </c>
      <c r="N1232">
        <v>0</v>
      </c>
      <c r="O1232">
        <v>0</v>
      </c>
      <c r="P1232">
        <v>1</v>
      </c>
      <c r="Q1232">
        <v>0</v>
      </c>
      <c r="R1232">
        <v>0</v>
      </c>
      <c r="S1232" t="s">
        <v>52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0</v>
      </c>
      <c r="AA1232">
        <v>0</v>
      </c>
      <c r="AB1232">
        <v>64.5</v>
      </c>
      <c r="AC1232">
        <v>57</v>
      </c>
      <c r="AD1232">
        <v>2137</v>
      </c>
      <c r="AE1232">
        <v>7.6671582553191477</v>
      </c>
      <c r="AF1232">
        <f t="shared" si="58"/>
        <v>2137.0000000000005</v>
      </c>
      <c r="AG1232">
        <v>7.6851345917369436</v>
      </c>
      <c r="AH1232">
        <f t="shared" si="59"/>
        <v>2175.7627935940859</v>
      </c>
      <c r="AI1232">
        <v>-1.7976336417795835E-2</v>
      </c>
      <c r="AJ1232">
        <v>2137</v>
      </c>
      <c r="AL1232">
        <v>1</v>
      </c>
      <c r="AM1232">
        <v>0</v>
      </c>
      <c r="AN1232">
        <v>5.53</v>
      </c>
      <c r="AO1232">
        <v>5.57</v>
      </c>
      <c r="AP1232">
        <v>3.58</v>
      </c>
    </row>
    <row r="1233" spans="1:42" x14ac:dyDescent="0.3">
      <c r="A1233">
        <v>1</v>
      </c>
      <c r="B1233">
        <v>0.3</v>
      </c>
      <c r="C1233">
        <f t="shared" si="57"/>
        <v>0.09</v>
      </c>
      <c r="D1233">
        <v>6.4709048392564616</v>
      </c>
      <c r="E1233" t="s">
        <v>40</v>
      </c>
      <c r="F1233">
        <v>0</v>
      </c>
      <c r="G1233">
        <v>0</v>
      </c>
      <c r="H1233">
        <v>1</v>
      </c>
      <c r="I1233">
        <v>0</v>
      </c>
      <c r="J1233">
        <v>0</v>
      </c>
      <c r="K1233" t="s">
        <v>50</v>
      </c>
      <c r="L1233">
        <v>0</v>
      </c>
      <c r="M1233">
        <v>0</v>
      </c>
      <c r="N1233">
        <v>0</v>
      </c>
      <c r="O1233">
        <v>1</v>
      </c>
      <c r="P1233">
        <v>0</v>
      </c>
      <c r="Q1233">
        <v>0</v>
      </c>
      <c r="R1233">
        <v>0</v>
      </c>
      <c r="S1233" t="s">
        <v>44</v>
      </c>
      <c r="T1233">
        <v>0</v>
      </c>
      <c r="U1233">
        <v>0</v>
      </c>
      <c r="V1233">
        <v>0</v>
      </c>
      <c r="W1233">
        <v>0</v>
      </c>
      <c r="X1233">
        <v>1</v>
      </c>
      <c r="Y1233">
        <v>0</v>
      </c>
      <c r="Z1233">
        <v>0</v>
      </c>
      <c r="AA1233">
        <v>0</v>
      </c>
      <c r="AB1233">
        <v>62.3</v>
      </c>
      <c r="AC1233">
        <v>56</v>
      </c>
      <c r="AD1233">
        <v>555</v>
      </c>
      <c r="AE1233">
        <v>6.3189681137464344</v>
      </c>
      <c r="AF1233">
        <f t="shared" si="58"/>
        <v>555</v>
      </c>
      <c r="AG1233">
        <v>6.4542041507493533</v>
      </c>
      <c r="AH1233">
        <f t="shared" si="59"/>
        <v>635.36786794439922</v>
      </c>
      <c r="AI1233">
        <v>-0.13523603700291886</v>
      </c>
      <c r="AJ1233">
        <v>555</v>
      </c>
      <c r="AL1233">
        <v>1</v>
      </c>
      <c r="AM1233">
        <v>0</v>
      </c>
      <c r="AN1233">
        <v>4.29</v>
      </c>
      <c r="AO1233">
        <v>4.3099999999999996</v>
      </c>
      <c r="AP1233">
        <v>2.68</v>
      </c>
    </row>
    <row r="1234" spans="1:42" x14ac:dyDescent="0.3">
      <c r="A1234">
        <v>1</v>
      </c>
      <c r="B1234">
        <v>0.27</v>
      </c>
      <c r="C1234">
        <f t="shared" si="57"/>
        <v>7.2900000000000006E-2</v>
      </c>
      <c r="D1234">
        <v>6.3227053156926587</v>
      </c>
      <c r="E1234" t="s">
        <v>55</v>
      </c>
      <c r="F1234">
        <v>0</v>
      </c>
      <c r="G1234">
        <v>0</v>
      </c>
      <c r="H1234">
        <v>0</v>
      </c>
      <c r="I1234">
        <v>0</v>
      </c>
      <c r="J1234">
        <v>1</v>
      </c>
      <c r="K1234" t="s">
        <v>51</v>
      </c>
      <c r="L1234">
        <v>0</v>
      </c>
      <c r="M1234">
        <v>0</v>
      </c>
      <c r="N1234">
        <v>1</v>
      </c>
      <c r="O1234">
        <v>0</v>
      </c>
      <c r="P1234">
        <v>0</v>
      </c>
      <c r="Q1234">
        <v>0</v>
      </c>
      <c r="R1234">
        <v>0</v>
      </c>
      <c r="S1234" t="s">
        <v>46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1</v>
      </c>
      <c r="AA1234">
        <v>0</v>
      </c>
      <c r="AB1234">
        <v>62</v>
      </c>
      <c r="AC1234">
        <v>58</v>
      </c>
      <c r="AD1234">
        <v>620</v>
      </c>
      <c r="AE1234">
        <v>6.4297194780391376</v>
      </c>
      <c r="AF1234">
        <f t="shared" si="58"/>
        <v>620.00000000000023</v>
      </c>
      <c r="AG1234">
        <v>6.5114421756034826</v>
      </c>
      <c r="AH1234">
        <f t="shared" si="59"/>
        <v>672.79600825226555</v>
      </c>
      <c r="AI1234">
        <v>-8.1722697564345026E-2</v>
      </c>
      <c r="AJ1234">
        <v>620</v>
      </c>
      <c r="AL1234">
        <v>1</v>
      </c>
      <c r="AM1234">
        <v>0</v>
      </c>
      <c r="AN1234">
        <v>4.18</v>
      </c>
      <c r="AO1234">
        <v>4.21</v>
      </c>
      <c r="AP1234">
        <v>2.6</v>
      </c>
    </row>
    <row r="1235" spans="1:42" x14ac:dyDescent="0.3">
      <c r="A1235">
        <v>1</v>
      </c>
      <c r="B1235">
        <v>0.56999999999999995</v>
      </c>
      <c r="C1235">
        <f t="shared" si="57"/>
        <v>0.32489999999999997</v>
      </c>
      <c r="D1235">
        <v>7.451829850966182</v>
      </c>
      <c r="E1235" t="s">
        <v>40</v>
      </c>
      <c r="F1235">
        <v>0</v>
      </c>
      <c r="G1235">
        <v>0</v>
      </c>
      <c r="H1235">
        <v>1</v>
      </c>
      <c r="I1235">
        <v>0</v>
      </c>
      <c r="J1235">
        <v>0</v>
      </c>
      <c r="K1235" t="s">
        <v>54</v>
      </c>
      <c r="L1235">
        <v>1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 t="s">
        <v>39</v>
      </c>
      <c r="T1235">
        <v>0</v>
      </c>
      <c r="U1235">
        <v>0</v>
      </c>
      <c r="V1235">
        <v>1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61.4</v>
      </c>
      <c r="AC1235">
        <v>55</v>
      </c>
      <c r="AD1235">
        <v>1684</v>
      </c>
      <c r="AE1235">
        <v>7.4289271948022719</v>
      </c>
      <c r="AF1235">
        <f t="shared" si="58"/>
        <v>1683.9999999999998</v>
      </c>
      <c r="AG1235">
        <v>7.4841629772427698</v>
      </c>
      <c r="AH1235">
        <f t="shared" si="59"/>
        <v>1779.6339520859208</v>
      </c>
      <c r="AI1235">
        <v>-5.5235782440497871E-2</v>
      </c>
      <c r="AJ1235">
        <v>1684</v>
      </c>
      <c r="AL1235">
        <v>1</v>
      </c>
      <c r="AM1235">
        <v>0</v>
      </c>
      <c r="AN1235">
        <v>5.34</v>
      </c>
      <c r="AO1235">
        <v>5.35</v>
      </c>
      <c r="AP1235">
        <v>3.28</v>
      </c>
    </row>
    <row r="1236" spans="1:42" x14ac:dyDescent="0.3">
      <c r="A1236">
        <v>1</v>
      </c>
      <c r="B1236">
        <v>0.3</v>
      </c>
      <c r="C1236">
        <f t="shared" si="57"/>
        <v>0.09</v>
      </c>
      <c r="D1236">
        <v>6.4709048392564616</v>
      </c>
      <c r="E1236" t="s">
        <v>55</v>
      </c>
      <c r="F1236">
        <v>0</v>
      </c>
      <c r="G1236">
        <v>0</v>
      </c>
      <c r="H1236">
        <v>0</v>
      </c>
      <c r="I1236">
        <v>0</v>
      </c>
      <c r="J1236">
        <v>1</v>
      </c>
      <c r="K1236" t="s">
        <v>41</v>
      </c>
      <c r="L1236">
        <v>0</v>
      </c>
      <c r="M1236">
        <v>0</v>
      </c>
      <c r="N1236">
        <v>0</v>
      </c>
      <c r="O1236">
        <v>0</v>
      </c>
      <c r="P1236">
        <v>1</v>
      </c>
      <c r="Q1236">
        <v>0</v>
      </c>
      <c r="R1236">
        <v>0</v>
      </c>
      <c r="S1236" t="s">
        <v>46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1</v>
      </c>
      <c r="AA1236">
        <v>0</v>
      </c>
      <c r="AB1236">
        <v>62.2</v>
      </c>
      <c r="AC1236">
        <v>58</v>
      </c>
      <c r="AD1236">
        <v>684</v>
      </c>
      <c r="AE1236">
        <v>6.5279579176225502</v>
      </c>
      <c r="AF1236">
        <f t="shared" si="58"/>
        <v>683.99999999999977</v>
      </c>
      <c r="AG1236">
        <v>6.4840819510421781</v>
      </c>
      <c r="AH1236">
        <f t="shared" si="59"/>
        <v>654.6376988286072</v>
      </c>
      <c r="AI1236">
        <v>4.3875966580372072E-2</v>
      </c>
      <c r="AJ1236">
        <v>684</v>
      </c>
      <c r="AL1236">
        <v>1</v>
      </c>
      <c r="AM1236">
        <v>0</v>
      </c>
      <c r="AN1236">
        <v>4.26</v>
      </c>
      <c r="AO1236">
        <v>4.29</v>
      </c>
      <c r="AP1236">
        <v>2.66</v>
      </c>
    </row>
    <row r="1237" spans="1:42" x14ac:dyDescent="0.3">
      <c r="A1237">
        <v>1</v>
      </c>
      <c r="B1237">
        <v>0.37</v>
      </c>
      <c r="C1237">
        <f t="shared" si="57"/>
        <v>0.13689999999999999</v>
      </c>
      <c r="D1237">
        <v>6.7763153464924137</v>
      </c>
      <c r="E1237" t="s">
        <v>40</v>
      </c>
      <c r="F1237">
        <v>0</v>
      </c>
      <c r="G1237">
        <v>0</v>
      </c>
      <c r="H1237">
        <v>1</v>
      </c>
      <c r="I1237">
        <v>0</v>
      </c>
      <c r="J1237">
        <v>0</v>
      </c>
      <c r="K1237" t="s">
        <v>51</v>
      </c>
      <c r="L1237">
        <v>0</v>
      </c>
      <c r="M1237">
        <v>0</v>
      </c>
      <c r="N1237">
        <v>1</v>
      </c>
      <c r="O1237">
        <v>0</v>
      </c>
      <c r="P1237">
        <v>0</v>
      </c>
      <c r="Q1237">
        <v>0</v>
      </c>
      <c r="R1237">
        <v>0</v>
      </c>
      <c r="S1237" t="s">
        <v>42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1</v>
      </c>
      <c r="AB1237">
        <v>61.1</v>
      </c>
      <c r="AC1237">
        <v>56</v>
      </c>
      <c r="AD1237">
        <v>987</v>
      </c>
      <c r="AE1237">
        <v>6.8946700394334819</v>
      </c>
      <c r="AF1237">
        <f t="shared" si="58"/>
        <v>987.00000000000034</v>
      </c>
      <c r="AG1237">
        <v>6.9244486517538686</v>
      </c>
      <c r="AH1237">
        <f t="shared" si="59"/>
        <v>1016.8334856855554</v>
      </c>
      <c r="AI1237">
        <v>-2.9778612320386699E-2</v>
      </c>
      <c r="AJ1237">
        <v>987</v>
      </c>
      <c r="AL1237">
        <v>1</v>
      </c>
      <c r="AM1237">
        <v>0</v>
      </c>
      <c r="AN1237">
        <v>4.62</v>
      </c>
      <c r="AO1237">
        <v>4.6500000000000004</v>
      </c>
      <c r="AP1237">
        <v>2.83</v>
      </c>
    </row>
    <row r="1238" spans="1:42" x14ac:dyDescent="0.3">
      <c r="A1238">
        <v>1</v>
      </c>
      <c r="B1238">
        <v>0.72</v>
      </c>
      <c r="C1238">
        <f t="shared" si="57"/>
        <v>0.51839999999999997</v>
      </c>
      <c r="D1238">
        <v>7.8446480764991975</v>
      </c>
      <c r="E1238" t="s">
        <v>40</v>
      </c>
      <c r="F1238">
        <v>0</v>
      </c>
      <c r="G1238">
        <v>0</v>
      </c>
      <c r="H1238">
        <v>1</v>
      </c>
      <c r="I1238">
        <v>0</v>
      </c>
      <c r="J1238">
        <v>0</v>
      </c>
      <c r="K1238" t="s">
        <v>41</v>
      </c>
      <c r="L1238">
        <v>0</v>
      </c>
      <c r="M1238">
        <v>0</v>
      </c>
      <c r="N1238">
        <v>0</v>
      </c>
      <c r="O1238">
        <v>0</v>
      </c>
      <c r="P1238">
        <v>1</v>
      </c>
      <c r="Q1238">
        <v>0</v>
      </c>
      <c r="R1238">
        <v>0</v>
      </c>
      <c r="S1238" t="s">
        <v>44</v>
      </c>
      <c r="T1238">
        <v>0</v>
      </c>
      <c r="U1238">
        <v>0</v>
      </c>
      <c r="V1238">
        <v>0</v>
      </c>
      <c r="W1238">
        <v>0</v>
      </c>
      <c r="X1238">
        <v>1</v>
      </c>
      <c r="Y1238">
        <v>0</v>
      </c>
      <c r="Z1238">
        <v>0</v>
      </c>
      <c r="AA1238">
        <v>0</v>
      </c>
      <c r="AB1238">
        <v>61.8</v>
      </c>
      <c r="AC1238">
        <v>55</v>
      </c>
      <c r="AD1238">
        <v>3167</v>
      </c>
      <c r="AE1238">
        <v>8.0605400465386392</v>
      </c>
      <c r="AF1238">
        <f t="shared" si="58"/>
        <v>3166.9999999999982</v>
      </c>
      <c r="AG1238">
        <v>7.9517125190219673</v>
      </c>
      <c r="AH1238">
        <f t="shared" si="59"/>
        <v>2840.4350868656356</v>
      </c>
      <c r="AI1238">
        <v>0.10882752751667191</v>
      </c>
      <c r="AJ1238">
        <v>3167</v>
      </c>
      <c r="AL1238">
        <v>1</v>
      </c>
      <c r="AM1238">
        <v>0</v>
      </c>
      <c r="AN1238">
        <v>5.78</v>
      </c>
      <c r="AO1238">
        <v>5.81</v>
      </c>
      <c r="AP1238">
        <v>3.58</v>
      </c>
    </row>
    <row r="1239" spans="1:42" x14ac:dyDescent="0.3">
      <c r="A1239">
        <v>1</v>
      </c>
      <c r="B1239">
        <v>0.76</v>
      </c>
      <c r="C1239">
        <f t="shared" si="57"/>
        <v>0.5776</v>
      </c>
      <c r="D1239">
        <v>7.938472747243595</v>
      </c>
      <c r="E1239" t="s">
        <v>40</v>
      </c>
      <c r="F1239">
        <v>0</v>
      </c>
      <c r="G1239">
        <v>0</v>
      </c>
      <c r="H1239">
        <v>1</v>
      </c>
      <c r="I1239">
        <v>0</v>
      </c>
      <c r="J1239">
        <v>0</v>
      </c>
      <c r="K1239" t="s">
        <v>51</v>
      </c>
      <c r="L1239">
        <v>0</v>
      </c>
      <c r="M1239">
        <v>0</v>
      </c>
      <c r="N1239">
        <v>1</v>
      </c>
      <c r="O1239">
        <v>0</v>
      </c>
      <c r="P1239">
        <v>0</v>
      </c>
      <c r="Q1239">
        <v>0</v>
      </c>
      <c r="R1239">
        <v>0</v>
      </c>
      <c r="S1239" t="s">
        <v>52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0</v>
      </c>
      <c r="AA1239">
        <v>0</v>
      </c>
      <c r="AB1239">
        <v>61.6</v>
      </c>
      <c r="AC1239">
        <v>55</v>
      </c>
      <c r="AD1239">
        <v>2725</v>
      </c>
      <c r="AE1239">
        <v>7.9102237070973445</v>
      </c>
      <c r="AF1239">
        <f t="shared" si="58"/>
        <v>2725</v>
      </c>
      <c r="AG1239">
        <v>8.1133021817281659</v>
      </c>
      <c r="AH1239">
        <f t="shared" si="59"/>
        <v>3338.5844598777107</v>
      </c>
      <c r="AI1239">
        <v>-0.2030784746308214</v>
      </c>
      <c r="AJ1239">
        <v>2725</v>
      </c>
      <c r="AL1239">
        <v>1</v>
      </c>
      <c r="AM1239">
        <v>0</v>
      </c>
      <c r="AN1239">
        <v>5.88</v>
      </c>
      <c r="AO1239">
        <v>5.9</v>
      </c>
      <c r="AP1239">
        <v>3.63</v>
      </c>
    </row>
    <row r="1240" spans="1:42" x14ac:dyDescent="0.3">
      <c r="A1240">
        <v>1</v>
      </c>
      <c r="B1240">
        <v>0.71</v>
      </c>
      <c r="C1240">
        <f t="shared" si="57"/>
        <v>0.50409999999999999</v>
      </c>
      <c r="D1240">
        <v>7.8205583399289402</v>
      </c>
      <c r="E1240" t="s">
        <v>49</v>
      </c>
      <c r="F1240">
        <v>0</v>
      </c>
      <c r="G1240">
        <v>0</v>
      </c>
      <c r="H1240">
        <v>0</v>
      </c>
      <c r="I1240">
        <v>1</v>
      </c>
      <c r="J1240">
        <v>0</v>
      </c>
      <c r="K1240" t="s">
        <v>43</v>
      </c>
      <c r="L1240">
        <v>0</v>
      </c>
      <c r="M1240">
        <v>1</v>
      </c>
      <c r="N1240">
        <v>0</v>
      </c>
      <c r="O1240">
        <v>0</v>
      </c>
      <c r="P1240">
        <v>0</v>
      </c>
      <c r="Q1240">
        <v>0</v>
      </c>
      <c r="R1240">
        <v>0</v>
      </c>
      <c r="S1240" t="s">
        <v>39</v>
      </c>
      <c r="T1240">
        <v>0</v>
      </c>
      <c r="U1240">
        <v>0</v>
      </c>
      <c r="V1240">
        <v>1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61.8</v>
      </c>
      <c r="AC1240">
        <v>59</v>
      </c>
      <c r="AD1240">
        <v>2817</v>
      </c>
      <c r="AE1240">
        <v>7.9434277678763729</v>
      </c>
      <c r="AF1240">
        <f t="shared" si="58"/>
        <v>2817.0000000000009</v>
      </c>
      <c r="AG1240">
        <v>7.9019344900036845</v>
      </c>
      <c r="AH1240">
        <f t="shared" si="59"/>
        <v>2702.5052441801813</v>
      </c>
      <c r="AI1240">
        <v>4.1493277872688417E-2</v>
      </c>
      <c r="AJ1240">
        <v>2817</v>
      </c>
      <c r="AL1240">
        <v>1</v>
      </c>
      <c r="AM1240">
        <v>0</v>
      </c>
      <c r="AN1240">
        <v>5.75</v>
      </c>
      <c r="AO1240">
        <v>5.7</v>
      </c>
      <c r="AP1240">
        <v>3.54</v>
      </c>
    </row>
    <row r="1241" spans="1:42" x14ac:dyDescent="0.3">
      <c r="A1241">
        <v>1</v>
      </c>
      <c r="B1241">
        <v>0.35</v>
      </c>
      <c r="C1241">
        <f t="shared" si="57"/>
        <v>0.12249999999999998</v>
      </c>
      <c r="D1241">
        <v>6.694013936569946</v>
      </c>
      <c r="E1241" t="s">
        <v>55</v>
      </c>
      <c r="F1241">
        <v>0</v>
      </c>
      <c r="G1241">
        <v>0</v>
      </c>
      <c r="H1241">
        <v>0</v>
      </c>
      <c r="I1241">
        <v>0</v>
      </c>
      <c r="J1241">
        <v>1</v>
      </c>
      <c r="K1241" t="s">
        <v>51</v>
      </c>
      <c r="L1241">
        <v>0</v>
      </c>
      <c r="M1241">
        <v>0</v>
      </c>
      <c r="N1241">
        <v>1</v>
      </c>
      <c r="O1241">
        <v>0</v>
      </c>
      <c r="P1241">
        <v>0</v>
      </c>
      <c r="Q1241">
        <v>0</v>
      </c>
      <c r="R1241">
        <v>0</v>
      </c>
      <c r="S1241" t="s">
        <v>48</v>
      </c>
      <c r="T1241">
        <v>0</v>
      </c>
      <c r="U1241">
        <v>0</v>
      </c>
      <c r="V1241">
        <v>0</v>
      </c>
      <c r="W1241">
        <v>1</v>
      </c>
      <c r="X1241">
        <v>0</v>
      </c>
      <c r="Y1241">
        <v>0</v>
      </c>
      <c r="Z1241">
        <v>0</v>
      </c>
      <c r="AA1241">
        <v>0</v>
      </c>
      <c r="AB1241">
        <v>61.2</v>
      </c>
      <c r="AC1241">
        <v>55</v>
      </c>
      <c r="AD1241">
        <v>494</v>
      </c>
      <c r="AE1241">
        <v>6.2025355171879228</v>
      </c>
      <c r="AF1241">
        <f t="shared" si="58"/>
        <v>494.00000000000017</v>
      </c>
      <c r="AG1241">
        <v>6.3272509066944309</v>
      </c>
      <c r="AH1241">
        <f t="shared" si="59"/>
        <v>559.61604055006876</v>
      </c>
      <c r="AI1241">
        <v>-0.12471538950650807</v>
      </c>
      <c r="AJ1241">
        <v>494</v>
      </c>
      <c r="AL1241">
        <v>1</v>
      </c>
      <c r="AM1241">
        <v>0</v>
      </c>
      <c r="AN1241">
        <v>4.5599999999999996</v>
      </c>
      <c r="AO1241">
        <v>4.57</v>
      </c>
      <c r="AP1241">
        <v>2.79</v>
      </c>
    </row>
    <row r="1242" spans="1:42" x14ac:dyDescent="0.3">
      <c r="A1242">
        <v>1</v>
      </c>
      <c r="B1242">
        <v>0.54</v>
      </c>
      <c r="C1242">
        <f t="shared" si="57"/>
        <v>0.29160000000000003</v>
      </c>
      <c r="D1242">
        <v>7.3637568041130663</v>
      </c>
      <c r="E1242" t="s">
        <v>40</v>
      </c>
      <c r="F1242">
        <v>0</v>
      </c>
      <c r="G1242">
        <v>0</v>
      </c>
      <c r="H1242">
        <v>1</v>
      </c>
      <c r="I1242">
        <v>0</v>
      </c>
      <c r="J1242">
        <v>0</v>
      </c>
      <c r="K1242" t="s">
        <v>43</v>
      </c>
      <c r="L1242">
        <v>0</v>
      </c>
      <c r="M1242">
        <v>1</v>
      </c>
      <c r="N1242">
        <v>0</v>
      </c>
      <c r="O1242">
        <v>0</v>
      </c>
      <c r="P1242">
        <v>0</v>
      </c>
      <c r="Q1242">
        <v>0</v>
      </c>
      <c r="R1242">
        <v>0</v>
      </c>
      <c r="S1242" t="s">
        <v>52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0</v>
      </c>
      <c r="AA1242">
        <v>0</v>
      </c>
      <c r="AB1242">
        <v>60.8</v>
      </c>
      <c r="AC1242">
        <v>57</v>
      </c>
      <c r="AD1242">
        <v>1754</v>
      </c>
      <c r="AE1242">
        <v>7.4696541729321284</v>
      </c>
      <c r="AF1242">
        <f t="shared" si="58"/>
        <v>1754</v>
      </c>
      <c r="AG1242">
        <v>7.4581841346068529</v>
      </c>
      <c r="AH1242">
        <f t="shared" si="59"/>
        <v>1733.9964925834256</v>
      </c>
      <c r="AI1242">
        <v>1.1470038325275489E-2</v>
      </c>
      <c r="AJ1242">
        <v>1754</v>
      </c>
      <c r="AL1242">
        <v>1</v>
      </c>
      <c r="AM1242">
        <v>0</v>
      </c>
      <c r="AN1242">
        <v>5.24</v>
      </c>
      <c r="AO1242">
        <v>5.29</v>
      </c>
      <c r="AP1242">
        <v>3.2</v>
      </c>
    </row>
    <row r="1243" spans="1:42" x14ac:dyDescent="0.3">
      <c r="A1243">
        <v>1</v>
      </c>
      <c r="B1243">
        <v>0.9</v>
      </c>
      <c r="C1243">
        <f t="shared" si="57"/>
        <v>0.81</v>
      </c>
      <c r="D1243">
        <v>8.2391797372871505</v>
      </c>
      <c r="E1243" t="s">
        <v>37</v>
      </c>
      <c r="F1243">
        <v>0</v>
      </c>
      <c r="G1243">
        <v>1</v>
      </c>
      <c r="H1243">
        <v>0</v>
      </c>
      <c r="I1243">
        <v>0</v>
      </c>
      <c r="J1243">
        <v>0</v>
      </c>
      <c r="K1243" t="s">
        <v>47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1</v>
      </c>
      <c r="R1243">
        <v>0</v>
      </c>
      <c r="S1243" t="s">
        <v>39</v>
      </c>
      <c r="T1243">
        <v>0</v>
      </c>
      <c r="U1243">
        <v>0</v>
      </c>
      <c r="V1243">
        <v>1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63</v>
      </c>
      <c r="AC1243">
        <v>53</v>
      </c>
      <c r="AD1243">
        <v>3196</v>
      </c>
      <c r="AE1243">
        <v>8.0696553068861654</v>
      </c>
      <c r="AF1243">
        <f t="shared" si="58"/>
        <v>3196.0000000000005</v>
      </c>
      <c r="AG1243">
        <v>7.9625762999041765</v>
      </c>
      <c r="AH1243">
        <f t="shared" si="59"/>
        <v>2871.461176433354</v>
      </c>
      <c r="AI1243">
        <v>0.10707900698198891</v>
      </c>
      <c r="AJ1243">
        <v>3196</v>
      </c>
      <c r="AL1243">
        <v>1</v>
      </c>
      <c r="AM1243">
        <v>0</v>
      </c>
      <c r="AN1243">
        <v>6.08</v>
      </c>
      <c r="AO1243">
        <v>6.15</v>
      </c>
      <c r="AP1243">
        <v>3.85</v>
      </c>
    </row>
    <row r="1244" spans="1:42" x14ac:dyDescent="0.3">
      <c r="A1244">
        <v>1</v>
      </c>
      <c r="B1244">
        <v>0.38</v>
      </c>
      <c r="C1244">
        <f t="shared" si="57"/>
        <v>0.1444</v>
      </c>
      <c r="D1244">
        <v>6.8161707634672322</v>
      </c>
      <c r="E1244" t="s">
        <v>40</v>
      </c>
      <c r="F1244">
        <v>0</v>
      </c>
      <c r="G1244">
        <v>0</v>
      </c>
      <c r="H1244">
        <v>1</v>
      </c>
      <c r="I1244">
        <v>0</v>
      </c>
      <c r="J1244">
        <v>0</v>
      </c>
      <c r="K1244" t="s">
        <v>43</v>
      </c>
      <c r="L1244">
        <v>0</v>
      </c>
      <c r="M1244">
        <v>1</v>
      </c>
      <c r="N1244">
        <v>0</v>
      </c>
      <c r="O1244">
        <v>0</v>
      </c>
      <c r="P1244">
        <v>0</v>
      </c>
      <c r="Q1244">
        <v>0</v>
      </c>
      <c r="R1244">
        <v>0</v>
      </c>
      <c r="S1244" t="s">
        <v>44</v>
      </c>
      <c r="T1244">
        <v>0</v>
      </c>
      <c r="U1244">
        <v>0</v>
      </c>
      <c r="V1244">
        <v>0</v>
      </c>
      <c r="W1244">
        <v>0</v>
      </c>
      <c r="X1244">
        <v>1</v>
      </c>
      <c r="Y1244">
        <v>0</v>
      </c>
      <c r="Z1244">
        <v>0</v>
      </c>
      <c r="AA1244">
        <v>0</v>
      </c>
      <c r="AB1244">
        <v>62.7</v>
      </c>
      <c r="AC1244">
        <v>55</v>
      </c>
      <c r="AD1244">
        <v>1000</v>
      </c>
      <c r="AE1244">
        <v>6.9077552789821368</v>
      </c>
      <c r="AF1244">
        <f t="shared" si="58"/>
        <v>999.99999999999977</v>
      </c>
      <c r="AG1244">
        <v>6.9065167232155495</v>
      </c>
      <c r="AH1244">
        <f t="shared" si="59"/>
        <v>998.76221092704236</v>
      </c>
      <c r="AI1244">
        <v>1.2385557665872682E-3</v>
      </c>
      <c r="AJ1244">
        <v>1000</v>
      </c>
      <c r="AL1244">
        <v>1</v>
      </c>
      <c r="AM1244">
        <v>0</v>
      </c>
      <c r="AN1244">
        <v>4.5999999999999996</v>
      </c>
      <c r="AO1244">
        <v>4.6500000000000004</v>
      </c>
      <c r="AP1244">
        <v>2.9</v>
      </c>
    </row>
    <row r="1245" spans="1:42" x14ac:dyDescent="0.3">
      <c r="A1245">
        <v>1</v>
      </c>
      <c r="B1245">
        <v>0.36</v>
      </c>
      <c r="C1245">
        <f t="shared" si="57"/>
        <v>0.12959999999999999</v>
      </c>
      <c r="D1245">
        <v>6.7356105602666911</v>
      </c>
      <c r="E1245" t="s">
        <v>40</v>
      </c>
      <c r="F1245">
        <v>0</v>
      </c>
      <c r="G1245">
        <v>0</v>
      </c>
      <c r="H1245">
        <v>1</v>
      </c>
      <c r="I1245">
        <v>0</v>
      </c>
      <c r="J1245">
        <v>0</v>
      </c>
      <c r="K1245" t="s">
        <v>54</v>
      </c>
      <c r="L1245">
        <v>1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 t="s">
        <v>44</v>
      </c>
      <c r="T1245">
        <v>0</v>
      </c>
      <c r="U1245">
        <v>0</v>
      </c>
      <c r="V1245">
        <v>0</v>
      </c>
      <c r="W1245">
        <v>0</v>
      </c>
      <c r="X1245">
        <v>1</v>
      </c>
      <c r="Y1245">
        <v>0</v>
      </c>
      <c r="Z1245">
        <v>0</v>
      </c>
      <c r="AA1245">
        <v>0</v>
      </c>
      <c r="AB1245">
        <v>61.8</v>
      </c>
      <c r="AC1245">
        <v>55</v>
      </c>
      <c r="AD1245">
        <v>781</v>
      </c>
      <c r="AE1245">
        <v>6.6605751498396861</v>
      </c>
      <c r="AF1245">
        <f t="shared" si="58"/>
        <v>781.00000000000011</v>
      </c>
      <c r="AG1245">
        <v>6.8523834657484155</v>
      </c>
      <c r="AH1245">
        <f t="shared" si="59"/>
        <v>946.1332976653041</v>
      </c>
      <c r="AI1245">
        <v>-0.19180831590872938</v>
      </c>
      <c r="AJ1245">
        <v>781</v>
      </c>
      <c r="AL1245">
        <v>1</v>
      </c>
      <c r="AM1245">
        <v>0</v>
      </c>
      <c r="AN1245">
        <v>4.54</v>
      </c>
      <c r="AO1245">
        <v>4.58</v>
      </c>
      <c r="AP1245">
        <v>2.82</v>
      </c>
    </row>
    <row r="1246" spans="1:42" x14ac:dyDescent="0.3">
      <c r="A1246">
        <v>1</v>
      </c>
      <c r="B1246">
        <v>0.42</v>
      </c>
      <c r="C1246">
        <f t="shared" si="57"/>
        <v>0.17639999999999997</v>
      </c>
      <c r="D1246">
        <v>6.9678463957930497</v>
      </c>
      <c r="E1246" t="s">
        <v>40</v>
      </c>
      <c r="F1246">
        <v>0</v>
      </c>
      <c r="G1246">
        <v>0</v>
      </c>
      <c r="H1246">
        <v>1</v>
      </c>
      <c r="I1246">
        <v>0</v>
      </c>
      <c r="J1246">
        <v>0</v>
      </c>
      <c r="K1246" t="s">
        <v>38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1</v>
      </c>
      <c r="S1246" t="s">
        <v>52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0</v>
      </c>
      <c r="AA1246">
        <v>0</v>
      </c>
      <c r="AB1246">
        <v>62</v>
      </c>
      <c r="AC1246">
        <v>55</v>
      </c>
      <c r="AD1246">
        <v>628</v>
      </c>
      <c r="AE1246">
        <v>6.4425401664681985</v>
      </c>
      <c r="AF1246">
        <f t="shared" si="58"/>
        <v>627.99999999999989</v>
      </c>
      <c r="AG1246">
        <v>6.5997515412433447</v>
      </c>
      <c r="AH1246">
        <f t="shared" si="59"/>
        <v>734.91257109270919</v>
      </c>
      <c r="AI1246">
        <v>-0.15721137477514624</v>
      </c>
      <c r="AJ1246">
        <v>628</v>
      </c>
      <c r="AL1246">
        <v>1</v>
      </c>
      <c r="AM1246">
        <v>0</v>
      </c>
      <c r="AN1246">
        <v>4.8099999999999996</v>
      </c>
      <c r="AO1246">
        <v>4.87</v>
      </c>
      <c r="AP1246">
        <v>3</v>
      </c>
    </row>
    <row r="1247" spans="1:42" x14ac:dyDescent="0.3">
      <c r="A1247">
        <v>1</v>
      </c>
      <c r="B1247">
        <v>0.56999999999999995</v>
      </c>
      <c r="C1247">
        <f t="shared" si="57"/>
        <v>0.32489999999999997</v>
      </c>
      <c r="D1247">
        <v>7.451829850966182</v>
      </c>
      <c r="E1247" t="s">
        <v>40</v>
      </c>
      <c r="F1247">
        <v>0</v>
      </c>
      <c r="G1247">
        <v>0</v>
      </c>
      <c r="H1247">
        <v>1</v>
      </c>
      <c r="I1247">
        <v>0</v>
      </c>
      <c r="J1247">
        <v>0</v>
      </c>
      <c r="K1247" t="s">
        <v>43</v>
      </c>
      <c r="L1247">
        <v>0</v>
      </c>
      <c r="M1247">
        <v>1</v>
      </c>
      <c r="N1247">
        <v>0</v>
      </c>
      <c r="O1247">
        <v>0</v>
      </c>
      <c r="P1247">
        <v>0</v>
      </c>
      <c r="Q1247">
        <v>0</v>
      </c>
      <c r="R1247">
        <v>0</v>
      </c>
      <c r="S1247" t="s">
        <v>44</v>
      </c>
      <c r="T1247">
        <v>0</v>
      </c>
      <c r="U1247">
        <v>0</v>
      </c>
      <c r="V1247">
        <v>0</v>
      </c>
      <c r="W1247">
        <v>0</v>
      </c>
      <c r="X1247">
        <v>1</v>
      </c>
      <c r="Y1247">
        <v>0</v>
      </c>
      <c r="Z1247">
        <v>0</v>
      </c>
      <c r="AA1247">
        <v>0</v>
      </c>
      <c r="AB1247">
        <v>62</v>
      </c>
      <c r="AC1247">
        <v>55</v>
      </c>
      <c r="AD1247">
        <v>2177</v>
      </c>
      <c r="AE1247">
        <v>7.6857030612345474</v>
      </c>
      <c r="AF1247">
        <f t="shared" si="58"/>
        <v>2177</v>
      </c>
      <c r="AG1247">
        <v>7.6461834994670195</v>
      </c>
      <c r="AH1247">
        <f t="shared" si="59"/>
        <v>2092.6437536265139</v>
      </c>
      <c r="AI1247">
        <v>3.9519561767527911E-2</v>
      </c>
      <c r="AJ1247">
        <v>2177</v>
      </c>
      <c r="AL1247">
        <v>1</v>
      </c>
      <c r="AM1247">
        <v>0</v>
      </c>
      <c r="AN1247">
        <v>5.31</v>
      </c>
      <c r="AO1247">
        <v>5.34</v>
      </c>
      <c r="AP1247">
        <v>3.3</v>
      </c>
    </row>
    <row r="1248" spans="1:42" x14ac:dyDescent="0.3">
      <c r="A1248">
        <v>1</v>
      </c>
      <c r="B1248">
        <v>0.36</v>
      </c>
      <c r="C1248">
        <f t="shared" si="57"/>
        <v>0.12959999999999999</v>
      </c>
      <c r="D1248">
        <v>6.7356105602666911</v>
      </c>
      <c r="E1248" t="s">
        <v>40</v>
      </c>
      <c r="F1248">
        <v>0</v>
      </c>
      <c r="G1248">
        <v>0</v>
      </c>
      <c r="H1248">
        <v>1</v>
      </c>
      <c r="I1248">
        <v>0</v>
      </c>
      <c r="J1248">
        <v>0</v>
      </c>
      <c r="K1248" t="s">
        <v>41</v>
      </c>
      <c r="L1248">
        <v>0</v>
      </c>
      <c r="M1248">
        <v>0</v>
      </c>
      <c r="N1248">
        <v>0</v>
      </c>
      <c r="O1248">
        <v>0</v>
      </c>
      <c r="P1248">
        <v>1</v>
      </c>
      <c r="Q1248">
        <v>0</v>
      </c>
      <c r="R1248">
        <v>0</v>
      </c>
      <c r="S1248" t="s">
        <v>53</v>
      </c>
      <c r="T1248">
        <v>0</v>
      </c>
      <c r="U1248">
        <v>1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61.6</v>
      </c>
      <c r="AC1248">
        <v>56</v>
      </c>
      <c r="AD1248">
        <v>912</v>
      </c>
      <c r="AE1248">
        <v>6.815639990074331</v>
      </c>
      <c r="AF1248">
        <f t="shared" si="58"/>
        <v>911.99999999999966</v>
      </c>
      <c r="AG1248">
        <v>6.8839507670554489</v>
      </c>
      <c r="AH1248">
        <f t="shared" si="59"/>
        <v>976.47658062619314</v>
      </c>
      <c r="AI1248">
        <v>-6.8310776981117982E-2</v>
      </c>
      <c r="AJ1248">
        <v>912</v>
      </c>
      <c r="AL1248">
        <v>1</v>
      </c>
      <c r="AM1248">
        <v>0</v>
      </c>
      <c r="AN1248">
        <v>4.5599999999999996</v>
      </c>
      <c r="AO1248">
        <v>4.59</v>
      </c>
      <c r="AP1248">
        <v>2.82</v>
      </c>
    </row>
    <row r="1249" spans="1:42" x14ac:dyDescent="0.3">
      <c r="A1249">
        <v>1</v>
      </c>
      <c r="B1249">
        <v>1</v>
      </c>
      <c r="C1249">
        <f t="shared" si="57"/>
        <v>1</v>
      </c>
      <c r="D1249">
        <v>8.4322999999999997</v>
      </c>
      <c r="E1249" t="s">
        <v>55</v>
      </c>
      <c r="F1249">
        <v>0</v>
      </c>
      <c r="G1249">
        <v>0</v>
      </c>
      <c r="H1249">
        <v>0</v>
      </c>
      <c r="I1249">
        <v>0</v>
      </c>
      <c r="J1249">
        <v>1</v>
      </c>
      <c r="K1249" t="s">
        <v>51</v>
      </c>
      <c r="L1249">
        <v>0</v>
      </c>
      <c r="M1249">
        <v>0</v>
      </c>
      <c r="N1249">
        <v>1</v>
      </c>
      <c r="O1249">
        <v>0</v>
      </c>
      <c r="P1249">
        <v>0</v>
      </c>
      <c r="Q1249">
        <v>0</v>
      </c>
      <c r="R1249">
        <v>0</v>
      </c>
      <c r="S1249" t="s">
        <v>39</v>
      </c>
      <c r="T1249">
        <v>0</v>
      </c>
      <c r="U1249">
        <v>0</v>
      </c>
      <c r="V1249">
        <v>1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61.8</v>
      </c>
      <c r="AC1249">
        <v>59</v>
      </c>
      <c r="AD1249">
        <v>4712</v>
      </c>
      <c r="AE1249">
        <v>8.4578677253314218</v>
      </c>
      <c r="AF1249">
        <f t="shared" si="58"/>
        <v>4711.9999999999964</v>
      </c>
      <c r="AG1249">
        <v>8.4587213238505541</v>
      </c>
      <c r="AH1249">
        <f t="shared" si="59"/>
        <v>4716.0238733639935</v>
      </c>
      <c r="AI1249">
        <v>-8.5359851913224816E-4</v>
      </c>
      <c r="AJ1249">
        <v>4712</v>
      </c>
      <c r="AL1249">
        <v>1</v>
      </c>
      <c r="AM1249">
        <v>0</v>
      </c>
      <c r="AN1249">
        <v>6.33</v>
      </c>
      <c r="AO1249">
        <v>6.38</v>
      </c>
      <c r="AP1249">
        <v>3.93</v>
      </c>
    </row>
    <row r="1250" spans="1:42" x14ac:dyDescent="0.3">
      <c r="A1250">
        <v>1</v>
      </c>
      <c r="B1250">
        <v>0.74</v>
      </c>
      <c r="C1250">
        <f t="shared" si="57"/>
        <v>0.54759999999999998</v>
      </c>
      <c r="D1250">
        <v>7.8920550220333645</v>
      </c>
      <c r="E1250" t="s">
        <v>40</v>
      </c>
      <c r="F1250">
        <v>0</v>
      </c>
      <c r="G1250">
        <v>0</v>
      </c>
      <c r="H1250">
        <v>1</v>
      </c>
      <c r="I1250">
        <v>0</v>
      </c>
      <c r="J1250">
        <v>0</v>
      </c>
      <c r="K1250" t="s">
        <v>41</v>
      </c>
      <c r="L1250">
        <v>0</v>
      </c>
      <c r="M1250">
        <v>0</v>
      </c>
      <c r="N1250">
        <v>0</v>
      </c>
      <c r="O1250">
        <v>0</v>
      </c>
      <c r="P1250">
        <v>1</v>
      </c>
      <c r="Q1250">
        <v>0</v>
      </c>
      <c r="R1250">
        <v>0</v>
      </c>
      <c r="S1250" t="s">
        <v>44</v>
      </c>
      <c r="T1250">
        <v>0</v>
      </c>
      <c r="U1250">
        <v>0</v>
      </c>
      <c r="V1250">
        <v>0</v>
      </c>
      <c r="W1250">
        <v>0</v>
      </c>
      <c r="X1250">
        <v>1</v>
      </c>
      <c r="Y1250">
        <v>0</v>
      </c>
      <c r="Z1250">
        <v>0</v>
      </c>
      <c r="AA1250">
        <v>0</v>
      </c>
      <c r="AB1250">
        <v>61</v>
      </c>
      <c r="AC1250">
        <v>55</v>
      </c>
      <c r="AD1250">
        <v>3254</v>
      </c>
      <c r="AE1250">
        <v>8.0876402877789833</v>
      </c>
      <c r="AF1250">
        <f t="shared" si="58"/>
        <v>3254.0000000000005</v>
      </c>
      <c r="AG1250">
        <v>8.0080572253517381</v>
      </c>
      <c r="AH1250">
        <f t="shared" si="59"/>
        <v>3005.0732579321539</v>
      </c>
      <c r="AI1250">
        <v>7.958306242724511E-2</v>
      </c>
      <c r="AJ1250">
        <v>3254</v>
      </c>
      <c r="AL1250">
        <v>1</v>
      </c>
      <c r="AM1250">
        <v>0</v>
      </c>
      <c r="AN1250">
        <v>5.86</v>
      </c>
      <c r="AO1250">
        <v>5.88</v>
      </c>
      <c r="AP1250">
        <v>3.58</v>
      </c>
    </row>
    <row r="1251" spans="1:42" x14ac:dyDescent="0.3">
      <c r="A1251">
        <v>1</v>
      </c>
      <c r="B1251">
        <v>0.5</v>
      </c>
      <c r="C1251">
        <f t="shared" si="57"/>
        <v>0.25</v>
      </c>
      <c r="D1251">
        <v>7.2401831635362885</v>
      </c>
      <c r="E1251" t="s">
        <v>37</v>
      </c>
      <c r="F1251">
        <v>0</v>
      </c>
      <c r="G1251">
        <v>1</v>
      </c>
      <c r="H1251">
        <v>0</v>
      </c>
      <c r="I1251">
        <v>0</v>
      </c>
      <c r="J1251">
        <v>0</v>
      </c>
      <c r="K1251" t="s">
        <v>51</v>
      </c>
      <c r="L1251">
        <v>0</v>
      </c>
      <c r="M1251">
        <v>0</v>
      </c>
      <c r="N1251">
        <v>1</v>
      </c>
      <c r="O1251">
        <v>0</v>
      </c>
      <c r="P1251">
        <v>0</v>
      </c>
      <c r="Q1251">
        <v>0</v>
      </c>
      <c r="R1251">
        <v>0</v>
      </c>
      <c r="S1251" t="s">
        <v>39</v>
      </c>
      <c r="T1251">
        <v>0</v>
      </c>
      <c r="U1251">
        <v>0</v>
      </c>
      <c r="V1251">
        <v>1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57.9</v>
      </c>
      <c r="AC1251">
        <v>62</v>
      </c>
      <c r="AD1251">
        <v>1231</v>
      </c>
      <c r="AE1251">
        <v>7.1155821261844538</v>
      </c>
      <c r="AF1251">
        <f t="shared" si="58"/>
        <v>1231.0000000000005</v>
      </c>
      <c r="AG1251">
        <v>7.0676292893203101</v>
      </c>
      <c r="AH1251">
        <f t="shared" si="59"/>
        <v>1173.3630300674333</v>
      </c>
      <c r="AI1251">
        <v>4.7952836864143755E-2</v>
      </c>
      <c r="AJ1251">
        <v>1231</v>
      </c>
      <c r="AL1251">
        <v>1</v>
      </c>
      <c r="AM1251">
        <v>0</v>
      </c>
      <c r="AN1251">
        <v>5.21</v>
      </c>
      <c r="AO1251">
        <v>5.18</v>
      </c>
      <c r="AP1251">
        <v>3.01</v>
      </c>
    </row>
    <row r="1252" spans="1:42" x14ac:dyDescent="0.3">
      <c r="A1252">
        <v>1</v>
      </c>
      <c r="B1252">
        <v>0.25</v>
      </c>
      <c r="C1252">
        <f t="shared" si="57"/>
        <v>6.25E-2</v>
      </c>
      <c r="D1252">
        <v>6.2166019047655245</v>
      </c>
      <c r="E1252" t="s">
        <v>55</v>
      </c>
      <c r="F1252">
        <v>0</v>
      </c>
      <c r="G1252">
        <v>0</v>
      </c>
      <c r="H1252">
        <v>0</v>
      </c>
      <c r="I1252">
        <v>0</v>
      </c>
      <c r="J1252">
        <v>1</v>
      </c>
      <c r="K1252" t="s">
        <v>43</v>
      </c>
      <c r="L1252">
        <v>0</v>
      </c>
      <c r="M1252">
        <v>1</v>
      </c>
      <c r="N1252">
        <v>0</v>
      </c>
      <c r="O1252">
        <v>0</v>
      </c>
      <c r="P1252">
        <v>0</v>
      </c>
      <c r="Q1252">
        <v>0</v>
      </c>
      <c r="R1252">
        <v>0</v>
      </c>
      <c r="S1252" t="s">
        <v>42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1</v>
      </c>
      <c r="AB1252">
        <v>63.1</v>
      </c>
      <c r="AC1252">
        <v>56</v>
      </c>
      <c r="AD1252">
        <v>740</v>
      </c>
      <c r="AE1252">
        <v>6.6066501861982152</v>
      </c>
      <c r="AF1252">
        <f t="shared" si="58"/>
        <v>739.99999999999977</v>
      </c>
      <c r="AG1252">
        <v>6.4204687599817714</v>
      </c>
      <c r="AH1252">
        <f t="shared" si="59"/>
        <v>614.29100168394848</v>
      </c>
      <c r="AI1252">
        <v>0.18618142621644385</v>
      </c>
      <c r="AJ1252">
        <v>740</v>
      </c>
      <c r="AL1252">
        <v>1</v>
      </c>
      <c r="AM1252">
        <v>0</v>
      </c>
      <c r="AN1252">
        <v>4.05</v>
      </c>
      <c r="AO1252">
        <v>4</v>
      </c>
      <c r="AP1252">
        <v>2.54</v>
      </c>
    </row>
    <row r="1253" spans="1:42" x14ac:dyDescent="0.3">
      <c r="A1253">
        <v>1</v>
      </c>
      <c r="B1253">
        <v>0.3</v>
      </c>
      <c r="C1253">
        <f t="shared" si="57"/>
        <v>0.09</v>
      </c>
      <c r="D1253">
        <v>6.4709048392564616</v>
      </c>
      <c r="E1253" t="s">
        <v>40</v>
      </c>
      <c r="F1253">
        <v>0</v>
      </c>
      <c r="G1253">
        <v>0</v>
      </c>
      <c r="H1253">
        <v>1</v>
      </c>
      <c r="I1253">
        <v>0</v>
      </c>
      <c r="J1253">
        <v>0</v>
      </c>
      <c r="K1253" t="s">
        <v>47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1</v>
      </c>
      <c r="R1253">
        <v>0</v>
      </c>
      <c r="S1253" t="s">
        <v>44</v>
      </c>
      <c r="T1253">
        <v>0</v>
      </c>
      <c r="U1253">
        <v>0</v>
      </c>
      <c r="V1253">
        <v>0</v>
      </c>
      <c r="W1253">
        <v>0</v>
      </c>
      <c r="X1253">
        <v>1</v>
      </c>
      <c r="Y1253">
        <v>0</v>
      </c>
      <c r="Z1253">
        <v>0</v>
      </c>
      <c r="AA1253">
        <v>0</v>
      </c>
      <c r="AB1253">
        <v>61.4</v>
      </c>
      <c r="AC1253">
        <v>56</v>
      </c>
      <c r="AD1253">
        <v>491</v>
      </c>
      <c r="AE1253">
        <v>6.1964441277945204</v>
      </c>
      <c r="AF1253">
        <f t="shared" si="58"/>
        <v>490.99999999999989</v>
      </c>
      <c r="AG1253">
        <v>6.2151502277105308</v>
      </c>
      <c r="AH1253">
        <f t="shared" si="59"/>
        <v>500.27113813349052</v>
      </c>
      <c r="AI1253">
        <v>-1.8706099916010466E-2</v>
      </c>
      <c r="AJ1253">
        <v>491</v>
      </c>
      <c r="AL1253">
        <v>1</v>
      </c>
      <c r="AM1253">
        <v>0</v>
      </c>
      <c r="AN1253">
        <v>4.3</v>
      </c>
      <c r="AO1253">
        <v>4.33</v>
      </c>
      <c r="AP1253">
        <v>2.65</v>
      </c>
    </row>
    <row r="1254" spans="1:42" x14ac:dyDescent="0.3">
      <c r="A1254">
        <v>1</v>
      </c>
      <c r="B1254">
        <v>0.32</v>
      </c>
      <c r="C1254">
        <f t="shared" si="57"/>
        <v>0.1024</v>
      </c>
      <c r="D1254">
        <v>6.56339481274318</v>
      </c>
      <c r="E1254" t="s">
        <v>40</v>
      </c>
      <c r="F1254">
        <v>0</v>
      </c>
      <c r="G1254">
        <v>0</v>
      </c>
      <c r="H1254">
        <v>1</v>
      </c>
      <c r="I1254">
        <v>0</v>
      </c>
      <c r="J1254">
        <v>0</v>
      </c>
      <c r="K1254" t="s">
        <v>41</v>
      </c>
      <c r="L1254">
        <v>0</v>
      </c>
      <c r="M1254">
        <v>0</v>
      </c>
      <c r="N1254">
        <v>0</v>
      </c>
      <c r="O1254">
        <v>0</v>
      </c>
      <c r="P1254">
        <v>1</v>
      </c>
      <c r="Q1254">
        <v>0</v>
      </c>
      <c r="R1254">
        <v>0</v>
      </c>
      <c r="S1254" t="s">
        <v>44</v>
      </c>
      <c r="T1254">
        <v>0</v>
      </c>
      <c r="U1254">
        <v>0</v>
      </c>
      <c r="V1254">
        <v>0</v>
      </c>
      <c r="W1254">
        <v>0</v>
      </c>
      <c r="X1254">
        <v>1</v>
      </c>
      <c r="Y1254">
        <v>0</v>
      </c>
      <c r="Z1254">
        <v>0</v>
      </c>
      <c r="AA1254">
        <v>0</v>
      </c>
      <c r="AB1254">
        <v>63</v>
      </c>
      <c r="AC1254">
        <v>57</v>
      </c>
      <c r="AD1254">
        <v>720</v>
      </c>
      <c r="AE1254">
        <v>6.5792512120101012</v>
      </c>
      <c r="AF1254">
        <f t="shared" si="58"/>
        <v>720.00000000000011</v>
      </c>
      <c r="AG1254">
        <v>6.4942997176520922</v>
      </c>
      <c r="AH1254">
        <f t="shared" si="59"/>
        <v>661.36092372723112</v>
      </c>
      <c r="AI1254">
        <v>8.4951494358008972E-2</v>
      </c>
      <c r="AJ1254">
        <v>720</v>
      </c>
      <c r="AL1254">
        <v>1</v>
      </c>
      <c r="AM1254">
        <v>0</v>
      </c>
      <c r="AN1254">
        <v>4.3899999999999997</v>
      </c>
      <c r="AO1254">
        <v>4.37</v>
      </c>
      <c r="AP1254">
        <v>2.76</v>
      </c>
    </row>
    <row r="1255" spans="1:42" x14ac:dyDescent="0.3">
      <c r="A1255">
        <v>1</v>
      </c>
      <c r="B1255">
        <v>0.54</v>
      </c>
      <c r="C1255">
        <f t="shared" si="57"/>
        <v>0.29160000000000003</v>
      </c>
      <c r="D1255">
        <v>7.3637568041130663</v>
      </c>
      <c r="E1255" t="s">
        <v>40</v>
      </c>
      <c r="F1255">
        <v>0</v>
      </c>
      <c r="G1255">
        <v>0</v>
      </c>
      <c r="H1255">
        <v>1</v>
      </c>
      <c r="I1255">
        <v>0</v>
      </c>
      <c r="J1255">
        <v>0</v>
      </c>
      <c r="K1255" t="s">
        <v>43</v>
      </c>
      <c r="L1255">
        <v>0</v>
      </c>
      <c r="M1255">
        <v>1</v>
      </c>
      <c r="N1255">
        <v>0</v>
      </c>
      <c r="O1255">
        <v>0</v>
      </c>
      <c r="P1255">
        <v>0</v>
      </c>
      <c r="Q1255">
        <v>0</v>
      </c>
      <c r="R1255">
        <v>0</v>
      </c>
      <c r="S1255" t="s">
        <v>44</v>
      </c>
      <c r="T1255">
        <v>0</v>
      </c>
      <c r="U1255">
        <v>0</v>
      </c>
      <c r="V1255">
        <v>0</v>
      </c>
      <c r="W1255">
        <v>0</v>
      </c>
      <c r="X1255">
        <v>1</v>
      </c>
      <c r="Y1255">
        <v>0</v>
      </c>
      <c r="Z1255">
        <v>0</v>
      </c>
      <c r="AA1255">
        <v>0</v>
      </c>
      <c r="AB1255">
        <v>61</v>
      </c>
      <c r="AC1255">
        <v>56</v>
      </c>
      <c r="AD1255">
        <v>2041</v>
      </c>
      <c r="AE1255">
        <v>7.6211951628098449</v>
      </c>
      <c r="AF1255">
        <f t="shared" si="58"/>
        <v>2041.0000000000002</v>
      </c>
      <c r="AG1255">
        <v>7.6521323825184009</v>
      </c>
      <c r="AH1255">
        <f t="shared" si="59"/>
        <v>2105.1297486246176</v>
      </c>
      <c r="AI1255">
        <v>-3.0937219708556007E-2</v>
      </c>
      <c r="AJ1255">
        <v>2041</v>
      </c>
      <c r="AL1255">
        <v>1</v>
      </c>
      <c r="AM1255">
        <v>0</v>
      </c>
      <c r="AN1255">
        <v>5.35</v>
      </c>
      <c r="AO1255">
        <v>5.24</v>
      </c>
      <c r="AP1255">
        <v>3.23</v>
      </c>
    </row>
    <row r="1256" spans="1:42" x14ac:dyDescent="0.3">
      <c r="A1256">
        <v>1</v>
      </c>
      <c r="B1256">
        <v>0.25</v>
      </c>
      <c r="C1256">
        <f t="shared" si="57"/>
        <v>6.25E-2</v>
      </c>
      <c r="D1256">
        <v>6.2166019047655245</v>
      </c>
      <c r="E1256" t="s">
        <v>55</v>
      </c>
      <c r="F1256">
        <v>0</v>
      </c>
      <c r="G1256">
        <v>0</v>
      </c>
      <c r="H1256">
        <v>0</v>
      </c>
      <c r="I1256">
        <v>0</v>
      </c>
      <c r="J1256">
        <v>1</v>
      </c>
      <c r="K1256" t="s">
        <v>51</v>
      </c>
      <c r="L1256">
        <v>0</v>
      </c>
      <c r="M1256">
        <v>0</v>
      </c>
      <c r="N1256">
        <v>1</v>
      </c>
      <c r="O1256">
        <v>0</v>
      </c>
      <c r="P1256">
        <v>0</v>
      </c>
      <c r="Q1256">
        <v>0</v>
      </c>
      <c r="R1256">
        <v>0</v>
      </c>
      <c r="S1256" t="s">
        <v>42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1</v>
      </c>
      <c r="AB1256">
        <v>61.8</v>
      </c>
      <c r="AC1256">
        <v>58</v>
      </c>
      <c r="AD1256">
        <v>575</v>
      </c>
      <c r="AE1256">
        <v>6.3543700407973507</v>
      </c>
      <c r="AF1256">
        <f t="shared" si="58"/>
        <v>575.00000000000011</v>
      </c>
      <c r="AG1256">
        <v>6.3064172408442722</v>
      </c>
      <c r="AH1256">
        <f t="shared" si="59"/>
        <v>548.07779625675892</v>
      </c>
      <c r="AI1256">
        <v>4.795279995307844E-2</v>
      </c>
      <c r="AJ1256">
        <v>575</v>
      </c>
      <c r="AL1256">
        <v>1</v>
      </c>
      <c r="AM1256">
        <v>0</v>
      </c>
      <c r="AN1256">
        <v>4.05</v>
      </c>
      <c r="AO1256">
        <v>4.07</v>
      </c>
      <c r="AP1256">
        <v>2.5099999999999998</v>
      </c>
    </row>
    <row r="1257" spans="1:42" x14ac:dyDescent="0.3">
      <c r="A1257">
        <v>1</v>
      </c>
      <c r="B1257">
        <v>0.72</v>
      </c>
      <c r="C1257">
        <f t="shared" si="57"/>
        <v>0.51839999999999997</v>
      </c>
      <c r="D1257">
        <v>7.8446480764991975</v>
      </c>
      <c r="E1257" t="s">
        <v>40</v>
      </c>
      <c r="F1257">
        <v>0</v>
      </c>
      <c r="G1257">
        <v>0</v>
      </c>
      <c r="H1257">
        <v>1</v>
      </c>
      <c r="I1257">
        <v>0</v>
      </c>
      <c r="J1257">
        <v>0</v>
      </c>
      <c r="K1257" t="s">
        <v>51</v>
      </c>
      <c r="L1257">
        <v>0</v>
      </c>
      <c r="M1257">
        <v>0</v>
      </c>
      <c r="N1257">
        <v>1</v>
      </c>
      <c r="O1257">
        <v>0</v>
      </c>
      <c r="P1257">
        <v>0</v>
      </c>
      <c r="Q1257">
        <v>0</v>
      </c>
      <c r="R1257">
        <v>0</v>
      </c>
      <c r="S1257" t="s">
        <v>52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0</v>
      </c>
      <c r="AA1257">
        <v>0</v>
      </c>
      <c r="AB1257">
        <v>60.3</v>
      </c>
      <c r="AC1257">
        <v>56</v>
      </c>
      <c r="AD1257">
        <v>2724</v>
      </c>
      <c r="AE1257">
        <v>7.9098566672694028</v>
      </c>
      <c r="AF1257">
        <f t="shared" si="58"/>
        <v>2723.9999999999995</v>
      </c>
      <c r="AG1257">
        <v>8.0131953446855277</v>
      </c>
      <c r="AH1257">
        <f t="shared" si="59"/>
        <v>3020.5534183372365</v>
      </c>
      <c r="AI1257">
        <v>-0.1033386774161249</v>
      </c>
      <c r="AJ1257">
        <v>2724</v>
      </c>
      <c r="AL1257">
        <v>1</v>
      </c>
      <c r="AM1257">
        <v>0</v>
      </c>
      <c r="AN1257">
        <v>5.84</v>
      </c>
      <c r="AO1257">
        <v>5.81</v>
      </c>
      <c r="AP1257">
        <v>3.51</v>
      </c>
    </row>
    <row r="1258" spans="1:42" x14ac:dyDescent="0.3">
      <c r="A1258">
        <v>1</v>
      </c>
      <c r="B1258">
        <v>0.71</v>
      </c>
      <c r="C1258">
        <f t="shared" si="57"/>
        <v>0.50409999999999999</v>
      </c>
      <c r="D1258">
        <v>7.8205583399289402</v>
      </c>
      <c r="E1258" t="s">
        <v>55</v>
      </c>
      <c r="F1258">
        <v>0</v>
      </c>
      <c r="G1258">
        <v>0</v>
      </c>
      <c r="H1258">
        <v>0</v>
      </c>
      <c r="I1258">
        <v>0</v>
      </c>
      <c r="J1258">
        <v>1</v>
      </c>
      <c r="K1258" t="s">
        <v>41</v>
      </c>
      <c r="L1258">
        <v>0</v>
      </c>
      <c r="M1258">
        <v>0</v>
      </c>
      <c r="N1258">
        <v>0</v>
      </c>
      <c r="O1258">
        <v>0</v>
      </c>
      <c r="P1258">
        <v>1</v>
      </c>
      <c r="Q1258">
        <v>0</v>
      </c>
      <c r="R1258">
        <v>0</v>
      </c>
      <c r="S1258" t="s">
        <v>48</v>
      </c>
      <c r="T1258">
        <v>0</v>
      </c>
      <c r="U1258">
        <v>0</v>
      </c>
      <c r="V1258">
        <v>0</v>
      </c>
      <c r="W1258">
        <v>1</v>
      </c>
      <c r="X1258">
        <v>0</v>
      </c>
      <c r="Y1258">
        <v>0</v>
      </c>
      <c r="Z1258">
        <v>0</v>
      </c>
      <c r="AA1258">
        <v>0</v>
      </c>
      <c r="AB1258">
        <v>63.3</v>
      </c>
      <c r="AC1258">
        <v>58</v>
      </c>
      <c r="AD1258">
        <v>2055</v>
      </c>
      <c r="AE1258">
        <v>7.6280311269303347</v>
      </c>
      <c r="AF1258">
        <f t="shared" si="58"/>
        <v>2054.9999999999995</v>
      </c>
      <c r="AG1258">
        <v>7.4659751057144064</v>
      </c>
      <c r="AH1258">
        <f t="shared" si="59"/>
        <v>1747.5587722205523</v>
      </c>
      <c r="AI1258">
        <v>0.16205602121592833</v>
      </c>
      <c r="AJ1258">
        <v>2055</v>
      </c>
      <c r="AL1258">
        <v>1</v>
      </c>
      <c r="AM1258">
        <v>0</v>
      </c>
      <c r="AN1258">
        <v>5.65</v>
      </c>
      <c r="AO1258">
        <v>5.69</v>
      </c>
      <c r="AP1258">
        <v>3.59</v>
      </c>
    </row>
    <row r="1259" spans="1:42" x14ac:dyDescent="0.3">
      <c r="A1259">
        <v>1</v>
      </c>
      <c r="B1259">
        <v>0.28000000000000003</v>
      </c>
      <c r="C1259">
        <f t="shared" si="57"/>
        <v>7.8400000000000011E-2</v>
      </c>
      <c r="D1259">
        <v>6.3734722661679095</v>
      </c>
      <c r="E1259" t="s">
        <v>40</v>
      </c>
      <c r="F1259">
        <v>0</v>
      </c>
      <c r="G1259">
        <v>0</v>
      </c>
      <c r="H1259">
        <v>1</v>
      </c>
      <c r="I1259">
        <v>0</v>
      </c>
      <c r="J1259">
        <v>0</v>
      </c>
      <c r="K1259" t="s">
        <v>51</v>
      </c>
      <c r="L1259">
        <v>0</v>
      </c>
      <c r="M1259">
        <v>0</v>
      </c>
      <c r="N1259">
        <v>1</v>
      </c>
      <c r="O1259">
        <v>0</v>
      </c>
      <c r="P1259">
        <v>0</v>
      </c>
      <c r="Q1259">
        <v>0</v>
      </c>
      <c r="R1259">
        <v>0</v>
      </c>
      <c r="S1259" t="s">
        <v>42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1</v>
      </c>
      <c r="AB1259">
        <v>61.1</v>
      </c>
      <c r="AC1259">
        <v>57</v>
      </c>
      <c r="AD1259">
        <v>642</v>
      </c>
      <c r="AE1259">
        <v>6.4645883036899612</v>
      </c>
      <c r="AF1259">
        <f t="shared" si="58"/>
        <v>642</v>
      </c>
      <c r="AG1259">
        <v>6.5048309648985594</v>
      </c>
      <c r="AH1259">
        <f t="shared" si="59"/>
        <v>668.36268305146746</v>
      </c>
      <c r="AI1259">
        <v>-4.0242661208598207E-2</v>
      </c>
      <c r="AJ1259">
        <v>642</v>
      </c>
      <c r="AL1259">
        <v>1</v>
      </c>
      <c r="AM1259">
        <v>0</v>
      </c>
      <c r="AN1259">
        <v>4.22</v>
      </c>
      <c r="AO1259">
        <v>4.26</v>
      </c>
      <c r="AP1259">
        <v>2.59</v>
      </c>
    </row>
    <row r="1260" spans="1:42" x14ac:dyDescent="0.3">
      <c r="A1260">
        <v>1</v>
      </c>
      <c r="B1260">
        <v>0.5</v>
      </c>
      <c r="C1260">
        <f t="shared" si="57"/>
        <v>0.25</v>
      </c>
      <c r="D1260">
        <v>7.2401831635362885</v>
      </c>
      <c r="E1260" t="s">
        <v>37</v>
      </c>
      <c r="F1260">
        <v>0</v>
      </c>
      <c r="G1260">
        <v>1</v>
      </c>
      <c r="H1260">
        <v>0</v>
      </c>
      <c r="I1260">
        <v>0</v>
      </c>
      <c r="J1260">
        <v>0</v>
      </c>
      <c r="K1260" t="s">
        <v>43</v>
      </c>
      <c r="L1260">
        <v>0</v>
      </c>
      <c r="M1260">
        <v>1</v>
      </c>
      <c r="N1260">
        <v>0</v>
      </c>
      <c r="O1260">
        <v>0</v>
      </c>
      <c r="P1260">
        <v>0</v>
      </c>
      <c r="Q1260">
        <v>0</v>
      </c>
      <c r="R1260">
        <v>0</v>
      </c>
      <c r="S1260" t="s">
        <v>52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0</v>
      </c>
      <c r="AA1260">
        <v>0</v>
      </c>
      <c r="AB1260">
        <v>63.4</v>
      </c>
      <c r="AC1260">
        <v>59</v>
      </c>
      <c r="AD1260">
        <v>1407</v>
      </c>
      <c r="AE1260">
        <v>7.2492150571143892</v>
      </c>
      <c r="AF1260">
        <f t="shared" si="58"/>
        <v>1407.0000000000002</v>
      </c>
      <c r="AG1260">
        <v>7.283682818941287</v>
      </c>
      <c r="AH1260">
        <f t="shared" si="59"/>
        <v>1456.3416033756916</v>
      </c>
      <c r="AI1260">
        <v>-3.4467761826897814E-2</v>
      </c>
      <c r="AJ1260">
        <v>1407</v>
      </c>
      <c r="AL1260">
        <v>1</v>
      </c>
      <c r="AM1260">
        <v>0</v>
      </c>
      <c r="AN1260">
        <v>5.03</v>
      </c>
      <c r="AO1260">
        <v>5.0599999999999996</v>
      </c>
      <c r="AP1260">
        <v>3.2</v>
      </c>
    </row>
    <row r="1261" spans="1:42" x14ac:dyDescent="0.3">
      <c r="A1261">
        <v>1</v>
      </c>
      <c r="B1261">
        <v>0.63</v>
      </c>
      <c r="C1261">
        <f t="shared" si="57"/>
        <v>0.39690000000000003</v>
      </c>
      <c r="D1261">
        <v>7.6176503745199033</v>
      </c>
      <c r="E1261" t="s">
        <v>40</v>
      </c>
      <c r="F1261">
        <v>0</v>
      </c>
      <c r="G1261">
        <v>0</v>
      </c>
      <c r="H1261">
        <v>1</v>
      </c>
      <c r="I1261">
        <v>0</v>
      </c>
      <c r="J1261">
        <v>0</v>
      </c>
      <c r="K1261" t="s">
        <v>43</v>
      </c>
      <c r="L1261">
        <v>0</v>
      </c>
      <c r="M1261">
        <v>1</v>
      </c>
      <c r="N1261">
        <v>0</v>
      </c>
      <c r="O1261">
        <v>0</v>
      </c>
      <c r="P1261">
        <v>0</v>
      </c>
      <c r="Q1261">
        <v>0</v>
      </c>
      <c r="R1261">
        <v>0</v>
      </c>
      <c r="S1261" t="s">
        <v>44</v>
      </c>
      <c r="T1261">
        <v>0</v>
      </c>
      <c r="U1261">
        <v>0</v>
      </c>
      <c r="V1261">
        <v>0</v>
      </c>
      <c r="W1261">
        <v>0</v>
      </c>
      <c r="X1261">
        <v>1</v>
      </c>
      <c r="Y1261">
        <v>0</v>
      </c>
      <c r="Z1261">
        <v>0</v>
      </c>
      <c r="AA1261">
        <v>0</v>
      </c>
      <c r="AB1261">
        <v>61.5</v>
      </c>
      <c r="AC1261">
        <v>56</v>
      </c>
      <c r="AD1261">
        <v>2526</v>
      </c>
      <c r="AE1261">
        <v>7.8343923029104365</v>
      </c>
      <c r="AF1261">
        <f t="shared" si="58"/>
        <v>2526.0000000000005</v>
      </c>
      <c r="AG1261">
        <v>7.8687385308027018</v>
      </c>
      <c r="AH1261">
        <f t="shared" si="59"/>
        <v>2614.2656916226197</v>
      </c>
      <c r="AI1261">
        <v>-3.4346227892265269E-2</v>
      </c>
      <c r="AJ1261">
        <v>2526</v>
      </c>
      <c r="AL1261">
        <v>1</v>
      </c>
      <c r="AM1261">
        <v>0</v>
      </c>
      <c r="AN1261">
        <v>5.53</v>
      </c>
      <c r="AO1261">
        <v>5.5</v>
      </c>
      <c r="AP1261">
        <v>3.39</v>
      </c>
    </row>
    <row r="1262" spans="1:42" x14ac:dyDescent="0.3">
      <c r="A1262">
        <v>1</v>
      </c>
      <c r="B1262">
        <v>0.3</v>
      </c>
      <c r="C1262">
        <f t="shared" si="57"/>
        <v>0.09</v>
      </c>
      <c r="D1262">
        <v>6.4709048392564616</v>
      </c>
      <c r="E1262" t="s">
        <v>55</v>
      </c>
      <c r="F1262">
        <v>0</v>
      </c>
      <c r="G1262">
        <v>0</v>
      </c>
      <c r="H1262">
        <v>0</v>
      </c>
      <c r="I1262">
        <v>0</v>
      </c>
      <c r="J1262">
        <v>1</v>
      </c>
      <c r="K1262" t="s">
        <v>50</v>
      </c>
      <c r="L1262">
        <v>0</v>
      </c>
      <c r="M1262">
        <v>0</v>
      </c>
      <c r="N1262">
        <v>0</v>
      </c>
      <c r="O1262">
        <v>1</v>
      </c>
      <c r="P1262">
        <v>0</v>
      </c>
      <c r="Q1262">
        <v>0</v>
      </c>
      <c r="R1262">
        <v>0</v>
      </c>
      <c r="S1262" t="s">
        <v>42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1</v>
      </c>
      <c r="AB1262">
        <v>62.9</v>
      </c>
      <c r="AC1262">
        <v>55</v>
      </c>
      <c r="AD1262">
        <v>684</v>
      </c>
      <c r="AE1262">
        <v>6.5279579176225502</v>
      </c>
      <c r="AF1262">
        <f t="shared" si="58"/>
        <v>683.99999999999977</v>
      </c>
      <c r="AG1262">
        <v>6.5012523866097034</v>
      </c>
      <c r="AH1262">
        <f t="shared" si="59"/>
        <v>665.97516936505804</v>
      </c>
      <c r="AI1262">
        <v>2.6705531012846784E-2</v>
      </c>
      <c r="AJ1262">
        <v>684</v>
      </c>
      <c r="AL1262">
        <v>1</v>
      </c>
      <c r="AM1262">
        <v>0</v>
      </c>
      <c r="AN1262">
        <v>4.24</v>
      </c>
      <c r="AO1262">
        <v>4.28</v>
      </c>
      <c r="AP1262">
        <v>2.68</v>
      </c>
    </row>
    <row r="1263" spans="1:42" x14ac:dyDescent="0.3">
      <c r="A1263">
        <v>1</v>
      </c>
      <c r="B1263">
        <v>0.42</v>
      </c>
      <c r="C1263">
        <f t="shared" si="57"/>
        <v>0.17639999999999997</v>
      </c>
      <c r="D1263">
        <v>6.9678463957930497</v>
      </c>
      <c r="E1263" t="s">
        <v>40</v>
      </c>
      <c r="F1263">
        <v>0</v>
      </c>
      <c r="G1263">
        <v>0</v>
      </c>
      <c r="H1263">
        <v>1</v>
      </c>
      <c r="I1263">
        <v>0</v>
      </c>
      <c r="J1263">
        <v>0</v>
      </c>
      <c r="K1263" t="s">
        <v>51</v>
      </c>
      <c r="L1263">
        <v>0</v>
      </c>
      <c r="M1263">
        <v>0</v>
      </c>
      <c r="N1263">
        <v>1</v>
      </c>
      <c r="O1263">
        <v>0</v>
      </c>
      <c r="P1263">
        <v>0</v>
      </c>
      <c r="Q1263">
        <v>0</v>
      </c>
      <c r="R1263">
        <v>0</v>
      </c>
      <c r="S1263" t="s">
        <v>44</v>
      </c>
      <c r="T1263">
        <v>0</v>
      </c>
      <c r="U1263">
        <v>0</v>
      </c>
      <c r="V1263">
        <v>0</v>
      </c>
      <c r="W1263">
        <v>0</v>
      </c>
      <c r="X1263">
        <v>1</v>
      </c>
      <c r="Y1263">
        <v>0</v>
      </c>
      <c r="Z1263">
        <v>0</v>
      </c>
      <c r="AA1263">
        <v>0</v>
      </c>
      <c r="AB1263">
        <v>61</v>
      </c>
      <c r="AC1263">
        <v>57</v>
      </c>
      <c r="AD1263">
        <v>1103</v>
      </c>
      <c r="AE1263">
        <v>7.0057890192535028</v>
      </c>
      <c r="AF1263">
        <f t="shared" si="58"/>
        <v>1103.0000000000005</v>
      </c>
      <c r="AG1263">
        <v>7.0612649255459505</v>
      </c>
      <c r="AH1263">
        <f t="shared" si="59"/>
        <v>1165.9190341802291</v>
      </c>
      <c r="AI1263">
        <v>-5.5475906292447696E-2</v>
      </c>
      <c r="AJ1263">
        <v>1103</v>
      </c>
      <c r="AL1263">
        <v>1</v>
      </c>
      <c r="AM1263">
        <v>0</v>
      </c>
      <c r="AN1263">
        <v>4.87</v>
      </c>
      <c r="AO1263">
        <v>4.84</v>
      </c>
      <c r="AP1263">
        <v>2.96</v>
      </c>
    </row>
    <row r="1264" spans="1:42" x14ac:dyDescent="0.3">
      <c r="A1264">
        <v>1</v>
      </c>
      <c r="B1264">
        <v>0.31</v>
      </c>
      <c r="C1264">
        <f t="shared" si="57"/>
        <v>9.6100000000000005E-2</v>
      </c>
      <c r="D1264">
        <v>6.5177318019796271</v>
      </c>
      <c r="E1264" t="s">
        <v>49</v>
      </c>
      <c r="F1264">
        <v>0</v>
      </c>
      <c r="G1264">
        <v>0</v>
      </c>
      <c r="H1264">
        <v>0</v>
      </c>
      <c r="I1264">
        <v>1</v>
      </c>
      <c r="J1264">
        <v>0</v>
      </c>
      <c r="K1264" t="s">
        <v>41</v>
      </c>
      <c r="L1264">
        <v>0</v>
      </c>
      <c r="M1264">
        <v>0</v>
      </c>
      <c r="N1264">
        <v>0</v>
      </c>
      <c r="O1264">
        <v>0</v>
      </c>
      <c r="P1264">
        <v>1</v>
      </c>
      <c r="Q1264">
        <v>0</v>
      </c>
      <c r="R1264">
        <v>0</v>
      </c>
      <c r="S1264" t="s">
        <v>44</v>
      </c>
      <c r="T1264">
        <v>0</v>
      </c>
      <c r="U1264">
        <v>0</v>
      </c>
      <c r="V1264">
        <v>0</v>
      </c>
      <c r="W1264">
        <v>0</v>
      </c>
      <c r="X1264">
        <v>1</v>
      </c>
      <c r="Y1264">
        <v>0</v>
      </c>
      <c r="Z1264">
        <v>0</v>
      </c>
      <c r="AA1264">
        <v>0</v>
      </c>
      <c r="AB1264">
        <v>61.1</v>
      </c>
      <c r="AC1264">
        <v>59</v>
      </c>
      <c r="AD1264">
        <v>698</v>
      </c>
      <c r="AE1264">
        <v>6.5482191027623724</v>
      </c>
      <c r="AF1264">
        <f t="shared" si="58"/>
        <v>698</v>
      </c>
      <c r="AG1264">
        <v>6.3915499424715048</v>
      </c>
      <c r="AH1264">
        <f t="shared" si="59"/>
        <v>596.78083919730398</v>
      </c>
      <c r="AI1264">
        <v>0.15666916029086764</v>
      </c>
      <c r="AJ1264">
        <v>698</v>
      </c>
      <c r="AL1264">
        <v>1</v>
      </c>
      <c r="AM1264">
        <v>0</v>
      </c>
      <c r="AN1264">
        <v>4.3600000000000003</v>
      </c>
      <c r="AO1264">
        <v>4.3499999999999996</v>
      </c>
      <c r="AP1264">
        <v>2.66</v>
      </c>
    </row>
    <row r="1265" spans="1:42" x14ac:dyDescent="0.3">
      <c r="A1265">
        <v>1</v>
      </c>
      <c r="B1265">
        <v>0.33</v>
      </c>
      <c r="C1265">
        <f t="shared" si="57"/>
        <v>0.10890000000000001</v>
      </c>
      <c r="D1265">
        <v>6.6079578580290095</v>
      </c>
      <c r="E1265" t="s">
        <v>55</v>
      </c>
      <c r="F1265">
        <v>0</v>
      </c>
      <c r="G1265">
        <v>0</v>
      </c>
      <c r="H1265">
        <v>0</v>
      </c>
      <c r="I1265">
        <v>0</v>
      </c>
      <c r="J1265">
        <v>1</v>
      </c>
      <c r="K1265" t="s">
        <v>43</v>
      </c>
      <c r="L1265">
        <v>0</v>
      </c>
      <c r="M1265">
        <v>1</v>
      </c>
      <c r="N1265">
        <v>0</v>
      </c>
      <c r="O1265">
        <v>0</v>
      </c>
      <c r="P1265">
        <v>0</v>
      </c>
      <c r="Q1265">
        <v>0</v>
      </c>
      <c r="R1265">
        <v>0</v>
      </c>
      <c r="S1265" t="s">
        <v>42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1</v>
      </c>
      <c r="AB1265">
        <v>62.3</v>
      </c>
      <c r="AC1265">
        <v>56</v>
      </c>
      <c r="AD1265">
        <v>893</v>
      </c>
      <c r="AE1265">
        <v>6.7945865808764987</v>
      </c>
      <c r="AF1265">
        <f t="shared" si="58"/>
        <v>892.99999999999966</v>
      </c>
      <c r="AG1265">
        <v>6.7614810518546271</v>
      </c>
      <c r="AH1265">
        <f t="shared" si="59"/>
        <v>863.92076018956618</v>
      </c>
      <c r="AI1265">
        <v>3.3105529021871583E-2</v>
      </c>
      <c r="AJ1265">
        <v>893</v>
      </c>
      <c r="AL1265">
        <v>1</v>
      </c>
      <c r="AM1265">
        <v>0</v>
      </c>
      <c r="AN1265">
        <v>4.4000000000000004</v>
      </c>
      <c r="AO1265">
        <v>4.4400000000000004</v>
      </c>
      <c r="AP1265">
        <v>2.75</v>
      </c>
    </row>
    <row r="1266" spans="1:42" x14ac:dyDescent="0.3">
      <c r="A1266">
        <v>1</v>
      </c>
      <c r="B1266">
        <v>0.54</v>
      </c>
      <c r="C1266">
        <f t="shared" si="57"/>
        <v>0.29160000000000003</v>
      </c>
      <c r="D1266">
        <v>7.3637568041130663</v>
      </c>
      <c r="E1266" t="s">
        <v>40</v>
      </c>
      <c r="F1266">
        <v>0</v>
      </c>
      <c r="G1266">
        <v>0</v>
      </c>
      <c r="H1266">
        <v>1</v>
      </c>
      <c r="I1266">
        <v>0</v>
      </c>
      <c r="J1266">
        <v>0</v>
      </c>
      <c r="K1266" t="s">
        <v>51</v>
      </c>
      <c r="L1266">
        <v>0</v>
      </c>
      <c r="M1266">
        <v>0</v>
      </c>
      <c r="N1266">
        <v>1</v>
      </c>
      <c r="O1266">
        <v>0</v>
      </c>
      <c r="P1266">
        <v>0</v>
      </c>
      <c r="Q1266">
        <v>0</v>
      </c>
      <c r="R1266">
        <v>0</v>
      </c>
      <c r="S1266" t="s">
        <v>44</v>
      </c>
      <c r="T1266">
        <v>0</v>
      </c>
      <c r="U1266">
        <v>0</v>
      </c>
      <c r="V1266">
        <v>0</v>
      </c>
      <c r="W1266">
        <v>0</v>
      </c>
      <c r="X1266">
        <v>1</v>
      </c>
      <c r="Y1266">
        <v>0</v>
      </c>
      <c r="Z1266">
        <v>0</v>
      </c>
      <c r="AA1266">
        <v>0</v>
      </c>
      <c r="AB1266">
        <v>61.1</v>
      </c>
      <c r="AC1266">
        <v>57</v>
      </c>
      <c r="AD1266">
        <v>1774</v>
      </c>
      <c r="AE1266">
        <v>7.4809921628695246</v>
      </c>
      <c r="AF1266">
        <f t="shared" si="58"/>
        <v>1773.9999999999998</v>
      </c>
      <c r="AG1266">
        <v>7.5002097789289728</v>
      </c>
      <c r="AH1266">
        <f t="shared" si="59"/>
        <v>1808.4217434435284</v>
      </c>
      <c r="AI1266">
        <v>-1.9217616059448162E-2</v>
      </c>
      <c r="AJ1266">
        <v>1774</v>
      </c>
      <c r="AL1266">
        <v>1</v>
      </c>
      <c r="AM1266">
        <v>0</v>
      </c>
      <c r="AN1266">
        <v>5.28</v>
      </c>
      <c r="AO1266">
        <v>5.3</v>
      </c>
      <c r="AP1266">
        <v>3.23</v>
      </c>
    </row>
    <row r="1267" spans="1:42" x14ac:dyDescent="0.3">
      <c r="A1267">
        <v>1</v>
      </c>
      <c r="B1267">
        <v>0.3</v>
      </c>
      <c r="C1267">
        <f t="shared" si="57"/>
        <v>0.09</v>
      </c>
      <c r="D1267">
        <v>6.4709048392564616</v>
      </c>
      <c r="E1267" t="s">
        <v>40</v>
      </c>
      <c r="F1267">
        <v>0</v>
      </c>
      <c r="G1267">
        <v>0</v>
      </c>
      <c r="H1267">
        <v>1</v>
      </c>
      <c r="I1267">
        <v>0</v>
      </c>
      <c r="J1267">
        <v>0</v>
      </c>
      <c r="K1267" t="s">
        <v>51</v>
      </c>
      <c r="L1267">
        <v>0</v>
      </c>
      <c r="M1267">
        <v>0</v>
      </c>
      <c r="N1267">
        <v>1</v>
      </c>
      <c r="O1267">
        <v>0</v>
      </c>
      <c r="P1267">
        <v>0</v>
      </c>
      <c r="Q1267">
        <v>0</v>
      </c>
      <c r="R1267">
        <v>0</v>
      </c>
      <c r="S1267" t="s">
        <v>46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1</v>
      </c>
      <c r="AA1267">
        <v>0</v>
      </c>
      <c r="AB1267">
        <v>60.5</v>
      </c>
      <c r="AC1267">
        <v>56</v>
      </c>
      <c r="AD1267">
        <v>863</v>
      </c>
      <c r="AE1267">
        <v>6.7604146910834277</v>
      </c>
      <c r="AF1267">
        <f t="shared" si="58"/>
        <v>862.99999999999977</v>
      </c>
      <c r="AG1267">
        <v>6.675191743075251</v>
      </c>
      <c r="AH1267">
        <f t="shared" si="59"/>
        <v>792.49939557935409</v>
      </c>
      <c r="AI1267">
        <v>8.5222948008176758E-2</v>
      </c>
      <c r="AJ1267">
        <v>863</v>
      </c>
      <c r="AL1267">
        <v>1</v>
      </c>
      <c r="AM1267">
        <v>0</v>
      </c>
      <c r="AN1267">
        <v>4.34</v>
      </c>
      <c r="AO1267">
        <v>4.45</v>
      </c>
      <c r="AP1267">
        <v>2.66</v>
      </c>
    </row>
    <row r="1268" spans="1:42" x14ac:dyDescent="0.3">
      <c r="A1268">
        <v>1</v>
      </c>
      <c r="B1268">
        <v>0.41</v>
      </c>
      <c r="C1268">
        <f t="shared" si="57"/>
        <v>0.16809999999999997</v>
      </c>
      <c r="D1268">
        <v>6.9310210740658889</v>
      </c>
      <c r="E1268" t="s">
        <v>40</v>
      </c>
      <c r="F1268">
        <v>0</v>
      </c>
      <c r="G1268">
        <v>0</v>
      </c>
      <c r="H1268">
        <v>1</v>
      </c>
      <c r="I1268">
        <v>0</v>
      </c>
      <c r="J1268">
        <v>0</v>
      </c>
      <c r="K1268" t="s">
        <v>51</v>
      </c>
      <c r="L1268">
        <v>0</v>
      </c>
      <c r="M1268">
        <v>0</v>
      </c>
      <c r="N1268">
        <v>1</v>
      </c>
      <c r="O1268">
        <v>0</v>
      </c>
      <c r="P1268">
        <v>0</v>
      </c>
      <c r="Q1268">
        <v>0</v>
      </c>
      <c r="R1268">
        <v>0</v>
      </c>
      <c r="S1268" t="s">
        <v>46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1</v>
      </c>
      <c r="AA1268">
        <v>0</v>
      </c>
      <c r="AB1268">
        <v>60.3</v>
      </c>
      <c r="AC1268">
        <v>56</v>
      </c>
      <c r="AD1268">
        <v>1295</v>
      </c>
      <c r="AE1268">
        <v>7.1662659741336379</v>
      </c>
      <c r="AF1268">
        <f t="shared" si="58"/>
        <v>1294.9999999999998</v>
      </c>
      <c r="AG1268">
        <v>7.1566302681618232</v>
      </c>
      <c r="AH1268">
        <f t="shared" si="59"/>
        <v>1282.5816864587457</v>
      </c>
      <c r="AI1268">
        <v>9.6357059718146232E-3</v>
      </c>
      <c r="AJ1268">
        <v>1295</v>
      </c>
      <c r="AL1268">
        <v>1</v>
      </c>
      <c r="AM1268">
        <v>0</v>
      </c>
      <c r="AN1268">
        <v>4.8</v>
      </c>
      <c r="AO1268">
        <v>4.8499999999999996</v>
      </c>
      <c r="AP1268">
        <v>2.91</v>
      </c>
    </row>
    <row r="1269" spans="1:42" x14ac:dyDescent="0.3">
      <c r="A1269">
        <v>1</v>
      </c>
      <c r="B1269">
        <v>0.33</v>
      </c>
      <c r="C1269">
        <f t="shared" si="57"/>
        <v>0.10890000000000001</v>
      </c>
      <c r="D1269">
        <v>6.6079578580290095</v>
      </c>
      <c r="E1269" t="s">
        <v>49</v>
      </c>
      <c r="F1269">
        <v>0</v>
      </c>
      <c r="G1269">
        <v>0</v>
      </c>
      <c r="H1269">
        <v>0</v>
      </c>
      <c r="I1269">
        <v>1</v>
      </c>
      <c r="J1269">
        <v>0</v>
      </c>
      <c r="K1269" t="s">
        <v>50</v>
      </c>
      <c r="L1269">
        <v>0</v>
      </c>
      <c r="M1269">
        <v>0</v>
      </c>
      <c r="N1269">
        <v>0</v>
      </c>
      <c r="O1269">
        <v>1</v>
      </c>
      <c r="P1269">
        <v>0</v>
      </c>
      <c r="Q1269">
        <v>0</v>
      </c>
      <c r="R1269">
        <v>0</v>
      </c>
      <c r="S1269" t="s">
        <v>42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1</v>
      </c>
      <c r="AB1269">
        <v>60.6</v>
      </c>
      <c r="AC1269">
        <v>58</v>
      </c>
      <c r="AD1269">
        <v>752</v>
      </c>
      <c r="AE1269">
        <v>6.62273632394984</v>
      </c>
      <c r="AF1269">
        <f t="shared" si="58"/>
        <v>752.00000000000011</v>
      </c>
      <c r="AG1269">
        <v>6.7016674213812149</v>
      </c>
      <c r="AH1269">
        <f t="shared" si="59"/>
        <v>813.76157800216708</v>
      </c>
      <c r="AI1269">
        <v>-7.893109743137483E-2</v>
      </c>
      <c r="AJ1269">
        <v>752</v>
      </c>
      <c r="AL1269">
        <v>1</v>
      </c>
      <c r="AM1269">
        <v>0</v>
      </c>
      <c r="AN1269">
        <v>4.47</v>
      </c>
      <c r="AO1269">
        <v>4.5</v>
      </c>
      <c r="AP1269">
        <v>2.72</v>
      </c>
    </row>
    <row r="1270" spans="1:42" x14ac:dyDescent="0.3">
      <c r="A1270">
        <v>1</v>
      </c>
      <c r="B1270">
        <v>0.7</v>
      </c>
      <c r="C1270">
        <f t="shared" si="57"/>
        <v>0.48999999999999994</v>
      </c>
      <c r="D1270">
        <v>7.7962024499072404</v>
      </c>
      <c r="E1270" t="s">
        <v>55</v>
      </c>
      <c r="F1270">
        <v>0</v>
      </c>
      <c r="G1270">
        <v>0</v>
      </c>
      <c r="H1270">
        <v>0</v>
      </c>
      <c r="I1270">
        <v>0</v>
      </c>
      <c r="J1270">
        <v>1</v>
      </c>
      <c r="K1270" t="s">
        <v>47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1</v>
      </c>
      <c r="R1270">
        <v>0</v>
      </c>
      <c r="S1270" t="s">
        <v>42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1</v>
      </c>
      <c r="AB1270">
        <v>63.1</v>
      </c>
      <c r="AC1270">
        <v>57</v>
      </c>
      <c r="AD1270">
        <v>2398</v>
      </c>
      <c r="AE1270">
        <v>7.7823903355874595</v>
      </c>
      <c r="AF1270">
        <f t="shared" si="58"/>
        <v>2398</v>
      </c>
      <c r="AG1270">
        <v>7.7906807882650035</v>
      </c>
      <c r="AH1270">
        <f t="shared" si="59"/>
        <v>2417.9631429251672</v>
      </c>
      <c r="AI1270">
        <v>-8.2904526775440246E-3</v>
      </c>
      <c r="AJ1270">
        <v>2398</v>
      </c>
      <c r="AL1270">
        <v>1</v>
      </c>
      <c r="AM1270">
        <v>0</v>
      </c>
      <c r="AN1270">
        <v>5.63</v>
      </c>
      <c r="AO1270">
        <v>5.68</v>
      </c>
      <c r="AP1270">
        <v>3.57</v>
      </c>
    </row>
    <row r="1271" spans="1:42" x14ac:dyDescent="0.3">
      <c r="A1271">
        <v>1</v>
      </c>
      <c r="B1271">
        <v>0.73</v>
      </c>
      <c r="C1271">
        <f t="shared" si="57"/>
        <v>0.53289999999999993</v>
      </c>
      <c r="D1271">
        <v>7.8684782047942292</v>
      </c>
      <c r="E1271" t="s">
        <v>55</v>
      </c>
      <c r="F1271">
        <v>0</v>
      </c>
      <c r="G1271">
        <v>0</v>
      </c>
      <c r="H1271">
        <v>0</v>
      </c>
      <c r="I1271">
        <v>0</v>
      </c>
      <c r="J1271">
        <v>1</v>
      </c>
      <c r="K1271" t="s">
        <v>51</v>
      </c>
      <c r="L1271">
        <v>0</v>
      </c>
      <c r="M1271">
        <v>0</v>
      </c>
      <c r="N1271">
        <v>1</v>
      </c>
      <c r="O1271">
        <v>0</v>
      </c>
      <c r="P1271">
        <v>0</v>
      </c>
      <c r="Q1271">
        <v>0</v>
      </c>
      <c r="R1271">
        <v>0</v>
      </c>
      <c r="S1271" t="s">
        <v>48</v>
      </c>
      <c r="T1271">
        <v>0</v>
      </c>
      <c r="U1271">
        <v>0</v>
      </c>
      <c r="V1271">
        <v>0</v>
      </c>
      <c r="W1271">
        <v>1</v>
      </c>
      <c r="X1271">
        <v>0</v>
      </c>
      <c r="Y1271">
        <v>0</v>
      </c>
      <c r="Z1271">
        <v>0</v>
      </c>
      <c r="AA1271">
        <v>0</v>
      </c>
      <c r="AB1271">
        <v>61.7</v>
      </c>
      <c r="AC1271">
        <v>60</v>
      </c>
      <c r="AD1271">
        <v>2624</v>
      </c>
      <c r="AE1271">
        <v>7.8724551500639794</v>
      </c>
      <c r="AF1271">
        <f t="shared" si="58"/>
        <v>2623.9999999999995</v>
      </c>
      <c r="AG1271">
        <v>7.5917634747430505</v>
      </c>
      <c r="AH1271">
        <f t="shared" si="59"/>
        <v>1981.8052975928313</v>
      </c>
      <c r="AI1271">
        <v>0.28069167532092898</v>
      </c>
      <c r="AJ1271">
        <v>2624</v>
      </c>
      <c r="AL1271">
        <v>1</v>
      </c>
      <c r="AM1271">
        <v>0</v>
      </c>
      <c r="AN1271">
        <v>5.71</v>
      </c>
      <c r="AO1271">
        <v>5.8</v>
      </c>
      <c r="AP1271">
        <v>3.55</v>
      </c>
    </row>
    <row r="1272" spans="1:42" x14ac:dyDescent="0.3">
      <c r="A1272">
        <v>1</v>
      </c>
      <c r="B1272">
        <v>0.35</v>
      </c>
      <c r="C1272">
        <f t="shared" si="57"/>
        <v>0.12249999999999998</v>
      </c>
      <c r="D1272">
        <v>6.694013936569946</v>
      </c>
      <c r="E1272" t="s">
        <v>40</v>
      </c>
      <c r="F1272">
        <v>0</v>
      </c>
      <c r="G1272">
        <v>0</v>
      </c>
      <c r="H1272">
        <v>1</v>
      </c>
      <c r="I1272">
        <v>0</v>
      </c>
      <c r="J1272">
        <v>0</v>
      </c>
      <c r="K1272" t="s">
        <v>41</v>
      </c>
      <c r="L1272">
        <v>0</v>
      </c>
      <c r="M1272">
        <v>0</v>
      </c>
      <c r="N1272">
        <v>0</v>
      </c>
      <c r="O1272">
        <v>0</v>
      </c>
      <c r="P1272">
        <v>1</v>
      </c>
      <c r="Q1272">
        <v>0</v>
      </c>
      <c r="R1272">
        <v>0</v>
      </c>
      <c r="S1272" t="s">
        <v>46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1</v>
      </c>
      <c r="AA1272">
        <v>0</v>
      </c>
      <c r="AB1272">
        <v>61.5</v>
      </c>
      <c r="AC1272">
        <v>57</v>
      </c>
      <c r="AD1272">
        <v>798</v>
      </c>
      <c r="AE1272">
        <v>6.6821085974498091</v>
      </c>
      <c r="AF1272">
        <f t="shared" si="58"/>
        <v>798.00000000000023</v>
      </c>
      <c r="AG1272">
        <v>6.7902710705868685</v>
      </c>
      <c r="AH1272">
        <f t="shared" si="59"/>
        <v>889.1545528128255</v>
      </c>
      <c r="AI1272">
        <v>-0.1081624731370594</v>
      </c>
      <c r="AJ1272">
        <v>798</v>
      </c>
      <c r="AL1272">
        <v>1</v>
      </c>
      <c r="AM1272">
        <v>0</v>
      </c>
      <c r="AN1272">
        <v>4.53</v>
      </c>
      <c r="AO1272">
        <v>4.54</v>
      </c>
      <c r="AP1272">
        <v>2.79</v>
      </c>
    </row>
    <row r="1273" spans="1:42" x14ac:dyDescent="0.3">
      <c r="A1273">
        <v>1</v>
      </c>
      <c r="B1273">
        <v>0.72</v>
      </c>
      <c r="C1273">
        <f t="shared" si="57"/>
        <v>0.51839999999999997</v>
      </c>
      <c r="D1273">
        <v>7.8446480764991975</v>
      </c>
      <c r="E1273" t="s">
        <v>40</v>
      </c>
      <c r="F1273">
        <v>0</v>
      </c>
      <c r="G1273">
        <v>0</v>
      </c>
      <c r="H1273">
        <v>1</v>
      </c>
      <c r="I1273">
        <v>0</v>
      </c>
      <c r="J1273">
        <v>0</v>
      </c>
      <c r="K1273" t="s">
        <v>51</v>
      </c>
      <c r="L1273">
        <v>0</v>
      </c>
      <c r="M1273">
        <v>0</v>
      </c>
      <c r="N1273">
        <v>1</v>
      </c>
      <c r="O1273">
        <v>0</v>
      </c>
      <c r="P1273">
        <v>0</v>
      </c>
      <c r="Q1273">
        <v>0</v>
      </c>
      <c r="R1273">
        <v>0</v>
      </c>
      <c r="S1273" t="s">
        <v>44</v>
      </c>
      <c r="T1273">
        <v>0</v>
      </c>
      <c r="U1273">
        <v>0</v>
      </c>
      <c r="V1273">
        <v>0</v>
      </c>
      <c r="W1273">
        <v>0</v>
      </c>
      <c r="X1273">
        <v>1</v>
      </c>
      <c r="Y1273">
        <v>0</v>
      </c>
      <c r="Z1273">
        <v>0</v>
      </c>
      <c r="AA1273">
        <v>0</v>
      </c>
      <c r="AB1273">
        <v>61.7</v>
      </c>
      <c r="AC1273">
        <v>57</v>
      </c>
      <c r="AD1273">
        <v>2804</v>
      </c>
      <c r="AE1273">
        <v>7.9388022481544809</v>
      </c>
      <c r="AF1273">
        <f t="shared" si="58"/>
        <v>2804.0000000000005</v>
      </c>
      <c r="AG1273">
        <v>8.0320189551006376</v>
      </c>
      <c r="AH1273">
        <f t="shared" si="59"/>
        <v>3077.9496464920558</v>
      </c>
      <c r="AI1273">
        <v>-9.3216706946156691E-2</v>
      </c>
      <c r="AJ1273">
        <v>2804</v>
      </c>
      <c r="AL1273">
        <v>1</v>
      </c>
      <c r="AM1273">
        <v>0</v>
      </c>
      <c r="AN1273">
        <v>5.74</v>
      </c>
      <c r="AO1273">
        <v>5.77</v>
      </c>
      <c r="AP1273">
        <v>3.55</v>
      </c>
    </row>
    <row r="1274" spans="1:42" x14ac:dyDescent="0.3">
      <c r="A1274">
        <v>1</v>
      </c>
      <c r="B1274">
        <v>0.31</v>
      </c>
      <c r="C1274">
        <f t="shared" si="57"/>
        <v>9.6100000000000005E-2</v>
      </c>
      <c r="D1274">
        <v>6.5177318019796271</v>
      </c>
      <c r="E1274" t="s">
        <v>40</v>
      </c>
      <c r="F1274">
        <v>0</v>
      </c>
      <c r="G1274">
        <v>0</v>
      </c>
      <c r="H1274">
        <v>1</v>
      </c>
      <c r="I1274">
        <v>0</v>
      </c>
      <c r="J1274">
        <v>0</v>
      </c>
      <c r="K1274" t="s">
        <v>50</v>
      </c>
      <c r="L1274">
        <v>0</v>
      </c>
      <c r="M1274">
        <v>0</v>
      </c>
      <c r="N1274">
        <v>0</v>
      </c>
      <c r="O1274">
        <v>1</v>
      </c>
      <c r="P1274">
        <v>0</v>
      </c>
      <c r="Q1274">
        <v>0</v>
      </c>
      <c r="R1274">
        <v>0</v>
      </c>
      <c r="S1274" t="s">
        <v>44</v>
      </c>
      <c r="T1274">
        <v>0</v>
      </c>
      <c r="U1274">
        <v>0</v>
      </c>
      <c r="V1274">
        <v>0</v>
      </c>
      <c r="W1274">
        <v>0</v>
      </c>
      <c r="X1274">
        <v>1</v>
      </c>
      <c r="Y1274">
        <v>0</v>
      </c>
      <c r="Z1274">
        <v>0</v>
      </c>
      <c r="AA1274">
        <v>0</v>
      </c>
      <c r="AB1274">
        <v>62.3</v>
      </c>
      <c r="AC1274">
        <v>54</v>
      </c>
      <c r="AD1274">
        <v>600</v>
      </c>
      <c r="AE1274">
        <v>6.3969296552161463</v>
      </c>
      <c r="AF1274">
        <f t="shared" si="58"/>
        <v>600</v>
      </c>
      <c r="AG1274">
        <v>6.5153449871006632</v>
      </c>
      <c r="AH1274">
        <f t="shared" si="59"/>
        <v>675.42693491443413</v>
      </c>
      <c r="AI1274">
        <v>-0.11841533188451692</v>
      </c>
      <c r="AJ1274">
        <v>600</v>
      </c>
      <c r="AL1274">
        <v>1</v>
      </c>
      <c r="AM1274">
        <v>0</v>
      </c>
      <c r="AN1274">
        <v>4.3499999999999996</v>
      </c>
      <c r="AO1274">
        <v>4.38</v>
      </c>
      <c r="AP1274">
        <v>2.72</v>
      </c>
    </row>
    <row r="1275" spans="1:42" x14ac:dyDescent="0.3">
      <c r="A1275">
        <v>1</v>
      </c>
      <c r="B1275">
        <v>0.72</v>
      </c>
      <c r="C1275">
        <f t="shared" si="57"/>
        <v>0.51839999999999997</v>
      </c>
      <c r="D1275">
        <v>7.8446480764991975</v>
      </c>
      <c r="E1275" t="s">
        <v>49</v>
      </c>
      <c r="F1275">
        <v>0</v>
      </c>
      <c r="G1275">
        <v>0</v>
      </c>
      <c r="H1275">
        <v>0</v>
      </c>
      <c r="I1275">
        <v>1</v>
      </c>
      <c r="J1275">
        <v>0</v>
      </c>
      <c r="K1275" t="s">
        <v>51</v>
      </c>
      <c r="L1275">
        <v>0</v>
      </c>
      <c r="M1275">
        <v>0</v>
      </c>
      <c r="N1275">
        <v>1</v>
      </c>
      <c r="O1275">
        <v>0</v>
      </c>
      <c r="P1275">
        <v>0</v>
      </c>
      <c r="Q1275">
        <v>0</v>
      </c>
      <c r="R1275">
        <v>0</v>
      </c>
      <c r="S1275" t="s">
        <v>44</v>
      </c>
      <c r="T1275">
        <v>0</v>
      </c>
      <c r="U1275">
        <v>0</v>
      </c>
      <c r="V1275">
        <v>0</v>
      </c>
      <c r="W1275">
        <v>0</v>
      </c>
      <c r="X1275">
        <v>1</v>
      </c>
      <c r="Y1275">
        <v>0</v>
      </c>
      <c r="Z1275">
        <v>0</v>
      </c>
      <c r="AA1275">
        <v>0</v>
      </c>
      <c r="AB1275">
        <v>58.8</v>
      </c>
      <c r="AC1275">
        <v>60</v>
      </c>
      <c r="AD1275">
        <v>2838</v>
      </c>
      <c r="AE1275">
        <v>7.950854857719988</v>
      </c>
      <c r="AF1275">
        <f t="shared" si="58"/>
        <v>2838</v>
      </c>
      <c r="AG1275">
        <v>8.0780546320714439</v>
      </c>
      <c r="AH1275">
        <f t="shared" si="59"/>
        <v>3222.9572963580144</v>
      </c>
      <c r="AI1275">
        <v>-0.12719977435145591</v>
      </c>
      <c r="AJ1275">
        <v>2838</v>
      </c>
      <c r="AL1275">
        <v>1</v>
      </c>
      <c r="AM1275">
        <v>0</v>
      </c>
      <c r="AN1275">
        <v>5.91</v>
      </c>
      <c r="AO1275">
        <v>5.89</v>
      </c>
      <c r="AP1275">
        <v>3.47</v>
      </c>
    </row>
    <row r="1276" spans="1:42" x14ac:dyDescent="0.3">
      <c r="A1276">
        <v>1</v>
      </c>
      <c r="B1276">
        <v>0.9</v>
      </c>
      <c r="C1276">
        <f t="shared" si="57"/>
        <v>0.81</v>
      </c>
      <c r="D1276">
        <v>8.2391797372871505</v>
      </c>
      <c r="E1276" t="s">
        <v>37</v>
      </c>
      <c r="F1276">
        <v>0</v>
      </c>
      <c r="G1276">
        <v>1</v>
      </c>
      <c r="H1276">
        <v>0</v>
      </c>
      <c r="I1276">
        <v>0</v>
      </c>
      <c r="J1276">
        <v>0</v>
      </c>
      <c r="K1276" t="s">
        <v>43</v>
      </c>
      <c r="L1276">
        <v>0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0</v>
      </c>
      <c r="S1276" t="s">
        <v>52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0</v>
      </c>
      <c r="AA1276">
        <v>0</v>
      </c>
      <c r="AB1276">
        <v>64</v>
      </c>
      <c r="AC1276">
        <v>58</v>
      </c>
      <c r="AD1276">
        <v>4278</v>
      </c>
      <c r="AE1276">
        <v>8.3612408896423513</v>
      </c>
      <c r="AF1276">
        <f t="shared" si="58"/>
        <v>4278.0000000000018</v>
      </c>
      <c r="AG1276">
        <v>8.4212533687457167</v>
      </c>
      <c r="AH1276">
        <f t="shared" si="59"/>
        <v>4542.5934332603474</v>
      </c>
      <c r="AI1276">
        <v>-6.0012479103365379E-2</v>
      </c>
      <c r="AJ1276">
        <v>4278</v>
      </c>
      <c r="AL1276">
        <v>1</v>
      </c>
      <c r="AM1276">
        <v>0</v>
      </c>
      <c r="AN1276">
        <v>6.02</v>
      </c>
      <c r="AO1276">
        <v>6.07</v>
      </c>
      <c r="AP1276">
        <v>3.87</v>
      </c>
    </row>
    <row r="1277" spans="1:42" x14ac:dyDescent="0.3">
      <c r="A1277">
        <v>1</v>
      </c>
      <c r="B1277">
        <v>0.31</v>
      </c>
      <c r="C1277">
        <f t="shared" si="57"/>
        <v>9.6100000000000005E-2</v>
      </c>
      <c r="D1277">
        <v>6.5177318019796271</v>
      </c>
      <c r="E1277" t="s">
        <v>40</v>
      </c>
      <c r="F1277">
        <v>0</v>
      </c>
      <c r="G1277">
        <v>0</v>
      </c>
      <c r="H1277">
        <v>1</v>
      </c>
      <c r="I1277">
        <v>0</v>
      </c>
      <c r="J1277">
        <v>0</v>
      </c>
      <c r="K1277" t="s">
        <v>54</v>
      </c>
      <c r="L1277">
        <v>1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 t="s">
        <v>52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0</v>
      </c>
      <c r="AA1277">
        <v>0</v>
      </c>
      <c r="AB1277">
        <v>60.7</v>
      </c>
      <c r="AC1277">
        <v>56</v>
      </c>
      <c r="AD1277">
        <v>942</v>
      </c>
      <c r="AE1277">
        <v>6.8480052745763631</v>
      </c>
      <c r="AF1277">
        <f t="shared" si="58"/>
        <v>942</v>
      </c>
      <c r="AG1277">
        <v>6.5847570565624416</v>
      </c>
      <c r="AH1277">
        <f t="shared" si="59"/>
        <v>723.97514129072363</v>
      </c>
      <c r="AI1277">
        <v>0.26324821801392151</v>
      </c>
      <c r="AJ1277">
        <v>942</v>
      </c>
      <c r="AL1277">
        <v>1</v>
      </c>
      <c r="AM1277">
        <v>0</v>
      </c>
      <c r="AN1277">
        <v>4.38</v>
      </c>
      <c r="AO1277">
        <v>4.3499999999999996</v>
      </c>
      <c r="AP1277">
        <v>2.65</v>
      </c>
    </row>
    <row r="1278" spans="1:42" x14ac:dyDescent="0.3">
      <c r="A1278">
        <v>1</v>
      </c>
      <c r="B1278">
        <v>0.71</v>
      </c>
      <c r="C1278">
        <f t="shared" si="57"/>
        <v>0.50409999999999999</v>
      </c>
      <c r="D1278">
        <v>7.8205583399289402</v>
      </c>
      <c r="E1278" t="s">
        <v>40</v>
      </c>
      <c r="F1278">
        <v>0</v>
      </c>
      <c r="G1278">
        <v>0</v>
      </c>
      <c r="H1278">
        <v>1</v>
      </c>
      <c r="I1278">
        <v>0</v>
      </c>
      <c r="J1278">
        <v>0</v>
      </c>
      <c r="K1278" t="s">
        <v>43</v>
      </c>
      <c r="L1278">
        <v>0</v>
      </c>
      <c r="M1278">
        <v>1</v>
      </c>
      <c r="N1278">
        <v>0</v>
      </c>
      <c r="O1278">
        <v>0</v>
      </c>
      <c r="P1278">
        <v>0</v>
      </c>
      <c r="Q1278">
        <v>0</v>
      </c>
      <c r="R1278">
        <v>0</v>
      </c>
      <c r="S1278" t="s">
        <v>52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0</v>
      </c>
      <c r="AA1278">
        <v>0</v>
      </c>
      <c r="AB1278">
        <v>61.6</v>
      </c>
      <c r="AC1278">
        <v>56</v>
      </c>
      <c r="AD1278">
        <v>3553</v>
      </c>
      <c r="AE1278">
        <v>8.1755475960210262</v>
      </c>
      <c r="AF1278">
        <f t="shared" si="58"/>
        <v>3552.9999999999968</v>
      </c>
      <c r="AG1278">
        <v>8.0219767327185281</v>
      </c>
      <c r="AH1278">
        <f t="shared" si="59"/>
        <v>3047.1948732552692</v>
      </c>
      <c r="AI1278">
        <v>0.15357086330249814</v>
      </c>
      <c r="AJ1278">
        <v>3553</v>
      </c>
      <c r="AL1278">
        <v>1</v>
      </c>
      <c r="AM1278">
        <v>0</v>
      </c>
      <c r="AN1278">
        <v>5.73</v>
      </c>
      <c r="AO1278">
        <v>5.77</v>
      </c>
      <c r="AP1278">
        <v>3.54</v>
      </c>
    </row>
    <row r="1279" spans="1:42" x14ac:dyDescent="0.3">
      <c r="A1279">
        <v>1</v>
      </c>
      <c r="B1279">
        <v>0.9</v>
      </c>
      <c r="C1279">
        <f t="shared" si="57"/>
        <v>0.81</v>
      </c>
      <c r="D1279">
        <v>8.2391797372871505</v>
      </c>
      <c r="E1279" t="s">
        <v>49</v>
      </c>
      <c r="F1279">
        <v>0</v>
      </c>
      <c r="G1279">
        <v>0</v>
      </c>
      <c r="H1279">
        <v>0</v>
      </c>
      <c r="I1279">
        <v>1</v>
      </c>
      <c r="J1279">
        <v>0</v>
      </c>
      <c r="K1279" t="s">
        <v>54</v>
      </c>
      <c r="L1279">
        <v>1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 t="s">
        <v>39</v>
      </c>
      <c r="T1279">
        <v>0</v>
      </c>
      <c r="U1279">
        <v>0</v>
      </c>
      <c r="V1279">
        <v>1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59.4</v>
      </c>
      <c r="AC1279">
        <v>62</v>
      </c>
      <c r="AD1279">
        <v>4304</v>
      </c>
      <c r="AE1279">
        <v>8.3673001018416198</v>
      </c>
      <c r="AF1279">
        <f t="shared" si="58"/>
        <v>4303.9999999999973</v>
      </c>
      <c r="AG1279">
        <v>8.3855480027073899</v>
      </c>
      <c r="AH1279">
        <f t="shared" si="59"/>
        <v>4383.259929637984</v>
      </c>
      <c r="AI1279">
        <v>-1.8247900865770106E-2</v>
      </c>
      <c r="AJ1279">
        <v>4304</v>
      </c>
      <c r="AL1279">
        <v>1</v>
      </c>
      <c r="AM1279">
        <v>0</v>
      </c>
      <c r="AN1279">
        <v>6.24</v>
      </c>
      <c r="AO1279">
        <v>6.19</v>
      </c>
      <c r="AP1279">
        <v>3.69</v>
      </c>
    </row>
    <row r="1280" spans="1:42" x14ac:dyDescent="0.3">
      <c r="A1280">
        <v>1</v>
      </c>
      <c r="B1280">
        <v>1</v>
      </c>
      <c r="C1280">
        <f t="shared" si="57"/>
        <v>1</v>
      </c>
      <c r="D1280">
        <v>8.4322999999999997</v>
      </c>
      <c r="E1280" t="s">
        <v>40</v>
      </c>
      <c r="F1280">
        <v>0</v>
      </c>
      <c r="G1280">
        <v>0</v>
      </c>
      <c r="H1280">
        <v>1</v>
      </c>
      <c r="I1280">
        <v>0</v>
      </c>
      <c r="J1280">
        <v>0</v>
      </c>
      <c r="K1280" t="s">
        <v>41</v>
      </c>
      <c r="L1280">
        <v>0</v>
      </c>
      <c r="M1280">
        <v>0</v>
      </c>
      <c r="N1280">
        <v>0</v>
      </c>
      <c r="O1280">
        <v>0</v>
      </c>
      <c r="P1280">
        <v>1</v>
      </c>
      <c r="Q1280">
        <v>0</v>
      </c>
      <c r="R1280">
        <v>0</v>
      </c>
      <c r="S1280" t="s">
        <v>48</v>
      </c>
      <c r="T1280">
        <v>0</v>
      </c>
      <c r="U1280">
        <v>0</v>
      </c>
      <c r="V1280">
        <v>0</v>
      </c>
      <c r="W1280">
        <v>1</v>
      </c>
      <c r="X1280">
        <v>0</v>
      </c>
      <c r="Y1280">
        <v>0</v>
      </c>
      <c r="Z1280">
        <v>0</v>
      </c>
      <c r="AA1280">
        <v>0</v>
      </c>
      <c r="AB1280">
        <v>62.6</v>
      </c>
      <c r="AC1280">
        <v>56</v>
      </c>
      <c r="AD1280">
        <v>4256</v>
      </c>
      <c r="AE1280">
        <v>8.3560850310214807</v>
      </c>
      <c r="AF1280">
        <f t="shared" si="58"/>
        <v>4256.0000000000018</v>
      </c>
      <c r="AG1280">
        <v>8.3060542630509708</v>
      </c>
      <c r="AH1280">
        <f t="shared" si="59"/>
        <v>4048.3078705416433</v>
      </c>
      <c r="AI1280">
        <v>5.0030767970509871E-2</v>
      </c>
      <c r="AJ1280">
        <v>4256</v>
      </c>
      <c r="AL1280">
        <v>1</v>
      </c>
      <c r="AM1280">
        <v>0</v>
      </c>
      <c r="AN1280">
        <v>6.38</v>
      </c>
      <c r="AO1280">
        <v>6.34</v>
      </c>
      <c r="AP1280">
        <v>3.98</v>
      </c>
    </row>
    <row r="1281" spans="1:42" x14ac:dyDescent="0.3">
      <c r="A1281">
        <v>1</v>
      </c>
      <c r="B1281">
        <v>0.4</v>
      </c>
      <c r="C1281">
        <f t="shared" si="57"/>
        <v>0.16000000000000003</v>
      </c>
      <c r="D1281">
        <v>6.8934882765450896</v>
      </c>
      <c r="E1281" t="s">
        <v>40</v>
      </c>
      <c r="F1281">
        <v>0</v>
      </c>
      <c r="G1281">
        <v>0</v>
      </c>
      <c r="H1281">
        <v>1</v>
      </c>
      <c r="I1281">
        <v>0</v>
      </c>
      <c r="J1281">
        <v>0</v>
      </c>
      <c r="K1281" t="s">
        <v>38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1</v>
      </c>
      <c r="S1281" t="s">
        <v>52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0</v>
      </c>
      <c r="AA1281">
        <v>0</v>
      </c>
      <c r="AB1281">
        <v>62.3</v>
      </c>
      <c r="AC1281">
        <v>55</v>
      </c>
      <c r="AD1281">
        <v>598</v>
      </c>
      <c r="AE1281">
        <v>6.3935907539506314</v>
      </c>
      <c r="AF1281">
        <f t="shared" si="58"/>
        <v>597.99999999999977</v>
      </c>
      <c r="AG1281">
        <v>6.5166490977786076</v>
      </c>
      <c r="AH1281">
        <f t="shared" si="59"/>
        <v>676.308340993049</v>
      </c>
      <c r="AI1281">
        <v>-0.1230583438279762</v>
      </c>
      <c r="AJ1281">
        <v>598</v>
      </c>
      <c r="AL1281">
        <v>1</v>
      </c>
      <c r="AM1281">
        <v>0</v>
      </c>
      <c r="AN1281">
        <v>4.72</v>
      </c>
      <c r="AO1281">
        <v>4.75</v>
      </c>
      <c r="AP1281">
        <v>2.95</v>
      </c>
    </row>
    <row r="1282" spans="1:42" x14ac:dyDescent="0.3">
      <c r="A1282">
        <v>1</v>
      </c>
      <c r="B1282">
        <v>0.71</v>
      </c>
      <c r="C1282">
        <f t="shared" si="57"/>
        <v>0.50409999999999999</v>
      </c>
      <c r="D1282">
        <v>7.8205583399289402</v>
      </c>
      <c r="E1282" t="s">
        <v>40</v>
      </c>
      <c r="F1282">
        <v>0</v>
      </c>
      <c r="G1282">
        <v>0</v>
      </c>
      <c r="H1282">
        <v>1</v>
      </c>
      <c r="I1282">
        <v>0</v>
      </c>
      <c r="J1282">
        <v>0</v>
      </c>
      <c r="K1282" t="s">
        <v>51</v>
      </c>
      <c r="L1282">
        <v>0</v>
      </c>
      <c r="M1282">
        <v>0</v>
      </c>
      <c r="N1282">
        <v>1</v>
      </c>
      <c r="O1282">
        <v>0</v>
      </c>
      <c r="P1282">
        <v>0</v>
      </c>
      <c r="Q1282">
        <v>0</v>
      </c>
      <c r="R1282">
        <v>0</v>
      </c>
      <c r="S1282" t="s">
        <v>44</v>
      </c>
      <c r="T1282">
        <v>0</v>
      </c>
      <c r="U1282">
        <v>0</v>
      </c>
      <c r="V1282">
        <v>0</v>
      </c>
      <c r="W1282">
        <v>0</v>
      </c>
      <c r="X1282">
        <v>1</v>
      </c>
      <c r="Y1282">
        <v>0</v>
      </c>
      <c r="Z1282">
        <v>0</v>
      </c>
      <c r="AA1282">
        <v>0</v>
      </c>
      <c r="AB1282">
        <v>62.1</v>
      </c>
      <c r="AC1282">
        <v>55</v>
      </c>
      <c r="AD1282">
        <v>2839</v>
      </c>
      <c r="AE1282">
        <v>7.9512071564729716</v>
      </c>
      <c r="AF1282">
        <f t="shared" si="58"/>
        <v>2839.0000000000014</v>
      </c>
      <c r="AG1282">
        <v>8.133500722385854</v>
      </c>
      <c r="AH1282">
        <f t="shared" si="59"/>
        <v>3406.7046420009478</v>
      </c>
      <c r="AI1282">
        <v>-0.18229356591288237</v>
      </c>
      <c r="AJ1282">
        <v>2839</v>
      </c>
      <c r="AL1282">
        <v>1</v>
      </c>
      <c r="AM1282">
        <v>0</v>
      </c>
      <c r="AN1282">
        <v>5.82</v>
      </c>
      <c r="AO1282">
        <v>5.68</v>
      </c>
      <c r="AP1282">
        <v>3.57</v>
      </c>
    </row>
    <row r="1283" spans="1:42" x14ac:dyDescent="0.3">
      <c r="A1283">
        <v>1</v>
      </c>
      <c r="B1283">
        <v>0.3</v>
      </c>
      <c r="C1283">
        <f t="shared" ref="C1283:C1346" si="60">B1283^2</f>
        <v>0.09</v>
      </c>
      <c r="D1283">
        <v>6.4709048392564616</v>
      </c>
      <c r="E1283" t="s">
        <v>40</v>
      </c>
      <c r="F1283">
        <v>0</v>
      </c>
      <c r="G1283">
        <v>0</v>
      </c>
      <c r="H1283">
        <v>1</v>
      </c>
      <c r="I1283">
        <v>0</v>
      </c>
      <c r="J1283">
        <v>0</v>
      </c>
      <c r="K1283" t="s">
        <v>51</v>
      </c>
      <c r="L1283">
        <v>0</v>
      </c>
      <c r="M1283">
        <v>0</v>
      </c>
      <c r="N1283">
        <v>1</v>
      </c>
      <c r="O1283">
        <v>0</v>
      </c>
      <c r="P1283">
        <v>0</v>
      </c>
      <c r="Q1283">
        <v>0</v>
      </c>
      <c r="R1283">
        <v>0</v>
      </c>
      <c r="S1283" t="s">
        <v>44</v>
      </c>
      <c r="T1283">
        <v>0</v>
      </c>
      <c r="U1283">
        <v>0</v>
      </c>
      <c r="V1283">
        <v>0</v>
      </c>
      <c r="W1283">
        <v>0</v>
      </c>
      <c r="X1283">
        <v>1</v>
      </c>
      <c r="Y1283">
        <v>0</v>
      </c>
      <c r="Z1283">
        <v>0</v>
      </c>
      <c r="AA1283">
        <v>0</v>
      </c>
      <c r="AB1283">
        <v>61</v>
      </c>
      <c r="AC1283">
        <v>56</v>
      </c>
      <c r="AD1283">
        <v>570</v>
      </c>
      <c r="AE1283">
        <v>6.3456363608285962</v>
      </c>
      <c r="AF1283">
        <f t="shared" ref="AF1283:AF1346" si="61">EXP(AE1283)</f>
        <v>570.00000000000023</v>
      </c>
      <c r="AG1283">
        <v>6.5123433014600653</v>
      </c>
      <c r="AH1283">
        <f t="shared" ref="AH1283:AH1346" si="62">EXP(AG1283)</f>
        <v>673.40255537811208</v>
      </c>
      <c r="AI1283">
        <v>-0.16670694063146918</v>
      </c>
      <c r="AJ1283">
        <v>570</v>
      </c>
      <c r="AL1283">
        <v>1</v>
      </c>
      <c r="AM1283">
        <v>0</v>
      </c>
      <c r="AN1283">
        <v>4.3499999999999996</v>
      </c>
      <c r="AO1283">
        <v>4.37</v>
      </c>
      <c r="AP1283">
        <v>2.66</v>
      </c>
    </row>
    <row r="1284" spans="1:42" x14ac:dyDescent="0.3">
      <c r="A1284">
        <v>1</v>
      </c>
      <c r="B1284">
        <v>0.31</v>
      </c>
      <c r="C1284">
        <f t="shared" si="60"/>
        <v>9.6100000000000005E-2</v>
      </c>
      <c r="D1284">
        <v>6.5177318019796271</v>
      </c>
      <c r="E1284" t="s">
        <v>40</v>
      </c>
      <c r="F1284">
        <v>0</v>
      </c>
      <c r="G1284">
        <v>0</v>
      </c>
      <c r="H1284">
        <v>1</v>
      </c>
      <c r="I1284">
        <v>0</v>
      </c>
      <c r="J1284">
        <v>0</v>
      </c>
      <c r="K1284" t="s">
        <v>51</v>
      </c>
      <c r="L1284">
        <v>0</v>
      </c>
      <c r="M1284">
        <v>0</v>
      </c>
      <c r="N1284">
        <v>1</v>
      </c>
      <c r="O1284">
        <v>0</v>
      </c>
      <c r="P1284">
        <v>0</v>
      </c>
      <c r="Q1284">
        <v>0</v>
      </c>
      <c r="R1284">
        <v>0</v>
      </c>
      <c r="S1284" t="s">
        <v>52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0</v>
      </c>
      <c r="AA1284">
        <v>0</v>
      </c>
      <c r="AB1284">
        <v>61.9</v>
      </c>
      <c r="AC1284">
        <v>55</v>
      </c>
      <c r="AD1284">
        <v>802</v>
      </c>
      <c r="AE1284">
        <v>6.6871086078665147</v>
      </c>
      <c r="AF1284">
        <f t="shared" si="61"/>
        <v>802.00000000000023</v>
      </c>
      <c r="AG1284">
        <v>6.5138420376782715</v>
      </c>
      <c r="AH1284">
        <f t="shared" si="62"/>
        <v>674.41256485712552</v>
      </c>
      <c r="AI1284">
        <v>0.17326657018824321</v>
      </c>
      <c r="AJ1284">
        <v>802</v>
      </c>
      <c r="AL1284">
        <v>1</v>
      </c>
      <c r="AM1284">
        <v>0</v>
      </c>
      <c r="AN1284">
        <v>4.3899999999999997</v>
      </c>
      <c r="AO1284">
        <v>4.37</v>
      </c>
      <c r="AP1284">
        <v>2.71</v>
      </c>
    </row>
    <row r="1285" spans="1:42" x14ac:dyDescent="0.3">
      <c r="A1285">
        <v>1</v>
      </c>
      <c r="B1285">
        <v>0.41</v>
      </c>
      <c r="C1285">
        <f t="shared" si="60"/>
        <v>0.16809999999999997</v>
      </c>
      <c r="D1285">
        <v>6.9310210740658889</v>
      </c>
      <c r="E1285" t="s">
        <v>40</v>
      </c>
      <c r="F1285">
        <v>0</v>
      </c>
      <c r="G1285">
        <v>0</v>
      </c>
      <c r="H1285">
        <v>1</v>
      </c>
      <c r="I1285">
        <v>0</v>
      </c>
      <c r="J1285">
        <v>0</v>
      </c>
      <c r="K1285" t="s">
        <v>51</v>
      </c>
      <c r="L1285">
        <v>0</v>
      </c>
      <c r="M1285">
        <v>0</v>
      </c>
      <c r="N1285">
        <v>1</v>
      </c>
      <c r="O1285">
        <v>0</v>
      </c>
      <c r="P1285">
        <v>0</v>
      </c>
      <c r="Q1285">
        <v>0</v>
      </c>
      <c r="R1285">
        <v>0</v>
      </c>
      <c r="S1285" t="s">
        <v>52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0</v>
      </c>
      <c r="AA1285">
        <v>0</v>
      </c>
      <c r="AB1285">
        <v>61.8</v>
      </c>
      <c r="AC1285">
        <v>57</v>
      </c>
      <c r="AD1285">
        <v>863</v>
      </c>
      <c r="AE1285">
        <v>6.7604146910834277</v>
      </c>
      <c r="AF1285">
        <f t="shared" si="61"/>
        <v>862.99999999999977</v>
      </c>
      <c r="AG1285">
        <v>6.8948745173422239</v>
      </c>
      <c r="AH1285">
        <f t="shared" si="62"/>
        <v>987.20184033116982</v>
      </c>
      <c r="AI1285">
        <v>-0.13445982625879616</v>
      </c>
      <c r="AJ1285">
        <v>863</v>
      </c>
      <c r="AL1285">
        <v>1</v>
      </c>
      <c r="AM1285">
        <v>0</v>
      </c>
      <c r="AN1285">
        <v>4.75</v>
      </c>
      <c r="AO1285">
        <v>4.79</v>
      </c>
      <c r="AP1285">
        <v>2.95</v>
      </c>
    </row>
    <row r="1286" spans="1:42" x14ac:dyDescent="0.3">
      <c r="A1286">
        <v>1</v>
      </c>
      <c r="B1286">
        <v>0.3</v>
      </c>
      <c r="C1286">
        <f t="shared" si="60"/>
        <v>0.09</v>
      </c>
      <c r="D1286">
        <v>6.4709048392564616</v>
      </c>
      <c r="E1286" t="s">
        <v>40</v>
      </c>
      <c r="F1286">
        <v>0</v>
      </c>
      <c r="G1286">
        <v>0</v>
      </c>
      <c r="H1286">
        <v>1</v>
      </c>
      <c r="I1286">
        <v>0</v>
      </c>
      <c r="J1286">
        <v>0</v>
      </c>
      <c r="K1286" t="s">
        <v>43</v>
      </c>
      <c r="L1286">
        <v>0</v>
      </c>
      <c r="M1286">
        <v>1</v>
      </c>
      <c r="N1286">
        <v>0</v>
      </c>
      <c r="O1286">
        <v>0</v>
      </c>
      <c r="P1286">
        <v>0</v>
      </c>
      <c r="Q1286">
        <v>0</v>
      </c>
      <c r="R1286">
        <v>0</v>
      </c>
      <c r="S1286" t="s">
        <v>39</v>
      </c>
      <c r="T1286">
        <v>0</v>
      </c>
      <c r="U1286">
        <v>0</v>
      </c>
      <c r="V1286">
        <v>1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61.9</v>
      </c>
      <c r="AC1286">
        <v>57</v>
      </c>
      <c r="AD1286">
        <v>526</v>
      </c>
      <c r="AE1286">
        <v>6.2653012127377101</v>
      </c>
      <c r="AF1286">
        <f t="shared" si="61"/>
        <v>526.00000000000011</v>
      </c>
      <c r="AG1286">
        <v>6.3464469137132387</v>
      </c>
      <c r="AH1286">
        <f t="shared" si="62"/>
        <v>570.46220243870096</v>
      </c>
      <c r="AI1286">
        <v>-8.1145700975528534E-2</v>
      </c>
      <c r="AJ1286">
        <v>526</v>
      </c>
      <c r="AL1286">
        <v>1</v>
      </c>
      <c r="AM1286">
        <v>0</v>
      </c>
      <c r="AN1286">
        <v>4.29</v>
      </c>
      <c r="AO1286">
        <v>4.33</v>
      </c>
      <c r="AP1286">
        <v>2.67</v>
      </c>
    </row>
    <row r="1287" spans="1:42" x14ac:dyDescent="0.3">
      <c r="A1287">
        <v>1</v>
      </c>
      <c r="B1287">
        <v>0.23</v>
      </c>
      <c r="C1287">
        <f t="shared" si="60"/>
        <v>5.2900000000000003E-2</v>
      </c>
      <c r="D1287">
        <v>6.1036553175578563</v>
      </c>
      <c r="E1287" t="s">
        <v>55</v>
      </c>
      <c r="F1287">
        <v>0</v>
      </c>
      <c r="G1287">
        <v>0</v>
      </c>
      <c r="H1287">
        <v>0</v>
      </c>
      <c r="I1287">
        <v>0</v>
      </c>
      <c r="J1287">
        <v>1</v>
      </c>
      <c r="K1287" t="s">
        <v>43</v>
      </c>
      <c r="L1287">
        <v>0</v>
      </c>
      <c r="M1287">
        <v>1</v>
      </c>
      <c r="N1287">
        <v>0</v>
      </c>
      <c r="O1287">
        <v>0</v>
      </c>
      <c r="P1287">
        <v>0</v>
      </c>
      <c r="Q1287">
        <v>0</v>
      </c>
      <c r="R1287">
        <v>0</v>
      </c>
      <c r="S1287" t="s">
        <v>42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1</v>
      </c>
      <c r="AB1287">
        <v>60.9</v>
      </c>
      <c r="AC1287">
        <v>59</v>
      </c>
      <c r="AD1287">
        <v>530</v>
      </c>
      <c r="AE1287">
        <v>6.2728770065461674</v>
      </c>
      <c r="AF1287">
        <f t="shared" si="61"/>
        <v>530</v>
      </c>
      <c r="AG1287">
        <v>6.2633439498502863</v>
      </c>
      <c r="AH1287">
        <f t="shared" si="62"/>
        <v>524.97148658512572</v>
      </c>
      <c r="AI1287">
        <v>9.5330566958811147E-3</v>
      </c>
      <c r="AJ1287">
        <v>530</v>
      </c>
      <c r="AL1287">
        <v>1</v>
      </c>
      <c r="AM1287">
        <v>0</v>
      </c>
      <c r="AN1287">
        <v>3.96</v>
      </c>
      <c r="AO1287">
        <v>3.99</v>
      </c>
      <c r="AP1287">
        <v>2.42</v>
      </c>
    </row>
    <row r="1288" spans="1:42" x14ac:dyDescent="0.3">
      <c r="A1288">
        <v>1</v>
      </c>
      <c r="B1288">
        <v>0.73</v>
      </c>
      <c r="C1288">
        <f t="shared" si="60"/>
        <v>0.53289999999999993</v>
      </c>
      <c r="D1288">
        <v>7.8684782047942292</v>
      </c>
      <c r="E1288" t="s">
        <v>40</v>
      </c>
      <c r="F1288">
        <v>0</v>
      </c>
      <c r="G1288">
        <v>0</v>
      </c>
      <c r="H1288">
        <v>1</v>
      </c>
      <c r="I1288">
        <v>0</v>
      </c>
      <c r="J1288">
        <v>0</v>
      </c>
      <c r="K1288" t="s">
        <v>54</v>
      </c>
      <c r="L1288">
        <v>1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 t="s">
        <v>52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0</v>
      </c>
      <c r="AA1288">
        <v>0</v>
      </c>
      <c r="AB1288">
        <v>62</v>
      </c>
      <c r="AC1288">
        <v>56</v>
      </c>
      <c r="AD1288">
        <v>3440</v>
      </c>
      <c r="AE1288">
        <v>8.1432267503674449</v>
      </c>
      <c r="AF1288">
        <f t="shared" si="61"/>
        <v>3440.0000000000032</v>
      </c>
      <c r="AG1288">
        <v>8.08984045315737</v>
      </c>
      <c r="AH1288">
        <f t="shared" si="62"/>
        <v>3261.1672197844723</v>
      </c>
      <c r="AI1288">
        <v>5.3386297210074929E-2</v>
      </c>
      <c r="AJ1288">
        <v>3440</v>
      </c>
      <c r="AL1288">
        <v>1</v>
      </c>
      <c r="AM1288">
        <v>0</v>
      </c>
      <c r="AN1288">
        <v>5.74</v>
      </c>
      <c r="AO1288">
        <v>5.78</v>
      </c>
      <c r="AP1288">
        <v>3.57</v>
      </c>
    </row>
    <row r="1289" spans="1:42" x14ac:dyDescent="0.3">
      <c r="A1289">
        <v>1</v>
      </c>
      <c r="B1289">
        <v>0.7</v>
      </c>
      <c r="C1289">
        <f t="shared" si="60"/>
        <v>0.48999999999999994</v>
      </c>
      <c r="D1289">
        <v>7.7962024499072404</v>
      </c>
      <c r="E1289" t="s">
        <v>55</v>
      </c>
      <c r="F1289">
        <v>0</v>
      </c>
      <c r="G1289">
        <v>0</v>
      </c>
      <c r="H1289">
        <v>0</v>
      </c>
      <c r="I1289">
        <v>0</v>
      </c>
      <c r="J1289">
        <v>1</v>
      </c>
      <c r="K1289" t="s">
        <v>50</v>
      </c>
      <c r="L1289">
        <v>0</v>
      </c>
      <c r="M1289">
        <v>0</v>
      </c>
      <c r="N1289">
        <v>0</v>
      </c>
      <c r="O1289">
        <v>1</v>
      </c>
      <c r="P1289">
        <v>0</v>
      </c>
      <c r="Q1289">
        <v>0</v>
      </c>
      <c r="R1289">
        <v>0</v>
      </c>
      <c r="S1289" t="s">
        <v>56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63.1</v>
      </c>
      <c r="AC1289">
        <v>56</v>
      </c>
      <c r="AD1289">
        <v>1115</v>
      </c>
      <c r="AE1289">
        <v>7.0166096838942194</v>
      </c>
      <c r="AF1289">
        <f t="shared" si="61"/>
        <v>1115.0000000000002</v>
      </c>
      <c r="AG1289">
        <v>7.1069594294243181</v>
      </c>
      <c r="AH1289">
        <f t="shared" si="62"/>
        <v>1220.4310920164905</v>
      </c>
      <c r="AI1289">
        <v>-9.034974553009878E-2</v>
      </c>
      <c r="AJ1289">
        <v>1115</v>
      </c>
      <c r="AL1289">
        <v>1</v>
      </c>
      <c r="AM1289">
        <v>0</v>
      </c>
      <c r="AN1289">
        <v>5.6</v>
      </c>
      <c r="AO1289">
        <v>5.51</v>
      </c>
      <c r="AP1289">
        <v>3.51</v>
      </c>
    </row>
    <row r="1290" spans="1:42" x14ac:dyDescent="0.3">
      <c r="A1290">
        <v>1</v>
      </c>
      <c r="B1290">
        <v>0.7</v>
      </c>
      <c r="C1290">
        <f t="shared" si="60"/>
        <v>0.48999999999999994</v>
      </c>
      <c r="D1290">
        <v>7.7962024499072404</v>
      </c>
      <c r="E1290" t="s">
        <v>40</v>
      </c>
      <c r="F1290">
        <v>0</v>
      </c>
      <c r="G1290">
        <v>0</v>
      </c>
      <c r="H1290">
        <v>1</v>
      </c>
      <c r="I1290">
        <v>0</v>
      </c>
      <c r="J1290">
        <v>0</v>
      </c>
      <c r="K1290" t="s">
        <v>51</v>
      </c>
      <c r="L1290">
        <v>0</v>
      </c>
      <c r="M1290">
        <v>0</v>
      </c>
      <c r="N1290">
        <v>1</v>
      </c>
      <c r="O1290">
        <v>0</v>
      </c>
      <c r="P1290">
        <v>0</v>
      </c>
      <c r="Q1290">
        <v>0</v>
      </c>
      <c r="R1290">
        <v>0</v>
      </c>
      <c r="S1290" t="s">
        <v>42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1</v>
      </c>
      <c r="AB1290">
        <v>61.7</v>
      </c>
      <c r="AC1290">
        <v>58</v>
      </c>
      <c r="AD1290">
        <v>3644</v>
      </c>
      <c r="AE1290">
        <v>8.200837258379849</v>
      </c>
      <c r="AF1290">
        <f t="shared" si="61"/>
        <v>3644.0000000000005</v>
      </c>
      <c r="AG1290">
        <v>8.0726319407409974</v>
      </c>
      <c r="AH1290">
        <f t="shared" si="62"/>
        <v>3205.5274946969339</v>
      </c>
      <c r="AI1290">
        <v>0.12820531763885157</v>
      </c>
      <c r="AJ1290">
        <v>3644</v>
      </c>
      <c r="AL1290">
        <v>1</v>
      </c>
      <c r="AM1290">
        <v>0</v>
      </c>
      <c r="AN1290">
        <v>5.66</v>
      </c>
      <c r="AO1290">
        <v>5.71</v>
      </c>
      <c r="AP1290">
        <v>3.51</v>
      </c>
    </row>
    <row r="1291" spans="1:42" x14ac:dyDescent="0.3">
      <c r="A1291">
        <v>1</v>
      </c>
      <c r="B1291">
        <v>0.38</v>
      </c>
      <c r="C1291">
        <f t="shared" si="60"/>
        <v>0.1444</v>
      </c>
      <c r="D1291">
        <v>6.8161707634672322</v>
      </c>
      <c r="E1291" t="s">
        <v>40</v>
      </c>
      <c r="F1291">
        <v>0</v>
      </c>
      <c r="G1291">
        <v>0</v>
      </c>
      <c r="H1291">
        <v>1</v>
      </c>
      <c r="I1291">
        <v>0</v>
      </c>
      <c r="J1291">
        <v>0</v>
      </c>
      <c r="K1291" t="s">
        <v>51</v>
      </c>
      <c r="L1291">
        <v>0</v>
      </c>
      <c r="M1291">
        <v>0</v>
      </c>
      <c r="N1291">
        <v>1</v>
      </c>
      <c r="O1291">
        <v>0</v>
      </c>
      <c r="P1291">
        <v>0</v>
      </c>
      <c r="Q1291">
        <v>0</v>
      </c>
      <c r="R1291">
        <v>0</v>
      </c>
      <c r="S1291" t="s">
        <v>42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1</v>
      </c>
      <c r="AB1291">
        <v>62.1</v>
      </c>
      <c r="AC1291">
        <v>54.6</v>
      </c>
      <c r="AD1291">
        <v>1010</v>
      </c>
      <c r="AE1291">
        <v>6.9177056098353047</v>
      </c>
      <c r="AF1291">
        <f t="shared" si="61"/>
        <v>1009.9999999999995</v>
      </c>
      <c r="AG1291">
        <v>6.9871571554944776</v>
      </c>
      <c r="AH1291">
        <f t="shared" si="62"/>
        <v>1082.6393219711751</v>
      </c>
      <c r="AI1291">
        <v>-6.9451545659172886E-2</v>
      </c>
      <c r="AJ1291">
        <v>1010</v>
      </c>
      <c r="AL1291">
        <v>1</v>
      </c>
      <c r="AM1291">
        <v>0</v>
      </c>
      <c r="AN1291">
        <v>4.6500000000000004</v>
      </c>
      <c r="AO1291">
        <v>4.6900000000000004</v>
      </c>
      <c r="AP1291">
        <v>2.9</v>
      </c>
    </row>
    <row r="1292" spans="1:42" x14ac:dyDescent="0.3">
      <c r="A1292">
        <v>1</v>
      </c>
      <c r="B1292">
        <v>0.5</v>
      </c>
      <c r="C1292">
        <f t="shared" si="60"/>
        <v>0.25</v>
      </c>
      <c r="D1292">
        <v>7.2401831635362885</v>
      </c>
      <c r="E1292" t="s">
        <v>55</v>
      </c>
      <c r="F1292">
        <v>0</v>
      </c>
      <c r="G1292">
        <v>0</v>
      </c>
      <c r="H1292">
        <v>0</v>
      </c>
      <c r="I1292">
        <v>0</v>
      </c>
      <c r="J1292">
        <v>1</v>
      </c>
      <c r="K1292" t="s">
        <v>43</v>
      </c>
      <c r="L1292">
        <v>0</v>
      </c>
      <c r="M1292">
        <v>1</v>
      </c>
      <c r="N1292">
        <v>0</v>
      </c>
      <c r="O1292">
        <v>0</v>
      </c>
      <c r="P1292">
        <v>0</v>
      </c>
      <c r="Q1292">
        <v>0</v>
      </c>
      <c r="R1292">
        <v>0</v>
      </c>
      <c r="S1292" t="s">
        <v>39</v>
      </c>
      <c r="T1292">
        <v>0</v>
      </c>
      <c r="U1292">
        <v>0</v>
      </c>
      <c r="V1292">
        <v>1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63.3</v>
      </c>
      <c r="AC1292">
        <v>57</v>
      </c>
      <c r="AD1292">
        <v>1374</v>
      </c>
      <c r="AE1292">
        <v>7.2254814727822945</v>
      </c>
      <c r="AF1292">
        <f t="shared" si="61"/>
        <v>1373.9999999999998</v>
      </c>
      <c r="AG1292">
        <v>7.1269715983369544</v>
      </c>
      <c r="AH1292">
        <f t="shared" si="62"/>
        <v>1245.1005869136177</v>
      </c>
      <c r="AI1292">
        <v>9.8509874445340095E-2</v>
      </c>
      <c r="AJ1292">
        <v>1374</v>
      </c>
      <c r="AL1292">
        <v>1</v>
      </c>
      <c r="AM1292">
        <v>0</v>
      </c>
      <c r="AN1292">
        <v>5.01</v>
      </c>
      <c r="AO1292">
        <v>4.9400000000000004</v>
      </c>
      <c r="AP1292">
        <v>3.15</v>
      </c>
    </row>
    <row r="1293" spans="1:42" x14ac:dyDescent="0.3">
      <c r="A1293">
        <v>1</v>
      </c>
      <c r="B1293">
        <v>0.4</v>
      </c>
      <c r="C1293">
        <f t="shared" si="60"/>
        <v>0.16000000000000003</v>
      </c>
      <c r="D1293">
        <v>6.8934882765450896</v>
      </c>
      <c r="E1293" t="s">
        <v>40</v>
      </c>
      <c r="F1293">
        <v>0</v>
      </c>
      <c r="G1293">
        <v>0</v>
      </c>
      <c r="H1293">
        <v>1</v>
      </c>
      <c r="I1293">
        <v>0</v>
      </c>
      <c r="J1293">
        <v>0</v>
      </c>
      <c r="K1293" t="s">
        <v>54</v>
      </c>
      <c r="L1293">
        <v>1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 t="s">
        <v>39</v>
      </c>
      <c r="T1293">
        <v>0</v>
      </c>
      <c r="U1293">
        <v>0</v>
      </c>
      <c r="V1293">
        <v>1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61.8</v>
      </c>
      <c r="AC1293">
        <v>55</v>
      </c>
      <c r="AD1293">
        <v>990</v>
      </c>
      <c r="AE1293">
        <v>6.8977049431286357</v>
      </c>
      <c r="AF1293">
        <f t="shared" si="61"/>
        <v>990.00000000000011</v>
      </c>
      <c r="AG1293">
        <v>6.8957923556050353</v>
      </c>
      <c r="AH1293">
        <f t="shared" si="62"/>
        <v>988.10834790337242</v>
      </c>
      <c r="AI1293">
        <v>1.9125875236003509E-3</v>
      </c>
      <c r="AJ1293">
        <v>990</v>
      </c>
      <c r="AL1293">
        <v>1</v>
      </c>
      <c r="AM1293">
        <v>0</v>
      </c>
      <c r="AN1293">
        <v>4.78</v>
      </c>
      <c r="AO1293">
        <v>4.74</v>
      </c>
      <c r="AP1293">
        <v>2.94</v>
      </c>
    </row>
    <row r="1294" spans="1:42" x14ac:dyDescent="0.3">
      <c r="A1294">
        <v>1</v>
      </c>
      <c r="B1294">
        <v>0.59</v>
      </c>
      <c r="C1294">
        <f t="shared" si="60"/>
        <v>0.34809999999999997</v>
      </c>
      <c r="D1294">
        <v>7.5085556966949065</v>
      </c>
      <c r="E1294" t="s">
        <v>40</v>
      </c>
      <c r="F1294">
        <v>0</v>
      </c>
      <c r="G1294">
        <v>0</v>
      </c>
      <c r="H1294">
        <v>1</v>
      </c>
      <c r="I1294">
        <v>0</v>
      </c>
      <c r="J1294">
        <v>0</v>
      </c>
      <c r="K1294" t="s">
        <v>47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1</v>
      </c>
      <c r="R1294">
        <v>0</v>
      </c>
      <c r="S1294" t="s">
        <v>52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0</v>
      </c>
      <c r="AA1294">
        <v>0</v>
      </c>
      <c r="AB1294">
        <v>62</v>
      </c>
      <c r="AC1294">
        <v>54</v>
      </c>
      <c r="AD1294">
        <v>1300</v>
      </c>
      <c r="AE1294">
        <v>7.1701195434496281</v>
      </c>
      <c r="AF1294">
        <f t="shared" si="61"/>
        <v>1300</v>
      </c>
      <c r="AG1294">
        <v>7.3406661728995726</v>
      </c>
      <c r="AH1294">
        <f t="shared" si="62"/>
        <v>1541.7388362717916</v>
      </c>
      <c r="AI1294">
        <v>-0.17054662944994448</v>
      </c>
      <c r="AJ1294">
        <v>1300</v>
      </c>
      <c r="AL1294">
        <v>1</v>
      </c>
      <c r="AM1294">
        <v>0</v>
      </c>
      <c r="AN1294">
        <v>5.4</v>
      </c>
      <c r="AO1294">
        <v>5.43</v>
      </c>
      <c r="AP1294">
        <v>3.36</v>
      </c>
    </row>
    <row r="1295" spans="1:42" x14ac:dyDescent="0.3">
      <c r="A1295">
        <v>1</v>
      </c>
      <c r="B1295">
        <v>0.3</v>
      </c>
      <c r="C1295">
        <f t="shared" si="60"/>
        <v>0.09</v>
      </c>
      <c r="D1295">
        <v>6.4709048392564616</v>
      </c>
      <c r="E1295" t="s">
        <v>37</v>
      </c>
      <c r="F1295">
        <v>0</v>
      </c>
      <c r="G1295">
        <v>1</v>
      </c>
      <c r="H1295">
        <v>0</v>
      </c>
      <c r="I1295">
        <v>0</v>
      </c>
      <c r="J1295">
        <v>0</v>
      </c>
      <c r="K1295" t="s">
        <v>41</v>
      </c>
      <c r="L1295">
        <v>0</v>
      </c>
      <c r="M1295">
        <v>0</v>
      </c>
      <c r="N1295">
        <v>0</v>
      </c>
      <c r="O1295">
        <v>0</v>
      </c>
      <c r="P1295">
        <v>1</v>
      </c>
      <c r="Q1295">
        <v>0</v>
      </c>
      <c r="R1295">
        <v>0</v>
      </c>
      <c r="S1295" t="s">
        <v>44</v>
      </c>
      <c r="T1295">
        <v>0</v>
      </c>
      <c r="U1295">
        <v>0</v>
      </c>
      <c r="V1295">
        <v>0</v>
      </c>
      <c r="W1295">
        <v>0</v>
      </c>
      <c r="X1295">
        <v>1</v>
      </c>
      <c r="Y1295">
        <v>0</v>
      </c>
      <c r="Z1295">
        <v>0</v>
      </c>
      <c r="AA1295">
        <v>0</v>
      </c>
      <c r="AB1295">
        <v>63.2</v>
      </c>
      <c r="AC1295">
        <v>56</v>
      </c>
      <c r="AD1295">
        <v>526</v>
      </c>
      <c r="AE1295">
        <v>6.2653012127377101</v>
      </c>
      <c r="AF1295">
        <f t="shared" si="61"/>
        <v>526.00000000000011</v>
      </c>
      <c r="AG1295">
        <v>6.3080299389243013</v>
      </c>
      <c r="AH1295">
        <f t="shared" si="62"/>
        <v>548.96239336879955</v>
      </c>
      <c r="AI1295">
        <v>-4.2728726186591182E-2</v>
      </c>
      <c r="AJ1295">
        <v>526</v>
      </c>
      <c r="AL1295">
        <v>1</v>
      </c>
      <c r="AM1295">
        <v>0</v>
      </c>
      <c r="AN1295">
        <v>4.25</v>
      </c>
      <c r="AO1295">
        <v>4.29</v>
      </c>
      <c r="AP1295">
        <v>2.7</v>
      </c>
    </row>
    <row r="1296" spans="1:42" x14ac:dyDescent="0.3">
      <c r="A1296">
        <v>1</v>
      </c>
      <c r="B1296">
        <v>0.61</v>
      </c>
      <c r="C1296">
        <f t="shared" si="60"/>
        <v>0.37209999999999999</v>
      </c>
      <c r="D1296">
        <v>7.5638007513614847</v>
      </c>
      <c r="E1296" t="s">
        <v>55</v>
      </c>
      <c r="F1296">
        <v>0</v>
      </c>
      <c r="G1296">
        <v>0</v>
      </c>
      <c r="H1296">
        <v>0</v>
      </c>
      <c r="I1296">
        <v>0</v>
      </c>
      <c r="J1296">
        <v>1</v>
      </c>
      <c r="K1296" t="s">
        <v>47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1</v>
      </c>
      <c r="R1296">
        <v>0</v>
      </c>
      <c r="S1296" t="s">
        <v>42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1</v>
      </c>
      <c r="AB1296">
        <v>62</v>
      </c>
      <c r="AC1296">
        <v>54.4</v>
      </c>
      <c r="AD1296">
        <v>1773</v>
      </c>
      <c r="AE1296">
        <v>7.4804283060742076</v>
      </c>
      <c r="AF1296">
        <f t="shared" si="61"/>
        <v>1772.9999999999995</v>
      </c>
      <c r="AG1296">
        <v>7.5605185458617452</v>
      </c>
      <c r="AH1296">
        <f t="shared" si="62"/>
        <v>1920.8412994777786</v>
      </c>
      <c r="AI1296">
        <v>-8.0090239787537598E-2</v>
      </c>
      <c r="AJ1296">
        <v>1773</v>
      </c>
      <c r="AL1296">
        <v>1</v>
      </c>
      <c r="AM1296">
        <v>0</v>
      </c>
      <c r="AN1296">
        <v>5.47</v>
      </c>
      <c r="AO1296">
        <v>5.51</v>
      </c>
      <c r="AP1296">
        <v>3.4</v>
      </c>
    </row>
    <row r="1297" spans="1:42" x14ac:dyDescent="0.3">
      <c r="A1297">
        <v>1</v>
      </c>
      <c r="B1297">
        <v>0.39</v>
      </c>
      <c r="C1297">
        <f t="shared" si="60"/>
        <v>0.15210000000000001</v>
      </c>
      <c r="D1297">
        <v>6.8552162031486654</v>
      </c>
      <c r="E1297" t="s">
        <v>49</v>
      </c>
      <c r="F1297">
        <v>0</v>
      </c>
      <c r="G1297">
        <v>0</v>
      </c>
      <c r="H1297">
        <v>0</v>
      </c>
      <c r="I1297">
        <v>1</v>
      </c>
      <c r="J1297">
        <v>0</v>
      </c>
      <c r="K1297" t="s">
        <v>54</v>
      </c>
      <c r="L1297">
        <v>1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 t="s">
        <v>42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1</v>
      </c>
      <c r="AB1297">
        <v>63</v>
      </c>
      <c r="AC1297">
        <v>57</v>
      </c>
      <c r="AD1297">
        <v>1290</v>
      </c>
      <c r="AE1297">
        <v>7.1623974973557178</v>
      </c>
      <c r="AF1297">
        <f t="shared" si="61"/>
        <v>1290</v>
      </c>
      <c r="AG1297">
        <v>7.1573656036620026</v>
      </c>
      <c r="AH1297">
        <f t="shared" si="62"/>
        <v>1283.5251611473821</v>
      </c>
      <c r="AI1297">
        <v>5.0318936937152614E-3</v>
      </c>
      <c r="AJ1297">
        <v>1290</v>
      </c>
      <c r="AL1297">
        <v>1</v>
      </c>
      <c r="AM1297">
        <v>0</v>
      </c>
      <c r="AN1297">
        <v>4.6900000000000004</v>
      </c>
      <c r="AO1297">
        <v>4.6500000000000004</v>
      </c>
      <c r="AP1297">
        <v>2.94</v>
      </c>
    </row>
    <row r="1298" spans="1:42" x14ac:dyDescent="0.3">
      <c r="A1298">
        <v>1</v>
      </c>
      <c r="B1298">
        <v>0.78</v>
      </c>
      <c r="C1298">
        <f t="shared" si="60"/>
        <v>0.60840000000000005</v>
      </c>
      <c r="D1298">
        <v>7.9839471300857197</v>
      </c>
      <c r="E1298" t="s">
        <v>40</v>
      </c>
      <c r="F1298">
        <v>0</v>
      </c>
      <c r="G1298">
        <v>0</v>
      </c>
      <c r="H1298">
        <v>1</v>
      </c>
      <c r="I1298">
        <v>0</v>
      </c>
      <c r="J1298">
        <v>0</v>
      </c>
      <c r="K1298" t="s">
        <v>54</v>
      </c>
      <c r="L1298">
        <v>1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 t="s">
        <v>52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0</v>
      </c>
      <c r="AA1298">
        <v>0</v>
      </c>
      <c r="AB1298">
        <v>62.2</v>
      </c>
      <c r="AC1298">
        <v>55</v>
      </c>
      <c r="AD1298">
        <v>3864</v>
      </c>
      <c r="AE1298">
        <v>8.2594581953324084</v>
      </c>
      <c r="AF1298">
        <f t="shared" si="61"/>
        <v>3863.9999999999991</v>
      </c>
      <c r="AG1298">
        <v>8.2368359338660166</v>
      </c>
      <c r="AH1298">
        <f t="shared" si="62"/>
        <v>3777.5689011673503</v>
      </c>
      <c r="AI1298">
        <v>2.2622261466391791E-2</v>
      </c>
      <c r="AJ1298">
        <v>3864</v>
      </c>
      <c r="AL1298">
        <v>1</v>
      </c>
      <c r="AM1298">
        <v>0</v>
      </c>
      <c r="AN1298">
        <v>5.87</v>
      </c>
      <c r="AO1298">
        <v>5.97</v>
      </c>
      <c r="AP1298">
        <v>3.68</v>
      </c>
    </row>
    <row r="1299" spans="1:42" x14ac:dyDescent="0.3">
      <c r="A1299">
        <v>1</v>
      </c>
      <c r="B1299">
        <v>0.52</v>
      </c>
      <c r="C1299">
        <f t="shared" si="60"/>
        <v>0.27040000000000003</v>
      </c>
      <c r="D1299">
        <v>7.302897153254575</v>
      </c>
      <c r="E1299" t="s">
        <v>40</v>
      </c>
      <c r="F1299">
        <v>0</v>
      </c>
      <c r="G1299">
        <v>0</v>
      </c>
      <c r="H1299">
        <v>1</v>
      </c>
      <c r="I1299">
        <v>0</v>
      </c>
      <c r="J1299">
        <v>0</v>
      </c>
      <c r="K1299" t="s">
        <v>54</v>
      </c>
      <c r="L1299">
        <v>1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 t="s">
        <v>39</v>
      </c>
      <c r="T1299">
        <v>0</v>
      </c>
      <c r="U1299">
        <v>0</v>
      </c>
      <c r="V1299">
        <v>1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61.5</v>
      </c>
      <c r="AC1299">
        <v>55</v>
      </c>
      <c r="AD1299">
        <v>1720</v>
      </c>
      <c r="AE1299">
        <v>7.4500795698074986</v>
      </c>
      <c r="AF1299">
        <f t="shared" si="61"/>
        <v>1719.9999999999998</v>
      </c>
      <c r="AG1299">
        <v>7.3566273498513937</v>
      </c>
      <c r="AH1299">
        <f t="shared" si="62"/>
        <v>1566.5442377373761</v>
      </c>
      <c r="AI1299">
        <v>9.3452219956104976E-2</v>
      </c>
      <c r="AJ1299">
        <v>1720</v>
      </c>
      <c r="AL1299">
        <v>1</v>
      </c>
      <c r="AM1299">
        <v>0</v>
      </c>
      <c r="AN1299">
        <v>5.22</v>
      </c>
      <c r="AO1299">
        <v>5.19</v>
      </c>
      <c r="AP1299">
        <v>3.2</v>
      </c>
    </row>
    <row r="1300" spans="1:42" x14ac:dyDescent="0.3">
      <c r="A1300">
        <v>1</v>
      </c>
      <c r="B1300">
        <v>1</v>
      </c>
      <c r="C1300">
        <f t="shared" si="60"/>
        <v>1</v>
      </c>
      <c r="D1300">
        <v>8.4322999999999997</v>
      </c>
      <c r="E1300" t="s">
        <v>49</v>
      </c>
      <c r="F1300">
        <v>0</v>
      </c>
      <c r="G1300">
        <v>0</v>
      </c>
      <c r="H1300">
        <v>0</v>
      </c>
      <c r="I1300">
        <v>1</v>
      </c>
      <c r="J1300">
        <v>0</v>
      </c>
      <c r="K1300" t="s">
        <v>43</v>
      </c>
      <c r="L1300">
        <v>0</v>
      </c>
      <c r="M1300">
        <v>1</v>
      </c>
      <c r="N1300">
        <v>0</v>
      </c>
      <c r="O1300">
        <v>0</v>
      </c>
      <c r="P1300">
        <v>0</v>
      </c>
      <c r="Q1300">
        <v>0</v>
      </c>
      <c r="R1300">
        <v>0</v>
      </c>
      <c r="S1300" t="s">
        <v>39</v>
      </c>
      <c r="T1300">
        <v>0</v>
      </c>
      <c r="U1300">
        <v>0</v>
      </c>
      <c r="V1300">
        <v>1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61.9</v>
      </c>
      <c r="AC1300">
        <v>60</v>
      </c>
      <c r="AD1300">
        <v>5445</v>
      </c>
      <c r="AE1300">
        <v>8.602453035367061</v>
      </c>
      <c r="AF1300">
        <f t="shared" si="61"/>
        <v>5445.0000000000009</v>
      </c>
      <c r="AG1300">
        <v>8.6006262145987495</v>
      </c>
      <c r="AH1300">
        <f t="shared" si="62"/>
        <v>5435.0620411151949</v>
      </c>
      <c r="AI1300">
        <v>1.8268207683114213E-3</v>
      </c>
      <c r="AJ1300">
        <v>5445</v>
      </c>
      <c r="AL1300">
        <v>1</v>
      </c>
      <c r="AM1300">
        <v>0</v>
      </c>
      <c r="AN1300">
        <v>6.37</v>
      </c>
      <c r="AO1300">
        <v>6.46</v>
      </c>
      <c r="AP1300">
        <v>3.97</v>
      </c>
    </row>
    <row r="1301" spans="1:42" x14ac:dyDescent="0.3">
      <c r="A1301">
        <v>1</v>
      </c>
      <c r="B1301">
        <v>0.31</v>
      </c>
      <c r="C1301">
        <f t="shared" si="60"/>
        <v>9.6100000000000005E-2</v>
      </c>
      <c r="D1301">
        <v>6.5177318019796271</v>
      </c>
      <c r="E1301" t="s">
        <v>40</v>
      </c>
      <c r="F1301">
        <v>0</v>
      </c>
      <c r="G1301">
        <v>0</v>
      </c>
      <c r="H1301">
        <v>1</v>
      </c>
      <c r="I1301">
        <v>0</v>
      </c>
      <c r="J1301">
        <v>0</v>
      </c>
      <c r="K1301" t="s">
        <v>50</v>
      </c>
      <c r="L1301">
        <v>0</v>
      </c>
      <c r="M1301">
        <v>0</v>
      </c>
      <c r="N1301">
        <v>0</v>
      </c>
      <c r="O1301">
        <v>1</v>
      </c>
      <c r="P1301">
        <v>0</v>
      </c>
      <c r="Q1301">
        <v>0</v>
      </c>
      <c r="R1301">
        <v>0</v>
      </c>
      <c r="S1301" t="s">
        <v>42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1</v>
      </c>
      <c r="AB1301">
        <v>62.7</v>
      </c>
      <c r="AC1301">
        <v>57</v>
      </c>
      <c r="AD1301">
        <v>907</v>
      </c>
      <c r="AE1301">
        <v>6.8101424501151362</v>
      </c>
      <c r="AF1301">
        <f t="shared" si="61"/>
        <v>906.99999999999966</v>
      </c>
      <c r="AG1301">
        <v>6.6358499777466058</v>
      </c>
      <c r="AH1301">
        <f t="shared" si="62"/>
        <v>761.92641116327547</v>
      </c>
      <c r="AI1301">
        <v>0.1742924723685304</v>
      </c>
      <c r="AJ1301">
        <v>907</v>
      </c>
      <c r="AL1301">
        <v>1</v>
      </c>
      <c r="AM1301">
        <v>0</v>
      </c>
      <c r="AN1301">
        <v>4.33</v>
      </c>
      <c r="AO1301">
        <v>4.3099999999999996</v>
      </c>
      <c r="AP1301">
        <v>2.71</v>
      </c>
    </row>
    <row r="1302" spans="1:42" x14ac:dyDescent="0.3">
      <c r="A1302">
        <v>1</v>
      </c>
      <c r="B1302">
        <v>0.57999999999999996</v>
      </c>
      <c r="C1302">
        <f t="shared" si="60"/>
        <v>0.33639999999999998</v>
      </c>
      <c r="D1302">
        <v>7.4803835247488841</v>
      </c>
      <c r="E1302" t="s">
        <v>40</v>
      </c>
      <c r="F1302">
        <v>0</v>
      </c>
      <c r="G1302">
        <v>0</v>
      </c>
      <c r="H1302">
        <v>1</v>
      </c>
      <c r="I1302">
        <v>0</v>
      </c>
      <c r="J1302">
        <v>0</v>
      </c>
      <c r="K1302" t="s">
        <v>54</v>
      </c>
      <c r="L1302">
        <v>1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 t="s">
        <v>48</v>
      </c>
      <c r="T1302">
        <v>0</v>
      </c>
      <c r="U1302">
        <v>0</v>
      </c>
      <c r="V1302">
        <v>0</v>
      </c>
      <c r="W1302">
        <v>1</v>
      </c>
      <c r="X1302">
        <v>0</v>
      </c>
      <c r="Y1302">
        <v>0</v>
      </c>
      <c r="Z1302">
        <v>0</v>
      </c>
      <c r="AA1302">
        <v>0</v>
      </c>
      <c r="AB1302">
        <v>61.7</v>
      </c>
      <c r="AC1302">
        <v>54</v>
      </c>
      <c r="AD1302">
        <v>1356</v>
      </c>
      <c r="AE1302">
        <v>7.2122944685003407</v>
      </c>
      <c r="AF1302">
        <f t="shared" si="61"/>
        <v>1355.9999999999998</v>
      </c>
      <c r="AG1302">
        <v>7.3967036229252461</v>
      </c>
      <c r="AH1302">
        <f t="shared" si="62"/>
        <v>1630.6004870544807</v>
      </c>
      <c r="AI1302">
        <v>-0.18440915442490535</v>
      </c>
      <c r="AJ1302">
        <v>1356</v>
      </c>
      <c r="AL1302">
        <v>1</v>
      </c>
      <c r="AM1302">
        <v>0</v>
      </c>
      <c r="AN1302">
        <v>5.4</v>
      </c>
      <c r="AO1302">
        <v>5.43</v>
      </c>
      <c r="AP1302">
        <v>3.34</v>
      </c>
    </row>
    <row r="1303" spans="1:42" x14ac:dyDescent="0.3">
      <c r="A1303">
        <v>1</v>
      </c>
      <c r="B1303">
        <v>0.89</v>
      </c>
      <c r="C1303">
        <f t="shared" si="60"/>
        <v>0.79210000000000003</v>
      </c>
      <c r="D1303">
        <v>8.2189608493197177</v>
      </c>
      <c r="E1303" t="s">
        <v>37</v>
      </c>
      <c r="F1303">
        <v>0</v>
      </c>
      <c r="G1303">
        <v>1</v>
      </c>
      <c r="H1303">
        <v>0</v>
      </c>
      <c r="I1303">
        <v>0</v>
      </c>
      <c r="J1303">
        <v>0</v>
      </c>
      <c r="K1303" t="s">
        <v>43</v>
      </c>
      <c r="L1303">
        <v>0</v>
      </c>
      <c r="M1303">
        <v>1</v>
      </c>
      <c r="N1303">
        <v>0</v>
      </c>
      <c r="O1303">
        <v>0</v>
      </c>
      <c r="P1303">
        <v>0</v>
      </c>
      <c r="Q1303">
        <v>0</v>
      </c>
      <c r="R1303">
        <v>0</v>
      </c>
      <c r="S1303" t="s">
        <v>48</v>
      </c>
      <c r="T1303">
        <v>0</v>
      </c>
      <c r="U1303">
        <v>0</v>
      </c>
      <c r="V1303">
        <v>0</v>
      </c>
      <c r="W1303">
        <v>1</v>
      </c>
      <c r="X1303">
        <v>0</v>
      </c>
      <c r="Y1303">
        <v>0</v>
      </c>
      <c r="Z1303">
        <v>0</v>
      </c>
      <c r="AA1303">
        <v>0</v>
      </c>
      <c r="AB1303">
        <v>64.3</v>
      </c>
      <c r="AC1303">
        <v>65</v>
      </c>
      <c r="AD1303">
        <v>2728</v>
      </c>
      <c r="AE1303">
        <v>7.9113240189633531</v>
      </c>
      <c r="AF1303">
        <f t="shared" si="61"/>
        <v>2728.0000000000009</v>
      </c>
      <c r="AG1303">
        <v>8.1150884128226828</v>
      </c>
      <c r="AH1303">
        <f t="shared" si="62"/>
        <v>3344.553272503952</v>
      </c>
      <c r="AI1303">
        <v>-0.20376439385932965</v>
      </c>
      <c r="AJ1303">
        <v>2728</v>
      </c>
      <c r="AL1303">
        <v>1</v>
      </c>
      <c r="AM1303">
        <v>0</v>
      </c>
      <c r="AN1303">
        <v>6</v>
      </c>
      <c r="AO1303">
        <v>5.95</v>
      </c>
      <c r="AP1303">
        <v>3.84</v>
      </c>
    </row>
    <row r="1304" spans="1:42" x14ac:dyDescent="0.3">
      <c r="A1304">
        <v>1</v>
      </c>
      <c r="B1304">
        <v>0.32</v>
      </c>
      <c r="C1304">
        <f t="shared" si="60"/>
        <v>0.1024</v>
      </c>
      <c r="D1304">
        <v>6.56339481274318</v>
      </c>
      <c r="E1304" t="s">
        <v>40</v>
      </c>
      <c r="F1304">
        <v>0</v>
      </c>
      <c r="G1304">
        <v>0</v>
      </c>
      <c r="H1304">
        <v>1</v>
      </c>
      <c r="I1304">
        <v>0</v>
      </c>
      <c r="J1304">
        <v>0</v>
      </c>
      <c r="K1304" t="s">
        <v>51</v>
      </c>
      <c r="L1304">
        <v>0</v>
      </c>
      <c r="M1304">
        <v>0</v>
      </c>
      <c r="N1304">
        <v>1</v>
      </c>
      <c r="O1304">
        <v>0</v>
      </c>
      <c r="P1304">
        <v>0</v>
      </c>
      <c r="Q1304">
        <v>0</v>
      </c>
      <c r="R1304">
        <v>0</v>
      </c>
      <c r="S1304" t="s">
        <v>46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1</v>
      </c>
      <c r="AA1304">
        <v>0</v>
      </c>
      <c r="AB1304">
        <v>61.1</v>
      </c>
      <c r="AC1304">
        <v>56</v>
      </c>
      <c r="AD1304">
        <v>827</v>
      </c>
      <c r="AE1304">
        <v>6.7178046950236912</v>
      </c>
      <c r="AF1304">
        <f t="shared" si="61"/>
        <v>826.99999999999989</v>
      </c>
      <c r="AG1304">
        <v>6.7821010078191399</v>
      </c>
      <c r="AH1304">
        <f t="shared" si="62"/>
        <v>881.91969915417019</v>
      </c>
      <c r="AI1304">
        <v>-6.4296312795448785E-2</v>
      </c>
      <c r="AJ1304">
        <v>827</v>
      </c>
      <c r="AL1304">
        <v>1</v>
      </c>
      <c r="AM1304">
        <v>0</v>
      </c>
      <c r="AN1304">
        <v>4.42</v>
      </c>
      <c r="AO1304">
        <v>4.45</v>
      </c>
      <c r="AP1304">
        <v>2.71</v>
      </c>
    </row>
    <row r="1305" spans="1:42" x14ac:dyDescent="0.3">
      <c r="A1305">
        <v>1</v>
      </c>
      <c r="B1305">
        <v>0.91</v>
      </c>
      <c r="C1305">
        <f t="shared" si="60"/>
        <v>0.82810000000000006</v>
      </c>
      <c r="D1305">
        <v>8.259224124793727</v>
      </c>
      <c r="E1305" t="s">
        <v>49</v>
      </c>
      <c r="F1305">
        <v>0</v>
      </c>
      <c r="G1305">
        <v>0</v>
      </c>
      <c r="H1305">
        <v>0</v>
      </c>
      <c r="I1305">
        <v>1</v>
      </c>
      <c r="J1305">
        <v>0</v>
      </c>
      <c r="K1305" t="s">
        <v>41</v>
      </c>
      <c r="L1305">
        <v>0</v>
      </c>
      <c r="M1305">
        <v>0</v>
      </c>
      <c r="N1305">
        <v>0</v>
      </c>
      <c r="O1305">
        <v>0</v>
      </c>
      <c r="P1305">
        <v>1</v>
      </c>
      <c r="Q1305">
        <v>0</v>
      </c>
      <c r="R1305">
        <v>0</v>
      </c>
      <c r="S1305" t="s">
        <v>39</v>
      </c>
      <c r="T1305">
        <v>0</v>
      </c>
      <c r="U1305">
        <v>0</v>
      </c>
      <c r="V1305">
        <v>1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62.2</v>
      </c>
      <c r="AC1305">
        <v>60</v>
      </c>
      <c r="AD1305">
        <v>3669</v>
      </c>
      <c r="AE1305">
        <v>8.2076744243552824</v>
      </c>
      <c r="AF1305">
        <f t="shared" si="61"/>
        <v>3669.0000000000014</v>
      </c>
      <c r="AG1305">
        <v>8.2469179451869117</v>
      </c>
      <c r="AH1305">
        <f t="shared" si="62"/>
        <v>3815.8470296192027</v>
      </c>
      <c r="AI1305">
        <v>-3.9243520831629297E-2</v>
      </c>
      <c r="AJ1305">
        <v>3669</v>
      </c>
      <c r="AL1305">
        <v>1</v>
      </c>
      <c r="AM1305">
        <v>0</v>
      </c>
      <c r="AN1305">
        <v>6.22</v>
      </c>
      <c r="AO1305">
        <v>6.16</v>
      </c>
      <c r="AP1305">
        <v>3.85</v>
      </c>
    </row>
    <row r="1306" spans="1:42" x14ac:dyDescent="0.3">
      <c r="A1306">
        <v>1</v>
      </c>
      <c r="B1306">
        <v>0.3</v>
      </c>
      <c r="C1306">
        <f t="shared" si="60"/>
        <v>0.09</v>
      </c>
      <c r="D1306">
        <v>6.4709048392564616</v>
      </c>
      <c r="E1306" t="s">
        <v>37</v>
      </c>
      <c r="F1306">
        <v>0</v>
      </c>
      <c r="G1306">
        <v>1</v>
      </c>
      <c r="H1306">
        <v>0</v>
      </c>
      <c r="I1306">
        <v>0</v>
      </c>
      <c r="J1306">
        <v>0</v>
      </c>
      <c r="K1306" t="s">
        <v>51</v>
      </c>
      <c r="L1306">
        <v>0</v>
      </c>
      <c r="M1306">
        <v>0</v>
      </c>
      <c r="N1306">
        <v>1</v>
      </c>
      <c r="O1306">
        <v>0</v>
      </c>
      <c r="P1306">
        <v>0</v>
      </c>
      <c r="Q1306">
        <v>0</v>
      </c>
      <c r="R1306">
        <v>0</v>
      </c>
      <c r="S1306" t="s">
        <v>44</v>
      </c>
      <c r="T1306">
        <v>0</v>
      </c>
      <c r="U1306">
        <v>0</v>
      </c>
      <c r="V1306">
        <v>0</v>
      </c>
      <c r="W1306">
        <v>0</v>
      </c>
      <c r="X1306">
        <v>1</v>
      </c>
      <c r="Y1306">
        <v>0</v>
      </c>
      <c r="Z1306">
        <v>0</v>
      </c>
      <c r="AA1306">
        <v>0</v>
      </c>
      <c r="AB1306">
        <v>63.7</v>
      </c>
      <c r="AC1306">
        <v>56</v>
      </c>
      <c r="AD1306">
        <v>731</v>
      </c>
      <c r="AE1306">
        <v>6.5944134597497781</v>
      </c>
      <c r="AF1306">
        <f t="shared" si="61"/>
        <v>730.99999999999966</v>
      </c>
      <c r="AG1306">
        <v>6.4769455606389297</v>
      </c>
      <c r="AH1306">
        <f t="shared" si="62"/>
        <v>649.98257877047558</v>
      </c>
      <c r="AI1306">
        <v>0.11746789911084843</v>
      </c>
      <c r="AJ1306">
        <v>731</v>
      </c>
      <c r="AL1306">
        <v>1</v>
      </c>
      <c r="AM1306">
        <v>0</v>
      </c>
      <c r="AN1306">
        <v>4.28</v>
      </c>
      <c r="AO1306">
        <v>4.26</v>
      </c>
      <c r="AP1306">
        <v>2.72</v>
      </c>
    </row>
    <row r="1307" spans="1:42" x14ac:dyDescent="0.3">
      <c r="A1307">
        <v>1</v>
      </c>
      <c r="B1307">
        <v>0.24</v>
      </c>
      <c r="C1307">
        <f t="shared" si="60"/>
        <v>5.7599999999999998E-2</v>
      </c>
      <c r="D1307">
        <v>6.1610467084186391</v>
      </c>
      <c r="E1307" t="s">
        <v>40</v>
      </c>
      <c r="F1307">
        <v>0</v>
      </c>
      <c r="G1307">
        <v>0</v>
      </c>
      <c r="H1307">
        <v>1</v>
      </c>
      <c r="I1307">
        <v>0</v>
      </c>
      <c r="J1307">
        <v>0</v>
      </c>
      <c r="K1307" t="s">
        <v>51</v>
      </c>
      <c r="L1307">
        <v>0</v>
      </c>
      <c r="M1307">
        <v>0</v>
      </c>
      <c r="N1307">
        <v>1</v>
      </c>
      <c r="O1307">
        <v>0</v>
      </c>
      <c r="P1307">
        <v>0</v>
      </c>
      <c r="Q1307">
        <v>0</v>
      </c>
      <c r="R1307">
        <v>0</v>
      </c>
      <c r="S1307" t="s">
        <v>42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1</v>
      </c>
      <c r="AB1307">
        <v>61.1</v>
      </c>
      <c r="AC1307">
        <v>57</v>
      </c>
      <c r="AD1307">
        <v>552</v>
      </c>
      <c r="AE1307">
        <v>6.313548046277095</v>
      </c>
      <c r="AF1307">
        <f t="shared" si="61"/>
        <v>551.99999999999977</v>
      </c>
      <c r="AG1307">
        <v>6.3066552421257231</v>
      </c>
      <c r="AH1307">
        <f t="shared" si="62"/>
        <v>548.20825499866089</v>
      </c>
      <c r="AI1307">
        <v>6.8928041513718341E-3</v>
      </c>
      <c r="AJ1307">
        <v>552</v>
      </c>
      <c r="AL1307">
        <v>1</v>
      </c>
      <c r="AM1307">
        <v>0</v>
      </c>
      <c r="AN1307">
        <v>4.03</v>
      </c>
      <c r="AO1307">
        <v>4.0599999999999996</v>
      </c>
      <c r="AP1307">
        <v>2.4700000000000002</v>
      </c>
    </row>
    <row r="1308" spans="1:42" x14ac:dyDescent="0.3">
      <c r="A1308">
        <v>1</v>
      </c>
      <c r="B1308">
        <v>0.27</v>
      </c>
      <c r="C1308">
        <f t="shared" si="60"/>
        <v>7.2900000000000006E-2</v>
      </c>
      <c r="D1308">
        <v>6.3227053156926587</v>
      </c>
      <c r="E1308" t="s">
        <v>40</v>
      </c>
      <c r="F1308">
        <v>0</v>
      </c>
      <c r="G1308">
        <v>0</v>
      </c>
      <c r="H1308">
        <v>1</v>
      </c>
      <c r="I1308">
        <v>0</v>
      </c>
      <c r="J1308">
        <v>0</v>
      </c>
      <c r="K1308" t="s">
        <v>51</v>
      </c>
      <c r="L1308">
        <v>0</v>
      </c>
      <c r="M1308">
        <v>0</v>
      </c>
      <c r="N1308">
        <v>1</v>
      </c>
      <c r="O1308">
        <v>0</v>
      </c>
      <c r="P1308">
        <v>0</v>
      </c>
      <c r="Q1308">
        <v>0</v>
      </c>
      <c r="R1308">
        <v>0</v>
      </c>
      <c r="S1308" t="s">
        <v>53</v>
      </c>
      <c r="T1308">
        <v>0</v>
      </c>
      <c r="U1308">
        <v>1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61.4</v>
      </c>
      <c r="AC1308">
        <v>57</v>
      </c>
      <c r="AD1308">
        <v>760</v>
      </c>
      <c r="AE1308">
        <v>6.633318433280377</v>
      </c>
      <c r="AF1308">
        <f t="shared" si="61"/>
        <v>760.00000000000011</v>
      </c>
      <c r="AG1308">
        <v>6.5918092173109866</v>
      </c>
      <c r="AH1308">
        <f t="shared" si="62"/>
        <v>729.09877547655901</v>
      </c>
      <c r="AI1308">
        <v>4.1509215969390389E-2</v>
      </c>
      <c r="AJ1308">
        <v>760</v>
      </c>
      <c r="AL1308">
        <v>1</v>
      </c>
      <c r="AM1308">
        <v>0</v>
      </c>
      <c r="AN1308">
        <v>4.17</v>
      </c>
      <c r="AO1308">
        <v>4.1900000000000004</v>
      </c>
      <c r="AP1308">
        <v>2.57</v>
      </c>
    </row>
    <row r="1309" spans="1:42" x14ac:dyDescent="0.3">
      <c r="A1309">
        <v>1</v>
      </c>
      <c r="B1309">
        <v>0.31</v>
      </c>
      <c r="C1309">
        <f t="shared" si="60"/>
        <v>9.6100000000000005E-2</v>
      </c>
      <c r="D1309">
        <v>6.5177318019796271</v>
      </c>
      <c r="E1309" t="s">
        <v>49</v>
      </c>
      <c r="F1309">
        <v>0</v>
      </c>
      <c r="G1309">
        <v>0</v>
      </c>
      <c r="H1309">
        <v>0</v>
      </c>
      <c r="I1309">
        <v>1</v>
      </c>
      <c r="J1309">
        <v>0</v>
      </c>
      <c r="K1309" t="s">
        <v>50</v>
      </c>
      <c r="L1309">
        <v>0</v>
      </c>
      <c r="M1309">
        <v>0</v>
      </c>
      <c r="N1309">
        <v>0</v>
      </c>
      <c r="O1309">
        <v>1</v>
      </c>
      <c r="P1309">
        <v>0</v>
      </c>
      <c r="Q1309">
        <v>0</v>
      </c>
      <c r="R1309">
        <v>0</v>
      </c>
      <c r="S1309" t="s">
        <v>52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0</v>
      </c>
      <c r="AA1309">
        <v>0</v>
      </c>
      <c r="AB1309">
        <v>59.9</v>
      </c>
      <c r="AC1309">
        <v>59</v>
      </c>
      <c r="AD1309">
        <v>698</v>
      </c>
      <c r="AE1309">
        <v>6.5482191027623724</v>
      </c>
      <c r="AF1309">
        <f t="shared" si="61"/>
        <v>698</v>
      </c>
      <c r="AG1309">
        <v>6.4173903664308618</v>
      </c>
      <c r="AH1309">
        <f t="shared" si="62"/>
        <v>612.40287990799834</v>
      </c>
      <c r="AI1309">
        <v>0.1308287363315106</v>
      </c>
      <c r="AJ1309">
        <v>698</v>
      </c>
      <c r="AL1309">
        <v>1</v>
      </c>
      <c r="AM1309">
        <v>0</v>
      </c>
      <c r="AN1309">
        <v>4.4000000000000004</v>
      </c>
      <c r="AO1309">
        <v>4.38</v>
      </c>
      <c r="AP1309">
        <v>2.63</v>
      </c>
    </row>
    <row r="1310" spans="1:42" x14ac:dyDescent="0.3">
      <c r="A1310">
        <v>1</v>
      </c>
      <c r="B1310">
        <v>0.41</v>
      </c>
      <c r="C1310">
        <f t="shared" si="60"/>
        <v>0.16809999999999997</v>
      </c>
      <c r="D1310">
        <v>6.9310210740658889</v>
      </c>
      <c r="E1310" t="s">
        <v>37</v>
      </c>
      <c r="F1310">
        <v>0</v>
      </c>
      <c r="G1310">
        <v>1</v>
      </c>
      <c r="H1310">
        <v>0</v>
      </c>
      <c r="I1310">
        <v>0</v>
      </c>
      <c r="J1310">
        <v>0</v>
      </c>
      <c r="K1310" t="s">
        <v>54</v>
      </c>
      <c r="L1310">
        <v>1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 t="s">
        <v>39</v>
      </c>
      <c r="T1310">
        <v>0</v>
      </c>
      <c r="U1310">
        <v>0</v>
      </c>
      <c r="V1310">
        <v>1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56.5</v>
      </c>
      <c r="AC1310">
        <v>63</v>
      </c>
      <c r="AD1310">
        <v>758</v>
      </c>
      <c r="AE1310">
        <v>6.6306833856423717</v>
      </c>
      <c r="AF1310">
        <f t="shared" si="61"/>
        <v>758</v>
      </c>
      <c r="AG1310">
        <v>6.8834550292486458</v>
      </c>
      <c r="AH1310">
        <f t="shared" si="62"/>
        <v>975.99262423537004</v>
      </c>
      <c r="AI1310">
        <v>-0.25277164360627413</v>
      </c>
      <c r="AJ1310">
        <v>758</v>
      </c>
      <c r="AL1310">
        <v>1</v>
      </c>
      <c r="AM1310">
        <v>0</v>
      </c>
      <c r="AN1310">
        <v>4.9800000000000004</v>
      </c>
      <c r="AO1310">
        <v>4.9400000000000004</v>
      </c>
      <c r="AP1310">
        <v>2.8</v>
      </c>
    </row>
    <row r="1311" spans="1:42" x14ac:dyDescent="0.3">
      <c r="A1311">
        <v>1</v>
      </c>
      <c r="B1311">
        <v>0.56999999999999995</v>
      </c>
      <c r="C1311">
        <f t="shared" si="60"/>
        <v>0.32489999999999997</v>
      </c>
      <c r="D1311">
        <v>7.451829850966182</v>
      </c>
      <c r="E1311" t="s">
        <v>40</v>
      </c>
      <c r="F1311">
        <v>0</v>
      </c>
      <c r="G1311">
        <v>0</v>
      </c>
      <c r="H1311">
        <v>1</v>
      </c>
      <c r="I1311">
        <v>0</v>
      </c>
      <c r="J1311">
        <v>0</v>
      </c>
      <c r="K1311" t="s">
        <v>43</v>
      </c>
      <c r="L1311">
        <v>0</v>
      </c>
      <c r="M1311">
        <v>1</v>
      </c>
      <c r="N1311">
        <v>0</v>
      </c>
      <c r="O1311">
        <v>0</v>
      </c>
      <c r="P1311">
        <v>0</v>
      </c>
      <c r="Q1311">
        <v>0</v>
      </c>
      <c r="R1311">
        <v>0</v>
      </c>
      <c r="S1311" t="s">
        <v>48</v>
      </c>
      <c r="T1311">
        <v>0</v>
      </c>
      <c r="U1311">
        <v>0</v>
      </c>
      <c r="V1311">
        <v>0</v>
      </c>
      <c r="W1311">
        <v>1</v>
      </c>
      <c r="X1311">
        <v>0</v>
      </c>
      <c r="Y1311">
        <v>0</v>
      </c>
      <c r="Z1311">
        <v>0</v>
      </c>
      <c r="AA1311">
        <v>0</v>
      </c>
      <c r="AB1311">
        <v>62.1</v>
      </c>
      <c r="AC1311">
        <v>55</v>
      </c>
      <c r="AD1311">
        <v>1244</v>
      </c>
      <c r="AE1311">
        <v>7.1260872732991247</v>
      </c>
      <c r="AF1311">
        <f t="shared" si="61"/>
        <v>1244</v>
      </c>
      <c r="AG1311">
        <v>7.3123238170047298</v>
      </c>
      <c r="AH1311">
        <f t="shared" si="62"/>
        <v>1498.6557475699474</v>
      </c>
      <c r="AI1311">
        <v>-0.18623654370560505</v>
      </c>
      <c r="AJ1311">
        <v>1244</v>
      </c>
      <c r="AL1311">
        <v>1</v>
      </c>
      <c r="AM1311">
        <v>0</v>
      </c>
      <c r="AN1311">
        <v>5.34</v>
      </c>
      <c r="AO1311">
        <v>5.36</v>
      </c>
      <c r="AP1311">
        <v>3.32</v>
      </c>
    </row>
    <row r="1312" spans="1:42" x14ac:dyDescent="0.3">
      <c r="A1312">
        <v>1</v>
      </c>
      <c r="B1312">
        <v>0.9</v>
      </c>
      <c r="C1312">
        <f t="shared" si="60"/>
        <v>0.81</v>
      </c>
      <c r="D1312">
        <v>8.2391797372871505</v>
      </c>
      <c r="E1312" t="s">
        <v>40</v>
      </c>
      <c r="F1312">
        <v>0</v>
      </c>
      <c r="G1312">
        <v>0</v>
      </c>
      <c r="H1312">
        <v>1</v>
      </c>
      <c r="I1312">
        <v>0</v>
      </c>
      <c r="J1312">
        <v>0</v>
      </c>
      <c r="K1312" t="s">
        <v>54</v>
      </c>
      <c r="L1312">
        <v>1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 t="s">
        <v>48</v>
      </c>
      <c r="T1312">
        <v>0</v>
      </c>
      <c r="U1312">
        <v>0</v>
      </c>
      <c r="V1312">
        <v>0</v>
      </c>
      <c r="W1312">
        <v>1</v>
      </c>
      <c r="X1312">
        <v>0</v>
      </c>
      <c r="Y1312">
        <v>0</v>
      </c>
      <c r="Z1312">
        <v>0</v>
      </c>
      <c r="AA1312">
        <v>0</v>
      </c>
      <c r="AB1312">
        <v>60.9</v>
      </c>
      <c r="AC1312">
        <v>57</v>
      </c>
      <c r="AD1312">
        <v>3798</v>
      </c>
      <c r="AE1312">
        <v>8.2422298913722312</v>
      </c>
      <c r="AF1312">
        <f t="shared" si="61"/>
        <v>3798</v>
      </c>
      <c r="AG1312">
        <v>8.2584883619207083</v>
      </c>
      <c r="AH1312">
        <f t="shared" si="62"/>
        <v>3860.2543803043413</v>
      </c>
      <c r="AI1312">
        <v>-1.6258470548477177E-2</v>
      </c>
      <c r="AJ1312">
        <v>3798</v>
      </c>
      <c r="AL1312">
        <v>1</v>
      </c>
      <c r="AM1312">
        <v>0</v>
      </c>
      <c r="AN1312">
        <v>6.2</v>
      </c>
      <c r="AO1312">
        <v>6.24</v>
      </c>
      <c r="AP1312">
        <v>3.79</v>
      </c>
    </row>
    <row r="1313" spans="1:42" x14ac:dyDescent="0.3">
      <c r="A1313">
        <v>1</v>
      </c>
      <c r="B1313">
        <v>1</v>
      </c>
      <c r="C1313">
        <f t="shared" si="60"/>
        <v>1</v>
      </c>
      <c r="D1313">
        <v>8.4322999999999997</v>
      </c>
      <c r="E1313" t="s">
        <v>49</v>
      </c>
      <c r="F1313">
        <v>0</v>
      </c>
      <c r="G1313">
        <v>0</v>
      </c>
      <c r="H1313">
        <v>0</v>
      </c>
      <c r="I1313">
        <v>1</v>
      </c>
      <c r="J1313">
        <v>0</v>
      </c>
      <c r="K1313" t="s">
        <v>51</v>
      </c>
      <c r="L1313">
        <v>0</v>
      </c>
      <c r="M1313">
        <v>0</v>
      </c>
      <c r="N1313">
        <v>1</v>
      </c>
      <c r="O1313">
        <v>0</v>
      </c>
      <c r="P1313">
        <v>0</v>
      </c>
      <c r="Q1313">
        <v>0</v>
      </c>
      <c r="R1313">
        <v>0</v>
      </c>
      <c r="S1313" t="s">
        <v>39</v>
      </c>
      <c r="T1313">
        <v>0</v>
      </c>
      <c r="U1313">
        <v>0</v>
      </c>
      <c r="V1313">
        <v>1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61.6</v>
      </c>
      <c r="AC1313">
        <v>60</v>
      </c>
      <c r="AD1313">
        <v>5292</v>
      </c>
      <c r="AE1313">
        <v>8.5739515252348468</v>
      </c>
      <c r="AF1313">
        <f t="shared" si="61"/>
        <v>5292.0000000000027</v>
      </c>
      <c r="AG1313">
        <v>8.5545108114935875</v>
      </c>
      <c r="AH1313">
        <f t="shared" si="62"/>
        <v>5190.1133266189181</v>
      </c>
      <c r="AI1313">
        <v>1.944071374125933E-2</v>
      </c>
      <c r="AJ1313">
        <v>5292</v>
      </c>
      <c r="AL1313">
        <v>1</v>
      </c>
      <c r="AM1313">
        <v>0</v>
      </c>
      <c r="AN1313">
        <v>6.41</v>
      </c>
      <c r="AO1313">
        <v>6.31</v>
      </c>
      <c r="AP1313">
        <v>3.9</v>
      </c>
    </row>
    <row r="1314" spans="1:42" x14ac:dyDescent="0.3">
      <c r="A1314">
        <v>1</v>
      </c>
      <c r="B1314">
        <v>0.7</v>
      </c>
      <c r="C1314">
        <f t="shared" si="60"/>
        <v>0.48999999999999994</v>
      </c>
      <c r="D1314">
        <v>7.7962024499072404</v>
      </c>
      <c r="E1314" t="s">
        <v>40</v>
      </c>
      <c r="F1314">
        <v>0</v>
      </c>
      <c r="G1314">
        <v>0</v>
      </c>
      <c r="H1314">
        <v>1</v>
      </c>
      <c r="I1314">
        <v>0</v>
      </c>
      <c r="J1314">
        <v>0</v>
      </c>
      <c r="K1314" t="s">
        <v>51</v>
      </c>
      <c r="L1314">
        <v>0</v>
      </c>
      <c r="M1314">
        <v>0</v>
      </c>
      <c r="N1314">
        <v>1</v>
      </c>
      <c r="O1314">
        <v>0</v>
      </c>
      <c r="P1314">
        <v>0</v>
      </c>
      <c r="Q1314">
        <v>0</v>
      </c>
      <c r="R1314">
        <v>0</v>
      </c>
      <c r="S1314" t="s">
        <v>39</v>
      </c>
      <c r="T1314">
        <v>0</v>
      </c>
      <c r="U1314">
        <v>0</v>
      </c>
      <c r="V1314">
        <v>1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61.3</v>
      </c>
      <c r="AC1314">
        <v>57</v>
      </c>
      <c r="AD1314">
        <v>2196</v>
      </c>
      <c r="AE1314">
        <v>7.6943928026294213</v>
      </c>
      <c r="AF1314">
        <f t="shared" si="61"/>
        <v>2196</v>
      </c>
      <c r="AG1314">
        <v>7.8221171215512459</v>
      </c>
      <c r="AH1314">
        <f t="shared" si="62"/>
        <v>2495.1824245159928</v>
      </c>
      <c r="AI1314">
        <v>-0.12772431892182468</v>
      </c>
      <c r="AJ1314">
        <v>2196</v>
      </c>
      <c r="AL1314">
        <v>1</v>
      </c>
      <c r="AM1314">
        <v>0</v>
      </c>
      <c r="AN1314">
        <v>5.76</v>
      </c>
      <c r="AO1314">
        <v>5.79</v>
      </c>
      <c r="AP1314">
        <v>3.54</v>
      </c>
    </row>
    <row r="1315" spans="1:42" x14ac:dyDescent="0.3">
      <c r="A1315">
        <v>1</v>
      </c>
      <c r="B1315">
        <v>0.82</v>
      </c>
      <c r="C1315">
        <f t="shared" si="60"/>
        <v>0.67239999999999989</v>
      </c>
      <c r="D1315">
        <v>8.072233489504713</v>
      </c>
      <c r="E1315" t="s">
        <v>55</v>
      </c>
      <c r="F1315">
        <v>0</v>
      </c>
      <c r="G1315">
        <v>0</v>
      </c>
      <c r="H1315">
        <v>0</v>
      </c>
      <c r="I1315">
        <v>0</v>
      </c>
      <c r="J1315">
        <v>1</v>
      </c>
      <c r="K1315" t="s">
        <v>43</v>
      </c>
      <c r="L1315">
        <v>0</v>
      </c>
      <c r="M1315">
        <v>1</v>
      </c>
      <c r="N1315">
        <v>0</v>
      </c>
      <c r="O1315">
        <v>0</v>
      </c>
      <c r="P1315">
        <v>0</v>
      </c>
      <c r="Q1315">
        <v>0</v>
      </c>
      <c r="R1315">
        <v>0</v>
      </c>
      <c r="S1315" t="s">
        <v>48</v>
      </c>
      <c r="T1315">
        <v>0</v>
      </c>
      <c r="U1315">
        <v>0</v>
      </c>
      <c r="V1315">
        <v>0</v>
      </c>
      <c r="W1315">
        <v>1</v>
      </c>
      <c r="X1315">
        <v>0</v>
      </c>
      <c r="Y1315">
        <v>0</v>
      </c>
      <c r="Z1315">
        <v>0</v>
      </c>
      <c r="AA1315">
        <v>0</v>
      </c>
      <c r="AB1315">
        <v>63.3</v>
      </c>
      <c r="AC1315">
        <v>56</v>
      </c>
      <c r="AD1315">
        <v>2975</v>
      </c>
      <c r="AE1315">
        <v>7.9979993179797297</v>
      </c>
      <c r="AF1315">
        <f t="shared" si="61"/>
        <v>2974.9999999999986</v>
      </c>
      <c r="AG1315">
        <v>8.0436937516207703</v>
      </c>
      <c r="AH1315">
        <f t="shared" si="62"/>
        <v>3114.0946646311968</v>
      </c>
      <c r="AI1315">
        <v>-4.5694433641040533E-2</v>
      </c>
      <c r="AJ1315">
        <v>2975</v>
      </c>
      <c r="AL1315">
        <v>1</v>
      </c>
      <c r="AM1315">
        <v>0</v>
      </c>
      <c r="AN1315">
        <v>5.99</v>
      </c>
      <c r="AO1315">
        <v>5.95</v>
      </c>
      <c r="AP1315">
        <v>3.78</v>
      </c>
    </row>
    <row r="1316" spans="1:42" x14ac:dyDescent="0.3">
      <c r="A1316">
        <v>1</v>
      </c>
      <c r="B1316">
        <v>0.7</v>
      </c>
      <c r="C1316">
        <f t="shared" si="60"/>
        <v>0.48999999999999994</v>
      </c>
      <c r="D1316">
        <v>7.7962024499072404</v>
      </c>
      <c r="E1316" t="s">
        <v>49</v>
      </c>
      <c r="F1316">
        <v>0</v>
      </c>
      <c r="G1316">
        <v>0</v>
      </c>
      <c r="H1316">
        <v>0</v>
      </c>
      <c r="I1316">
        <v>1</v>
      </c>
      <c r="J1316">
        <v>0</v>
      </c>
      <c r="K1316" t="s">
        <v>50</v>
      </c>
      <c r="L1316">
        <v>0</v>
      </c>
      <c r="M1316">
        <v>0</v>
      </c>
      <c r="N1316">
        <v>0</v>
      </c>
      <c r="O1316">
        <v>1</v>
      </c>
      <c r="P1316">
        <v>0</v>
      </c>
      <c r="Q1316">
        <v>0</v>
      </c>
      <c r="R1316">
        <v>0</v>
      </c>
      <c r="S1316" t="s">
        <v>56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61.9</v>
      </c>
      <c r="AC1316">
        <v>58</v>
      </c>
      <c r="AD1316">
        <v>1650</v>
      </c>
      <c r="AE1316">
        <v>7.4085305668946262</v>
      </c>
      <c r="AF1316">
        <f t="shared" si="61"/>
        <v>1649.9999999999998</v>
      </c>
      <c r="AG1316">
        <v>7.2245476400208304</v>
      </c>
      <c r="AH1316">
        <f t="shared" si="62"/>
        <v>1372.7175126932784</v>
      </c>
      <c r="AI1316">
        <v>0.1839829268737958</v>
      </c>
      <c r="AJ1316">
        <v>1650</v>
      </c>
      <c r="AL1316">
        <v>1</v>
      </c>
      <c r="AM1316">
        <v>0</v>
      </c>
      <c r="AN1316">
        <v>5.74</v>
      </c>
      <c r="AO1316">
        <v>5.69</v>
      </c>
      <c r="AP1316">
        <v>3.54</v>
      </c>
    </row>
    <row r="1317" spans="1:42" x14ac:dyDescent="0.3">
      <c r="A1317">
        <v>1</v>
      </c>
      <c r="B1317">
        <v>0.43</v>
      </c>
      <c r="C1317">
        <f t="shared" si="60"/>
        <v>0.18489999999999998</v>
      </c>
      <c r="D1317">
        <v>7.0039939557772124</v>
      </c>
      <c r="E1317" t="s">
        <v>55</v>
      </c>
      <c r="F1317">
        <v>0</v>
      </c>
      <c r="G1317">
        <v>0</v>
      </c>
      <c r="H1317">
        <v>0</v>
      </c>
      <c r="I1317">
        <v>0</v>
      </c>
      <c r="J1317">
        <v>1</v>
      </c>
      <c r="K1317" t="s">
        <v>51</v>
      </c>
      <c r="L1317">
        <v>0</v>
      </c>
      <c r="M1317">
        <v>0</v>
      </c>
      <c r="N1317">
        <v>1</v>
      </c>
      <c r="O1317">
        <v>0</v>
      </c>
      <c r="P1317">
        <v>0</v>
      </c>
      <c r="Q1317">
        <v>0</v>
      </c>
      <c r="R1317">
        <v>0</v>
      </c>
      <c r="S1317" t="s">
        <v>39</v>
      </c>
      <c r="T1317">
        <v>0</v>
      </c>
      <c r="U1317">
        <v>0</v>
      </c>
      <c r="V1317">
        <v>1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62.9</v>
      </c>
      <c r="AC1317">
        <v>60</v>
      </c>
      <c r="AD1317">
        <v>792</v>
      </c>
      <c r="AE1317">
        <v>6.674561391814426</v>
      </c>
      <c r="AF1317">
        <f t="shared" si="61"/>
        <v>792.00000000000011</v>
      </c>
      <c r="AG1317">
        <v>6.7705742056930696</v>
      </c>
      <c r="AH1317">
        <f t="shared" si="62"/>
        <v>871.81234990930955</v>
      </c>
      <c r="AI1317">
        <v>-9.6012813878643577E-2</v>
      </c>
      <c r="AJ1317">
        <v>792</v>
      </c>
      <c r="AL1317">
        <v>1</v>
      </c>
      <c r="AM1317">
        <v>0</v>
      </c>
      <c r="AN1317">
        <v>4.7699999999999996</v>
      </c>
      <c r="AO1317">
        <v>4.8</v>
      </c>
      <c r="AP1317">
        <v>3.01</v>
      </c>
    </row>
    <row r="1318" spans="1:42" x14ac:dyDescent="0.3">
      <c r="A1318">
        <v>1</v>
      </c>
      <c r="B1318">
        <v>0.9</v>
      </c>
      <c r="C1318">
        <f t="shared" si="60"/>
        <v>0.81</v>
      </c>
      <c r="D1318">
        <v>8.2391797372871505</v>
      </c>
      <c r="E1318" t="s">
        <v>49</v>
      </c>
      <c r="F1318">
        <v>0</v>
      </c>
      <c r="G1318">
        <v>0</v>
      </c>
      <c r="H1318">
        <v>0</v>
      </c>
      <c r="I1318">
        <v>1</v>
      </c>
      <c r="J1318">
        <v>0</v>
      </c>
      <c r="K1318" t="s">
        <v>41</v>
      </c>
      <c r="L1318">
        <v>0</v>
      </c>
      <c r="M1318">
        <v>0</v>
      </c>
      <c r="N1318">
        <v>0</v>
      </c>
      <c r="O1318">
        <v>0</v>
      </c>
      <c r="P1318">
        <v>1</v>
      </c>
      <c r="Q1318">
        <v>0</v>
      </c>
      <c r="R1318">
        <v>0</v>
      </c>
      <c r="S1318" t="s">
        <v>52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0</v>
      </c>
      <c r="AA1318">
        <v>0</v>
      </c>
      <c r="AB1318">
        <v>61.6</v>
      </c>
      <c r="AC1318">
        <v>58</v>
      </c>
      <c r="AD1318">
        <v>4032</v>
      </c>
      <c r="AE1318">
        <v>8.3020178097512041</v>
      </c>
      <c r="AF1318">
        <f t="shared" si="61"/>
        <v>4031.9999999999982</v>
      </c>
      <c r="AG1318">
        <v>8.3996457244392158</v>
      </c>
      <c r="AH1318">
        <f t="shared" si="62"/>
        <v>4445.4915396792976</v>
      </c>
      <c r="AI1318">
        <v>-9.7627914688011685E-2</v>
      </c>
      <c r="AJ1318">
        <v>4032</v>
      </c>
      <c r="AL1318">
        <v>1</v>
      </c>
      <c r="AM1318">
        <v>0</v>
      </c>
      <c r="AN1318">
        <v>6.26</v>
      </c>
      <c r="AO1318">
        <v>6.18</v>
      </c>
      <c r="AP1318">
        <v>3.83</v>
      </c>
    </row>
    <row r="1319" spans="1:42" x14ac:dyDescent="0.3">
      <c r="A1319">
        <v>1</v>
      </c>
      <c r="B1319">
        <v>0.56000000000000005</v>
      </c>
      <c r="C1319">
        <f t="shared" si="60"/>
        <v>0.31360000000000005</v>
      </c>
      <c r="D1319">
        <v>7.4228826779788557</v>
      </c>
      <c r="E1319" t="s">
        <v>40</v>
      </c>
      <c r="F1319">
        <v>0</v>
      </c>
      <c r="G1319">
        <v>0</v>
      </c>
      <c r="H1319">
        <v>1</v>
      </c>
      <c r="I1319">
        <v>0</v>
      </c>
      <c r="J1319">
        <v>0</v>
      </c>
      <c r="K1319" t="s">
        <v>50</v>
      </c>
      <c r="L1319">
        <v>0</v>
      </c>
      <c r="M1319">
        <v>0</v>
      </c>
      <c r="N1319">
        <v>0</v>
      </c>
      <c r="O1319">
        <v>1</v>
      </c>
      <c r="P1319">
        <v>0</v>
      </c>
      <c r="Q1319">
        <v>0</v>
      </c>
      <c r="R1319">
        <v>0</v>
      </c>
      <c r="S1319" t="s">
        <v>44</v>
      </c>
      <c r="T1319">
        <v>0</v>
      </c>
      <c r="U1319">
        <v>0</v>
      </c>
      <c r="V1319">
        <v>0</v>
      </c>
      <c r="W1319">
        <v>0</v>
      </c>
      <c r="X1319">
        <v>1</v>
      </c>
      <c r="Y1319">
        <v>0</v>
      </c>
      <c r="Z1319">
        <v>0</v>
      </c>
      <c r="AA1319">
        <v>0</v>
      </c>
      <c r="AB1319">
        <v>60.7</v>
      </c>
      <c r="AC1319">
        <v>57</v>
      </c>
      <c r="AD1319">
        <v>1682</v>
      </c>
      <c r="AE1319">
        <v>7.4277388405328937</v>
      </c>
      <c r="AF1319">
        <f t="shared" si="61"/>
        <v>1682.0000000000005</v>
      </c>
      <c r="AG1319">
        <v>7.4457695016143681</v>
      </c>
      <c r="AH1319">
        <f t="shared" si="62"/>
        <v>1712.6026357315789</v>
      </c>
      <c r="AI1319">
        <v>-1.8030661081474442E-2</v>
      </c>
      <c r="AJ1319">
        <v>1682</v>
      </c>
      <c r="AL1319">
        <v>1</v>
      </c>
      <c r="AM1319">
        <v>0</v>
      </c>
      <c r="AN1319">
        <v>5.27</v>
      </c>
      <c r="AO1319">
        <v>5.34</v>
      </c>
      <c r="AP1319">
        <v>3.22</v>
      </c>
    </row>
    <row r="1320" spans="1:42" x14ac:dyDescent="0.3">
      <c r="A1320">
        <v>1</v>
      </c>
      <c r="B1320">
        <v>0.36</v>
      </c>
      <c r="C1320">
        <f t="shared" si="60"/>
        <v>0.12959999999999999</v>
      </c>
      <c r="D1320">
        <v>6.7356105602666911</v>
      </c>
      <c r="E1320" t="s">
        <v>40</v>
      </c>
      <c r="F1320">
        <v>0</v>
      </c>
      <c r="G1320">
        <v>0</v>
      </c>
      <c r="H1320">
        <v>1</v>
      </c>
      <c r="I1320">
        <v>0</v>
      </c>
      <c r="J1320">
        <v>0</v>
      </c>
      <c r="K1320" t="s">
        <v>41</v>
      </c>
      <c r="L1320">
        <v>0</v>
      </c>
      <c r="M1320">
        <v>0</v>
      </c>
      <c r="N1320">
        <v>0</v>
      </c>
      <c r="O1320">
        <v>0</v>
      </c>
      <c r="P1320">
        <v>1</v>
      </c>
      <c r="Q1320">
        <v>0</v>
      </c>
      <c r="R1320">
        <v>0</v>
      </c>
      <c r="S1320" t="s">
        <v>39</v>
      </c>
      <c r="T1320">
        <v>0</v>
      </c>
      <c r="U1320">
        <v>0</v>
      </c>
      <c r="V1320">
        <v>1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61.5</v>
      </c>
      <c r="AC1320">
        <v>57</v>
      </c>
      <c r="AD1320">
        <v>648</v>
      </c>
      <c r="AE1320">
        <v>6.4738906963522744</v>
      </c>
      <c r="AF1320">
        <f t="shared" si="61"/>
        <v>647.99999999999989</v>
      </c>
      <c r="AG1320">
        <v>6.4633426658918793</v>
      </c>
      <c r="AH1320">
        <f t="shared" si="62"/>
        <v>641.20079839483299</v>
      </c>
      <c r="AI1320">
        <v>1.0548030460395097E-2</v>
      </c>
      <c r="AJ1320">
        <v>648</v>
      </c>
      <c r="AL1320">
        <v>1</v>
      </c>
      <c r="AM1320">
        <v>0</v>
      </c>
      <c r="AN1320">
        <v>4.5999999999999996</v>
      </c>
      <c r="AO1320">
        <v>4.57</v>
      </c>
      <c r="AP1320">
        <v>2.82</v>
      </c>
    </row>
    <row r="1321" spans="1:42" x14ac:dyDescent="0.3">
      <c r="A1321">
        <v>1</v>
      </c>
      <c r="B1321">
        <v>0.43</v>
      </c>
      <c r="C1321">
        <f t="shared" si="60"/>
        <v>0.18489999999999998</v>
      </c>
      <c r="D1321">
        <v>7.0039939557772124</v>
      </c>
      <c r="E1321" t="s">
        <v>49</v>
      </c>
      <c r="F1321">
        <v>0</v>
      </c>
      <c r="G1321">
        <v>0</v>
      </c>
      <c r="H1321">
        <v>0</v>
      </c>
      <c r="I1321">
        <v>1</v>
      </c>
      <c r="J1321">
        <v>0</v>
      </c>
      <c r="K1321" t="s">
        <v>50</v>
      </c>
      <c r="L1321">
        <v>0</v>
      </c>
      <c r="M1321">
        <v>0</v>
      </c>
      <c r="N1321">
        <v>0</v>
      </c>
      <c r="O1321">
        <v>1</v>
      </c>
      <c r="P1321">
        <v>0</v>
      </c>
      <c r="Q1321">
        <v>0</v>
      </c>
      <c r="R1321">
        <v>0</v>
      </c>
      <c r="S1321" t="s">
        <v>52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0</v>
      </c>
      <c r="AA1321">
        <v>0</v>
      </c>
      <c r="AB1321">
        <v>61.1</v>
      </c>
      <c r="AC1321">
        <v>58</v>
      </c>
      <c r="AD1321">
        <v>867</v>
      </c>
      <c r="AE1321">
        <v>6.7650389767805414</v>
      </c>
      <c r="AF1321">
        <f t="shared" si="61"/>
        <v>866.99999999999966</v>
      </c>
      <c r="AG1321">
        <v>6.9154968581654686</v>
      </c>
      <c r="AH1321">
        <f t="shared" si="62"/>
        <v>1007.771622685466</v>
      </c>
      <c r="AI1321">
        <v>-0.15045788138492711</v>
      </c>
      <c r="AJ1321">
        <v>867</v>
      </c>
      <c r="AL1321">
        <v>1</v>
      </c>
      <c r="AM1321">
        <v>0</v>
      </c>
      <c r="AN1321">
        <v>4.84</v>
      </c>
      <c r="AO1321">
        <v>4.88</v>
      </c>
      <c r="AP1321">
        <v>2.97</v>
      </c>
    </row>
    <row r="1322" spans="1:42" x14ac:dyDescent="0.3">
      <c r="A1322">
        <v>1</v>
      </c>
      <c r="B1322">
        <v>0.32</v>
      </c>
      <c r="C1322">
        <f t="shared" si="60"/>
        <v>0.1024</v>
      </c>
      <c r="D1322">
        <v>6.56339481274318</v>
      </c>
      <c r="E1322" t="s">
        <v>40</v>
      </c>
      <c r="F1322">
        <v>0</v>
      </c>
      <c r="G1322">
        <v>0</v>
      </c>
      <c r="H1322">
        <v>1</v>
      </c>
      <c r="I1322">
        <v>0</v>
      </c>
      <c r="J1322">
        <v>0</v>
      </c>
      <c r="K1322" t="s">
        <v>51</v>
      </c>
      <c r="L1322">
        <v>0</v>
      </c>
      <c r="M1322">
        <v>0</v>
      </c>
      <c r="N1322">
        <v>1</v>
      </c>
      <c r="O1322">
        <v>0</v>
      </c>
      <c r="P1322">
        <v>0</v>
      </c>
      <c r="Q1322">
        <v>0</v>
      </c>
      <c r="R1322">
        <v>0</v>
      </c>
      <c r="S1322" t="s">
        <v>42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1</v>
      </c>
      <c r="AB1322">
        <v>61.9</v>
      </c>
      <c r="AC1322">
        <v>57</v>
      </c>
      <c r="AD1322">
        <v>1008</v>
      </c>
      <c r="AE1322">
        <v>6.9157234486313142</v>
      </c>
      <c r="AF1322">
        <f t="shared" si="61"/>
        <v>1008.0000000000002</v>
      </c>
      <c r="AG1322">
        <v>6.7129138398815051</v>
      </c>
      <c r="AH1322">
        <f t="shared" si="62"/>
        <v>822.96513780365069</v>
      </c>
      <c r="AI1322">
        <v>0.20280960874980902</v>
      </c>
      <c r="AJ1322">
        <v>1008</v>
      </c>
      <c r="AL1322">
        <v>1</v>
      </c>
      <c r="AM1322">
        <v>0</v>
      </c>
      <c r="AN1322">
        <v>4.3899999999999997</v>
      </c>
      <c r="AO1322">
        <v>4.3600000000000003</v>
      </c>
      <c r="AP1322">
        <v>2.71</v>
      </c>
    </row>
    <row r="1323" spans="1:42" x14ac:dyDescent="0.3">
      <c r="A1323">
        <v>1</v>
      </c>
      <c r="B1323">
        <v>0.3</v>
      </c>
      <c r="C1323">
        <f t="shared" si="60"/>
        <v>0.09</v>
      </c>
      <c r="D1323">
        <v>6.4709048392564616</v>
      </c>
      <c r="E1323" t="s">
        <v>49</v>
      </c>
      <c r="F1323">
        <v>0</v>
      </c>
      <c r="G1323">
        <v>0</v>
      </c>
      <c r="H1323">
        <v>0</v>
      </c>
      <c r="I1323">
        <v>1</v>
      </c>
      <c r="J1323">
        <v>0</v>
      </c>
      <c r="K1323" t="s">
        <v>51</v>
      </c>
      <c r="L1323">
        <v>0</v>
      </c>
      <c r="M1323">
        <v>0</v>
      </c>
      <c r="N1323">
        <v>1</v>
      </c>
      <c r="O1323">
        <v>0</v>
      </c>
      <c r="P1323">
        <v>0</v>
      </c>
      <c r="Q1323">
        <v>0</v>
      </c>
      <c r="R1323">
        <v>0</v>
      </c>
      <c r="S1323" t="s">
        <v>52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0</v>
      </c>
      <c r="AA1323">
        <v>0</v>
      </c>
      <c r="AB1323">
        <v>61.8</v>
      </c>
      <c r="AC1323">
        <v>60</v>
      </c>
      <c r="AD1323">
        <v>673</v>
      </c>
      <c r="AE1323">
        <v>6.5117453296447279</v>
      </c>
      <c r="AF1323">
        <f t="shared" si="61"/>
        <v>673</v>
      </c>
      <c r="AG1323">
        <v>6.406929713458581</v>
      </c>
      <c r="AH1323">
        <f t="shared" si="62"/>
        <v>606.0301355471704</v>
      </c>
      <c r="AI1323">
        <v>0.10481561618614688</v>
      </c>
      <c r="AJ1323">
        <v>673</v>
      </c>
      <c r="AL1323">
        <v>1</v>
      </c>
      <c r="AM1323">
        <v>0</v>
      </c>
      <c r="AN1323">
        <v>4.3</v>
      </c>
      <c r="AO1323">
        <v>4.2699999999999996</v>
      </c>
      <c r="AP1323">
        <v>2.65</v>
      </c>
    </row>
    <row r="1324" spans="1:42" x14ac:dyDescent="0.3">
      <c r="A1324">
        <v>1</v>
      </c>
      <c r="B1324">
        <v>0.72</v>
      </c>
      <c r="C1324">
        <f t="shared" si="60"/>
        <v>0.51839999999999997</v>
      </c>
      <c r="D1324">
        <v>7.8446480764991975</v>
      </c>
      <c r="E1324" t="s">
        <v>55</v>
      </c>
      <c r="F1324">
        <v>0</v>
      </c>
      <c r="G1324">
        <v>0</v>
      </c>
      <c r="H1324">
        <v>0</v>
      </c>
      <c r="I1324">
        <v>0</v>
      </c>
      <c r="J1324">
        <v>1</v>
      </c>
      <c r="K1324" t="s">
        <v>43</v>
      </c>
      <c r="L1324">
        <v>0</v>
      </c>
      <c r="M1324">
        <v>1</v>
      </c>
      <c r="N1324">
        <v>0</v>
      </c>
      <c r="O1324">
        <v>0</v>
      </c>
      <c r="P1324">
        <v>0</v>
      </c>
      <c r="Q1324">
        <v>0</v>
      </c>
      <c r="R1324">
        <v>0</v>
      </c>
      <c r="S1324" t="s">
        <v>52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0</v>
      </c>
      <c r="AA1324">
        <v>0</v>
      </c>
      <c r="AB1324">
        <v>59.8</v>
      </c>
      <c r="AC1324">
        <v>57</v>
      </c>
      <c r="AD1324">
        <v>3270</v>
      </c>
      <c r="AE1324">
        <v>8.0925452638912994</v>
      </c>
      <c r="AF1324">
        <f t="shared" si="61"/>
        <v>3270.0000000000009</v>
      </c>
      <c r="AG1324">
        <v>8.0243336130868812</v>
      </c>
      <c r="AH1324">
        <f t="shared" si="62"/>
        <v>3054.3852170922455</v>
      </c>
      <c r="AI1324">
        <v>6.8211650804418156E-2</v>
      </c>
      <c r="AJ1324">
        <v>3270</v>
      </c>
      <c r="AL1324">
        <v>1</v>
      </c>
      <c r="AM1324">
        <v>0</v>
      </c>
      <c r="AN1324">
        <v>5.84</v>
      </c>
      <c r="AO1324">
        <v>5.89</v>
      </c>
      <c r="AP1324">
        <v>3.51</v>
      </c>
    </row>
    <row r="1325" spans="1:42" x14ac:dyDescent="0.3">
      <c r="A1325">
        <v>1</v>
      </c>
      <c r="B1325">
        <v>0.5</v>
      </c>
      <c r="C1325">
        <f t="shared" si="60"/>
        <v>0.25</v>
      </c>
      <c r="D1325">
        <v>7.2401831635362885</v>
      </c>
      <c r="E1325" t="s">
        <v>40</v>
      </c>
      <c r="F1325">
        <v>0</v>
      </c>
      <c r="G1325">
        <v>0</v>
      </c>
      <c r="H1325">
        <v>1</v>
      </c>
      <c r="I1325">
        <v>0</v>
      </c>
      <c r="J1325">
        <v>0</v>
      </c>
      <c r="K1325" t="s">
        <v>41</v>
      </c>
      <c r="L1325">
        <v>0</v>
      </c>
      <c r="M1325">
        <v>0</v>
      </c>
      <c r="N1325">
        <v>0</v>
      </c>
      <c r="O1325">
        <v>0</v>
      </c>
      <c r="P1325">
        <v>1</v>
      </c>
      <c r="Q1325">
        <v>0</v>
      </c>
      <c r="R1325">
        <v>0</v>
      </c>
      <c r="S1325" t="s">
        <v>39</v>
      </c>
      <c r="T1325">
        <v>0</v>
      </c>
      <c r="U1325">
        <v>0</v>
      </c>
      <c r="V1325">
        <v>1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62.4</v>
      </c>
      <c r="AC1325">
        <v>56</v>
      </c>
      <c r="AD1325">
        <v>1140</v>
      </c>
      <c r="AE1325">
        <v>7.0387835413885416</v>
      </c>
      <c r="AF1325">
        <f t="shared" si="61"/>
        <v>1140.0000000000005</v>
      </c>
      <c r="AG1325">
        <v>6.9950375923464083</v>
      </c>
      <c r="AH1325">
        <f t="shared" si="62"/>
        <v>1091.2046979067811</v>
      </c>
      <c r="AI1325">
        <v>4.3745949042133248E-2</v>
      </c>
      <c r="AJ1325">
        <v>1140</v>
      </c>
      <c r="AL1325">
        <v>1</v>
      </c>
      <c r="AM1325">
        <v>0</v>
      </c>
      <c r="AN1325">
        <v>5.07</v>
      </c>
      <c r="AO1325">
        <v>5.09</v>
      </c>
      <c r="AP1325">
        <v>3.17</v>
      </c>
    </row>
    <row r="1326" spans="1:42" x14ac:dyDescent="0.3">
      <c r="A1326">
        <v>1</v>
      </c>
      <c r="B1326">
        <v>0.93</v>
      </c>
      <c r="C1326">
        <f t="shared" si="60"/>
        <v>0.86490000000000011</v>
      </c>
      <c r="D1326">
        <v>8.2988028923190118</v>
      </c>
      <c r="E1326" t="s">
        <v>37</v>
      </c>
      <c r="F1326">
        <v>0</v>
      </c>
      <c r="G1326">
        <v>1</v>
      </c>
      <c r="H1326">
        <v>0</v>
      </c>
      <c r="I1326">
        <v>0</v>
      </c>
      <c r="J1326">
        <v>0</v>
      </c>
      <c r="K1326" t="s">
        <v>38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1</v>
      </c>
      <c r="S1326" t="s">
        <v>39</v>
      </c>
      <c r="T1326">
        <v>0</v>
      </c>
      <c r="U1326">
        <v>0</v>
      </c>
      <c r="V1326">
        <v>1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63.7</v>
      </c>
      <c r="AC1326">
        <v>54</v>
      </c>
      <c r="AD1326">
        <v>2438</v>
      </c>
      <c r="AE1326">
        <v>7.7989333100412166</v>
      </c>
      <c r="AF1326">
        <f t="shared" si="61"/>
        <v>2437.9999999999995</v>
      </c>
      <c r="AG1326">
        <v>7.9798255286267814</v>
      </c>
      <c r="AH1326">
        <f t="shared" si="62"/>
        <v>2921.4213152258621</v>
      </c>
      <c r="AI1326">
        <v>-0.18089221858556481</v>
      </c>
      <c r="AJ1326">
        <v>2438</v>
      </c>
      <c r="AL1326">
        <v>1</v>
      </c>
      <c r="AM1326">
        <v>0</v>
      </c>
      <c r="AN1326">
        <v>6.15</v>
      </c>
      <c r="AO1326">
        <v>6.09</v>
      </c>
      <c r="AP1326">
        <v>3.9</v>
      </c>
    </row>
    <row r="1327" spans="1:42" x14ac:dyDescent="0.3">
      <c r="A1327">
        <v>1</v>
      </c>
      <c r="B1327">
        <v>0.32</v>
      </c>
      <c r="C1327">
        <f t="shared" si="60"/>
        <v>0.1024</v>
      </c>
      <c r="D1327">
        <v>6.56339481274318</v>
      </c>
      <c r="E1327" t="s">
        <v>40</v>
      </c>
      <c r="F1327">
        <v>0</v>
      </c>
      <c r="G1327">
        <v>0</v>
      </c>
      <c r="H1327">
        <v>1</v>
      </c>
      <c r="I1327">
        <v>0</v>
      </c>
      <c r="J1327">
        <v>0</v>
      </c>
      <c r="K1327" t="s">
        <v>50</v>
      </c>
      <c r="L1327">
        <v>0</v>
      </c>
      <c r="M1327">
        <v>0</v>
      </c>
      <c r="N1327">
        <v>0</v>
      </c>
      <c r="O1327">
        <v>1</v>
      </c>
      <c r="P1327">
        <v>0</v>
      </c>
      <c r="Q1327">
        <v>0</v>
      </c>
      <c r="R1327">
        <v>0</v>
      </c>
      <c r="S1327" t="s">
        <v>44</v>
      </c>
      <c r="T1327">
        <v>0</v>
      </c>
      <c r="U1327">
        <v>0</v>
      </c>
      <c r="V1327">
        <v>0</v>
      </c>
      <c r="W1327">
        <v>0</v>
      </c>
      <c r="X1327">
        <v>1</v>
      </c>
      <c r="Y1327">
        <v>0</v>
      </c>
      <c r="Z1327">
        <v>0</v>
      </c>
      <c r="AA1327">
        <v>0</v>
      </c>
      <c r="AB1327">
        <v>61.9</v>
      </c>
      <c r="AC1327">
        <v>55</v>
      </c>
      <c r="AD1327">
        <v>602</v>
      </c>
      <c r="AE1327">
        <v>6.4002574453088208</v>
      </c>
      <c r="AF1327">
        <f t="shared" si="61"/>
        <v>601.99999999999989</v>
      </c>
      <c r="AG1327">
        <v>6.5570259701347045</v>
      </c>
      <c r="AH1327">
        <f t="shared" si="62"/>
        <v>704.17434182341538</v>
      </c>
      <c r="AI1327">
        <v>-0.15676852482588366</v>
      </c>
      <c r="AJ1327">
        <v>602</v>
      </c>
      <c r="AL1327">
        <v>1</v>
      </c>
      <c r="AM1327">
        <v>0</v>
      </c>
      <c r="AN1327">
        <v>4.4000000000000004</v>
      </c>
      <c r="AO1327">
        <v>4.42</v>
      </c>
      <c r="AP1327">
        <v>2.73</v>
      </c>
    </row>
    <row r="1328" spans="1:42" x14ac:dyDescent="0.3">
      <c r="A1328">
        <v>1</v>
      </c>
      <c r="B1328">
        <v>0.5</v>
      </c>
      <c r="C1328">
        <f t="shared" si="60"/>
        <v>0.25</v>
      </c>
      <c r="D1328">
        <v>7.2401831635362885</v>
      </c>
      <c r="E1328" t="s">
        <v>37</v>
      </c>
      <c r="F1328">
        <v>0</v>
      </c>
      <c r="G1328">
        <v>1</v>
      </c>
      <c r="H1328">
        <v>0</v>
      </c>
      <c r="I1328">
        <v>0</v>
      </c>
      <c r="J1328">
        <v>0</v>
      </c>
      <c r="K1328" t="s">
        <v>41</v>
      </c>
      <c r="L1328">
        <v>0</v>
      </c>
      <c r="M1328">
        <v>0</v>
      </c>
      <c r="N1328">
        <v>0</v>
      </c>
      <c r="O1328">
        <v>0</v>
      </c>
      <c r="P1328">
        <v>1</v>
      </c>
      <c r="Q1328">
        <v>0</v>
      </c>
      <c r="R1328">
        <v>0</v>
      </c>
      <c r="S1328" t="s">
        <v>42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1</v>
      </c>
      <c r="AB1328">
        <v>61.9</v>
      </c>
      <c r="AC1328">
        <v>64.3</v>
      </c>
      <c r="AD1328">
        <v>1362</v>
      </c>
      <c r="AE1328">
        <v>7.2167094867094574</v>
      </c>
      <c r="AF1328">
        <f t="shared" si="61"/>
        <v>1361.9999999999998</v>
      </c>
      <c r="AG1328">
        <v>7.2117044407719622</v>
      </c>
      <c r="AH1328">
        <f t="shared" si="62"/>
        <v>1355.2001583878875</v>
      </c>
      <c r="AI1328">
        <v>5.0050459374952894E-3</v>
      </c>
      <c r="AJ1328">
        <v>1362</v>
      </c>
      <c r="AL1328">
        <v>1</v>
      </c>
      <c r="AM1328">
        <v>0</v>
      </c>
      <c r="AN1328">
        <v>5.01</v>
      </c>
      <c r="AO1328">
        <v>5.03</v>
      </c>
      <c r="AP1328">
        <v>3.11</v>
      </c>
    </row>
    <row r="1329" spans="1:42" x14ac:dyDescent="0.3">
      <c r="A1329">
        <v>1</v>
      </c>
      <c r="B1329">
        <v>0.3</v>
      </c>
      <c r="C1329">
        <f t="shared" si="60"/>
        <v>0.09</v>
      </c>
      <c r="D1329">
        <v>6.4709048392564616</v>
      </c>
      <c r="E1329" t="s">
        <v>49</v>
      </c>
      <c r="F1329">
        <v>0</v>
      </c>
      <c r="G1329">
        <v>0</v>
      </c>
      <c r="H1329">
        <v>0</v>
      </c>
      <c r="I1329">
        <v>1</v>
      </c>
      <c r="J1329">
        <v>0</v>
      </c>
      <c r="K1329" t="s">
        <v>54</v>
      </c>
      <c r="L1329">
        <v>1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 t="s">
        <v>52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0</v>
      </c>
      <c r="AA1329">
        <v>0</v>
      </c>
      <c r="AB1329">
        <v>62.9</v>
      </c>
      <c r="AC1329">
        <v>59</v>
      </c>
      <c r="AD1329">
        <v>911</v>
      </c>
      <c r="AE1329">
        <v>6.8145428972599582</v>
      </c>
      <c r="AF1329">
        <f t="shared" si="61"/>
        <v>910.99999999999989</v>
      </c>
      <c r="AG1329">
        <v>6.5196367405627953</v>
      </c>
      <c r="AH1329">
        <f t="shared" si="62"/>
        <v>678.33193010339028</v>
      </c>
      <c r="AI1329">
        <v>0.29490615669716291</v>
      </c>
      <c r="AJ1329">
        <v>911</v>
      </c>
      <c r="AL1329">
        <v>1</v>
      </c>
      <c r="AM1329">
        <v>0</v>
      </c>
      <c r="AN1329">
        <v>4.2699999999999996</v>
      </c>
      <c r="AO1329">
        <v>4.22</v>
      </c>
      <c r="AP1329">
        <v>2.67</v>
      </c>
    </row>
    <row r="1330" spans="1:42" x14ac:dyDescent="0.3">
      <c r="A1330">
        <v>1</v>
      </c>
      <c r="B1330">
        <v>0.7</v>
      </c>
      <c r="C1330">
        <f t="shared" si="60"/>
        <v>0.48999999999999994</v>
      </c>
      <c r="D1330">
        <v>7.7962024499072404</v>
      </c>
      <c r="E1330" t="s">
        <v>40</v>
      </c>
      <c r="F1330">
        <v>0</v>
      </c>
      <c r="G1330">
        <v>0</v>
      </c>
      <c r="H1330">
        <v>1</v>
      </c>
      <c r="I1330">
        <v>0</v>
      </c>
      <c r="J1330">
        <v>0</v>
      </c>
      <c r="K1330" t="s">
        <v>50</v>
      </c>
      <c r="L1330">
        <v>0</v>
      </c>
      <c r="M1330">
        <v>0</v>
      </c>
      <c r="N1330">
        <v>0</v>
      </c>
      <c r="O1330">
        <v>1</v>
      </c>
      <c r="P1330">
        <v>0</v>
      </c>
      <c r="Q1330">
        <v>0</v>
      </c>
      <c r="R1330">
        <v>0</v>
      </c>
      <c r="S1330" t="s">
        <v>39</v>
      </c>
      <c r="T1330">
        <v>0</v>
      </c>
      <c r="U1330">
        <v>0</v>
      </c>
      <c r="V1330">
        <v>1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61.9</v>
      </c>
      <c r="AC1330">
        <v>58</v>
      </c>
      <c r="AD1330">
        <v>2567</v>
      </c>
      <c r="AE1330">
        <v>7.8504931808711405</v>
      </c>
      <c r="AF1330">
        <f t="shared" si="61"/>
        <v>2567</v>
      </c>
      <c r="AG1330">
        <v>7.7089878301942267</v>
      </c>
      <c r="AH1330">
        <f t="shared" si="62"/>
        <v>2228.2857128575988</v>
      </c>
      <c r="AI1330">
        <v>0.14150535067691372</v>
      </c>
      <c r="AJ1330">
        <v>2567</v>
      </c>
      <c r="AL1330">
        <v>1</v>
      </c>
      <c r="AM1330">
        <v>0</v>
      </c>
      <c r="AN1330">
        <v>5.66</v>
      </c>
      <c r="AO1330">
        <v>5.69</v>
      </c>
      <c r="AP1330">
        <v>3.51</v>
      </c>
    </row>
    <row r="1331" spans="1:42" x14ac:dyDescent="0.3">
      <c r="A1331">
        <v>1</v>
      </c>
      <c r="B1331">
        <v>0.54</v>
      </c>
      <c r="C1331">
        <f t="shared" si="60"/>
        <v>0.29160000000000003</v>
      </c>
      <c r="D1331">
        <v>7.3637568041130663</v>
      </c>
      <c r="E1331" t="s">
        <v>37</v>
      </c>
      <c r="F1331">
        <v>0</v>
      </c>
      <c r="G1331">
        <v>1</v>
      </c>
      <c r="H1331">
        <v>0</v>
      </c>
      <c r="I1331">
        <v>0</v>
      </c>
      <c r="J1331">
        <v>0</v>
      </c>
      <c r="K1331" t="s">
        <v>54</v>
      </c>
      <c r="L1331">
        <v>1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 t="s">
        <v>39</v>
      </c>
      <c r="T1331">
        <v>0</v>
      </c>
      <c r="U1331">
        <v>0</v>
      </c>
      <c r="V1331">
        <v>1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57.9</v>
      </c>
      <c r="AC1331">
        <v>60</v>
      </c>
      <c r="AD1331">
        <v>1767</v>
      </c>
      <c r="AE1331">
        <v>7.4770384723196965</v>
      </c>
      <c r="AF1331">
        <f t="shared" si="61"/>
        <v>1767.0000000000002</v>
      </c>
      <c r="AG1331">
        <v>7.3284700365796791</v>
      </c>
      <c r="AH1331">
        <f t="shared" si="62"/>
        <v>1523.0497780649807</v>
      </c>
      <c r="AI1331">
        <v>0.14856843574001743</v>
      </c>
      <c r="AJ1331">
        <v>1767</v>
      </c>
      <c r="AL1331">
        <v>1</v>
      </c>
      <c r="AM1331">
        <v>0</v>
      </c>
      <c r="AN1331">
        <v>5.36</v>
      </c>
      <c r="AO1331">
        <v>5.39</v>
      </c>
      <c r="AP1331">
        <v>3.11</v>
      </c>
    </row>
    <row r="1332" spans="1:42" x14ac:dyDescent="0.3">
      <c r="A1332">
        <v>1</v>
      </c>
      <c r="B1332">
        <v>0.32</v>
      </c>
      <c r="C1332">
        <f t="shared" si="60"/>
        <v>0.1024</v>
      </c>
      <c r="D1332">
        <v>6.56339481274318</v>
      </c>
      <c r="E1332" t="s">
        <v>55</v>
      </c>
      <c r="F1332">
        <v>0</v>
      </c>
      <c r="G1332">
        <v>0</v>
      </c>
      <c r="H1332">
        <v>0</v>
      </c>
      <c r="I1332">
        <v>0</v>
      </c>
      <c r="J1332">
        <v>1</v>
      </c>
      <c r="K1332" t="s">
        <v>51</v>
      </c>
      <c r="L1332">
        <v>0</v>
      </c>
      <c r="M1332">
        <v>0</v>
      </c>
      <c r="N1332">
        <v>1</v>
      </c>
      <c r="O1332">
        <v>0</v>
      </c>
      <c r="P1332">
        <v>0</v>
      </c>
      <c r="Q1332">
        <v>0</v>
      </c>
      <c r="R1332">
        <v>0</v>
      </c>
      <c r="S1332" t="s">
        <v>52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0</v>
      </c>
      <c r="AA1332">
        <v>0</v>
      </c>
      <c r="AB1332">
        <v>58.8</v>
      </c>
      <c r="AC1332">
        <v>62</v>
      </c>
      <c r="AD1332">
        <v>602</v>
      </c>
      <c r="AE1332">
        <v>6.4002574453088208</v>
      </c>
      <c r="AF1332">
        <f t="shared" si="61"/>
        <v>601.99999999999989</v>
      </c>
      <c r="AG1332">
        <v>6.4212474697626636</v>
      </c>
      <c r="AH1332">
        <f t="shared" si="62"/>
        <v>614.76954239325744</v>
      </c>
      <c r="AI1332">
        <v>-2.0990024453842793E-2</v>
      </c>
      <c r="AJ1332">
        <v>602</v>
      </c>
      <c r="AL1332">
        <v>1</v>
      </c>
      <c r="AM1332">
        <v>0</v>
      </c>
      <c r="AN1332">
        <v>4.43</v>
      </c>
      <c r="AO1332">
        <v>4.4800000000000004</v>
      </c>
      <c r="AP1332">
        <v>2.62</v>
      </c>
    </row>
    <row r="1333" spans="1:42" x14ac:dyDescent="0.3">
      <c r="A1333">
        <v>1</v>
      </c>
      <c r="B1333">
        <v>0.5</v>
      </c>
      <c r="C1333">
        <f t="shared" si="60"/>
        <v>0.25</v>
      </c>
      <c r="D1333">
        <v>7.2401831635362885</v>
      </c>
      <c r="E1333" t="s">
        <v>55</v>
      </c>
      <c r="F1333">
        <v>0</v>
      </c>
      <c r="G1333">
        <v>0</v>
      </c>
      <c r="H1333">
        <v>0</v>
      </c>
      <c r="I1333">
        <v>0</v>
      </c>
      <c r="J1333">
        <v>1</v>
      </c>
      <c r="K1333" t="s">
        <v>43</v>
      </c>
      <c r="L1333">
        <v>0</v>
      </c>
      <c r="M1333">
        <v>1</v>
      </c>
      <c r="N1333">
        <v>0</v>
      </c>
      <c r="O1333">
        <v>0</v>
      </c>
      <c r="P1333">
        <v>0</v>
      </c>
      <c r="Q1333">
        <v>0</v>
      </c>
      <c r="R1333">
        <v>0</v>
      </c>
      <c r="S1333" t="s">
        <v>52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0</v>
      </c>
      <c r="AA1333">
        <v>0</v>
      </c>
      <c r="AB1333">
        <v>61.3</v>
      </c>
      <c r="AC1333">
        <v>59</v>
      </c>
      <c r="AD1333">
        <v>1624</v>
      </c>
      <c r="AE1333">
        <v>7.3926475207216233</v>
      </c>
      <c r="AF1333">
        <f t="shared" si="61"/>
        <v>1624.0000000000002</v>
      </c>
      <c r="AG1333">
        <v>7.2328552273340829</v>
      </c>
      <c r="AH1333">
        <f t="shared" si="62"/>
        <v>1384.168984476097</v>
      </c>
      <c r="AI1333">
        <v>0.15979229338754042</v>
      </c>
      <c r="AJ1333">
        <v>1624</v>
      </c>
      <c r="AL1333">
        <v>1</v>
      </c>
      <c r="AM1333">
        <v>0</v>
      </c>
      <c r="AN1333">
        <v>5.05</v>
      </c>
      <c r="AO1333">
        <v>5.0999999999999996</v>
      </c>
      <c r="AP1333">
        <v>3.11</v>
      </c>
    </row>
    <row r="1334" spans="1:42" x14ac:dyDescent="0.3">
      <c r="A1334">
        <v>1</v>
      </c>
      <c r="B1334">
        <v>0.33</v>
      </c>
      <c r="C1334">
        <f t="shared" si="60"/>
        <v>0.10890000000000001</v>
      </c>
      <c r="D1334">
        <v>6.6079578580290095</v>
      </c>
      <c r="E1334" t="s">
        <v>40</v>
      </c>
      <c r="F1334">
        <v>0</v>
      </c>
      <c r="G1334">
        <v>0</v>
      </c>
      <c r="H1334">
        <v>1</v>
      </c>
      <c r="I1334">
        <v>0</v>
      </c>
      <c r="J1334">
        <v>0</v>
      </c>
      <c r="K1334" t="s">
        <v>50</v>
      </c>
      <c r="L1334">
        <v>0</v>
      </c>
      <c r="M1334">
        <v>0</v>
      </c>
      <c r="N1334">
        <v>0</v>
      </c>
      <c r="O1334">
        <v>1</v>
      </c>
      <c r="P1334">
        <v>0</v>
      </c>
      <c r="Q1334">
        <v>0</v>
      </c>
      <c r="R1334">
        <v>0</v>
      </c>
      <c r="S1334" t="s">
        <v>46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1</v>
      </c>
      <c r="AA1334">
        <v>0</v>
      </c>
      <c r="AB1334">
        <v>61.7</v>
      </c>
      <c r="AC1334">
        <v>54</v>
      </c>
      <c r="AD1334">
        <v>1114</v>
      </c>
      <c r="AE1334">
        <v>7.0157124204872297</v>
      </c>
      <c r="AF1334">
        <f t="shared" si="61"/>
        <v>1114.0000000000005</v>
      </c>
      <c r="AG1334">
        <v>6.8271452756169442</v>
      </c>
      <c r="AH1334">
        <f t="shared" si="62"/>
        <v>922.5534140216497</v>
      </c>
      <c r="AI1334">
        <v>0.18856714487028547</v>
      </c>
      <c r="AJ1334">
        <v>1114</v>
      </c>
      <c r="AL1334">
        <v>1</v>
      </c>
      <c r="AM1334">
        <v>0</v>
      </c>
      <c r="AN1334">
        <v>4.4800000000000004</v>
      </c>
      <c r="AO1334">
        <v>4.47</v>
      </c>
      <c r="AP1334">
        <v>2.76</v>
      </c>
    </row>
    <row r="1335" spans="1:42" x14ac:dyDescent="0.3">
      <c r="A1335">
        <v>1</v>
      </c>
      <c r="B1335">
        <v>0.3</v>
      </c>
      <c r="C1335">
        <f t="shared" si="60"/>
        <v>0.09</v>
      </c>
      <c r="D1335">
        <v>6.4709048392564616</v>
      </c>
      <c r="E1335" t="s">
        <v>55</v>
      </c>
      <c r="F1335">
        <v>0</v>
      </c>
      <c r="G1335">
        <v>0</v>
      </c>
      <c r="H1335">
        <v>0</v>
      </c>
      <c r="I1335">
        <v>0</v>
      </c>
      <c r="J1335">
        <v>1</v>
      </c>
      <c r="K1335" t="s">
        <v>51</v>
      </c>
      <c r="L1335">
        <v>0</v>
      </c>
      <c r="M1335">
        <v>0</v>
      </c>
      <c r="N1335">
        <v>1</v>
      </c>
      <c r="O1335">
        <v>0</v>
      </c>
      <c r="P1335">
        <v>0</v>
      </c>
      <c r="Q1335">
        <v>0</v>
      </c>
      <c r="R1335">
        <v>0</v>
      </c>
      <c r="S1335" t="s">
        <v>44</v>
      </c>
      <c r="T1335">
        <v>0</v>
      </c>
      <c r="U1335">
        <v>0</v>
      </c>
      <c r="V1335">
        <v>0</v>
      </c>
      <c r="W1335">
        <v>0</v>
      </c>
      <c r="X1335">
        <v>1</v>
      </c>
      <c r="Y1335">
        <v>0</v>
      </c>
      <c r="Z1335">
        <v>0</v>
      </c>
      <c r="AA1335">
        <v>0</v>
      </c>
      <c r="AB1335">
        <v>60.9</v>
      </c>
      <c r="AC1335">
        <v>63</v>
      </c>
      <c r="AD1335">
        <v>704</v>
      </c>
      <c r="AE1335">
        <v>6.5567783561580422</v>
      </c>
      <c r="AF1335">
        <f t="shared" si="61"/>
        <v>703.99999999999989</v>
      </c>
      <c r="AG1335">
        <v>6.3766880126336485</v>
      </c>
      <c r="AH1335">
        <f t="shared" si="62"/>
        <v>587.97710650987767</v>
      </c>
      <c r="AI1335">
        <v>0.18009034352439368</v>
      </c>
      <c r="AJ1335">
        <v>704</v>
      </c>
      <c r="AL1335">
        <v>1</v>
      </c>
      <c r="AM1335">
        <v>0</v>
      </c>
      <c r="AN1335">
        <v>4.26</v>
      </c>
      <c r="AO1335">
        <v>4.3099999999999996</v>
      </c>
      <c r="AP1335">
        <v>2.61</v>
      </c>
    </row>
    <row r="1336" spans="1:42" x14ac:dyDescent="0.3">
      <c r="A1336">
        <v>1</v>
      </c>
      <c r="B1336">
        <v>0.91</v>
      </c>
      <c r="C1336">
        <f t="shared" si="60"/>
        <v>0.82810000000000006</v>
      </c>
      <c r="D1336">
        <v>8.259224124793727</v>
      </c>
      <c r="E1336" t="s">
        <v>49</v>
      </c>
      <c r="F1336">
        <v>0</v>
      </c>
      <c r="G1336">
        <v>0</v>
      </c>
      <c r="H1336">
        <v>0</v>
      </c>
      <c r="I1336">
        <v>1</v>
      </c>
      <c r="J1336">
        <v>0</v>
      </c>
      <c r="K1336" t="s">
        <v>50</v>
      </c>
      <c r="L1336">
        <v>0</v>
      </c>
      <c r="M1336">
        <v>0</v>
      </c>
      <c r="N1336">
        <v>0</v>
      </c>
      <c r="O1336">
        <v>1</v>
      </c>
      <c r="P1336">
        <v>0</v>
      </c>
      <c r="Q1336">
        <v>0</v>
      </c>
      <c r="R1336">
        <v>0</v>
      </c>
      <c r="S1336" t="s">
        <v>44</v>
      </c>
      <c r="T1336">
        <v>0</v>
      </c>
      <c r="U1336">
        <v>0</v>
      </c>
      <c r="V1336">
        <v>0</v>
      </c>
      <c r="W1336">
        <v>0</v>
      </c>
      <c r="X1336">
        <v>1</v>
      </c>
      <c r="Y1336">
        <v>0</v>
      </c>
      <c r="Z1336">
        <v>0</v>
      </c>
      <c r="AA1336">
        <v>0</v>
      </c>
      <c r="AB1336">
        <v>60.9</v>
      </c>
      <c r="AC1336">
        <v>54</v>
      </c>
      <c r="AD1336">
        <v>4510</v>
      </c>
      <c r="AE1336">
        <v>8.4140524324967245</v>
      </c>
      <c r="AF1336">
        <f t="shared" si="61"/>
        <v>4510.0000000000018</v>
      </c>
      <c r="AG1336">
        <v>8.6483117288659948</v>
      </c>
      <c r="AH1336">
        <f t="shared" si="62"/>
        <v>5700.514590974125</v>
      </c>
      <c r="AI1336">
        <v>-0.23425929636927023</v>
      </c>
      <c r="AJ1336">
        <v>4510</v>
      </c>
      <c r="AL1336">
        <v>1</v>
      </c>
      <c r="AM1336">
        <v>0</v>
      </c>
      <c r="AN1336">
        <v>6.38</v>
      </c>
      <c r="AO1336">
        <v>6.27</v>
      </c>
      <c r="AP1336">
        <v>3.85</v>
      </c>
    </row>
    <row r="1337" spans="1:42" x14ac:dyDescent="0.3">
      <c r="A1337">
        <v>1</v>
      </c>
      <c r="B1337">
        <v>0.35</v>
      </c>
      <c r="C1337">
        <f t="shared" si="60"/>
        <v>0.12249999999999998</v>
      </c>
      <c r="D1337">
        <v>6.694013936569946</v>
      </c>
      <c r="E1337" t="s">
        <v>40</v>
      </c>
      <c r="F1337">
        <v>0</v>
      </c>
      <c r="G1337">
        <v>0</v>
      </c>
      <c r="H1337">
        <v>1</v>
      </c>
      <c r="I1337">
        <v>0</v>
      </c>
      <c r="J1337">
        <v>0</v>
      </c>
      <c r="K1337" t="s">
        <v>50</v>
      </c>
      <c r="L1337">
        <v>0</v>
      </c>
      <c r="M1337">
        <v>0</v>
      </c>
      <c r="N1337">
        <v>0</v>
      </c>
      <c r="O1337">
        <v>1</v>
      </c>
      <c r="P1337">
        <v>0</v>
      </c>
      <c r="Q1337">
        <v>0</v>
      </c>
      <c r="R1337">
        <v>0</v>
      </c>
      <c r="S1337" t="s">
        <v>46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1</v>
      </c>
      <c r="AA1337">
        <v>0</v>
      </c>
      <c r="AB1337">
        <v>61</v>
      </c>
      <c r="AC1337">
        <v>56</v>
      </c>
      <c r="AD1337">
        <v>1028</v>
      </c>
      <c r="AE1337">
        <v>6.93537044601511</v>
      </c>
      <c r="AF1337">
        <f t="shared" si="61"/>
        <v>1027.9999999999995</v>
      </c>
      <c r="AG1337">
        <v>6.889050166194945</v>
      </c>
      <c r="AH1337">
        <f t="shared" si="62"/>
        <v>981.46874215532341</v>
      </c>
      <c r="AI1337">
        <v>4.6320279820164956E-2</v>
      </c>
      <c r="AJ1337">
        <v>1028</v>
      </c>
      <c r="AL1337">
        <v>1</v>
      </c>
      <c r="AM1337">
        <v>0</v>
      </c>
      <c r="AN1337">
        <v>4.5599999999999996</v>
      </c>
      <c r="AO1337">
        <v>4.59</v>
      </c>
      <c r="AP1337">
        <v>2.79</v>
      </c>
    </row>
    <row r="1338" spans="1:42" x14ac:dyDescent="0.3">
      <c r="A1338">
        <v>1</v>
      </c>
      <c r="B1338">
        <v>0.31</v>
      </c>
      <c r="C1338">
        <f t="shared" si="60"/>
        <v>9.6100000000000005E-2</v>
      </c>
      <c r="D1338">
        <v>6.5177318019796271</v>
      </c>
      <c r="E1338" t="s">
        <v>40</v>
      </c>
      <c r="F1338">
        <v>0</v>
      </c>
      <c r="G1338">
        <v>0</v>
      </c>
      <c r="H1338">
        <v>1</v>
      </c>
      <c r="I1338">
        <v>0</v>
      </c>
      <c r="J1338">
        <v>0</v>
      </c>
      <c r="K1338" t="s">
        <v>54</v>
      </c>
      <c r="L1338">
        <v>1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 t="s">
        <v>52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0</v>
      </c>
      <c r="AA1338">
        <v>0</v>
      </c>
      <c r="AB1338">
        <v>62.1</v>
      </c>
      <c r="AC1338">
        <v>56</v>
      </c>
      <c r="AD1338">
        <v>942</v>
      </c>
      <c r="AE1338">
        <v>6.8480052745763631</v>
      </c>
      <c r="AF1338">
        <f t="shared" si="61"/>
        <v>942</v>
      </c>
      <c r="AG1338">
        <v>6.5936226077694329</v>
      </c>
      <c r="AH1338">
        <f t="shared" si="62"/>
        <v>730.42211574294151</v>
      </c>
      <c r="AI1338">
        <v>0.25438266680693022</v>
      </c>
      <c r="AJ1338">
        <v>942</v>
      </c>
      <c r="AL1338">
        <v>1</v>
      </c>
      <c r="AM1338">
        <v>0</v>
      </c>
      <c r="AN1338">
        <v>4.3499999999999996</v>
      </c>
      <c r="AO1338">
        <v>4.34</v>
      </c>
      <c r="AP1338">
        <v>2.7</v>
      </c>
    </row>
    <row r="1339" spans="1:42" x14ac:dyDescent="0.3">
      <c r="A1339">
        <v>1</v>
      </c>
      <c r="B1339">
        <v>0.5</v>
      </c>
      <c r="C1339">
        <f t="shared" si="60"/>
        <v>0.25</v>
      </c>
      <c r="D1339">
        <v>7.2401831635362885</v>
      </c>
      <c r="E1339" t="s">
        <v>55</v>
      </c>
      <c r="F1339">
        <v>0</v>
      </c>
      <c r="G1339">
        <v>0</v>
      </c>
      <c r="H1339">
        <v>0</v>
      </c>
      <c r="I1339">
        <v>0</v>
      </c>
      <c r="J1339">
        <v>1</v>
      </c>
      <c r="K1339" t="s">
        <v>43</v>
      </c>
      <c r="L1339">
        <v>0</v>
      </c>
      <c r="M1339">
        <v>1</v>
      </c>
      <c r="N1339">
        <v>0</v>
      </c>
      <c r="O1339">
        <v>0</v>
      </c>
      <c r="P1339">
        <v>0</v>
      </c>
      <c r="Q1339">
        <v>0</v>
      </c>
      <c r="R1339">
        <v>0</v>
      </c>
      <c r="S1339" t="s">
        <v>44</v>
      </c>
      <c r="T1339">
        <v>0</v>
      </c>
      <c r="U1339">
        <v>0</v>
      </c>
      <c r="V1339">
        <v>0</v>
      </c>
      <c r="W1339">
        <v>0</v>
      </c>
      <c r="X1339">
        <v>1</v>
      </c>
      <c r="Y1339">
        <v>0</v>
      </c>
      <c r="Z1339">
        <v>0</v>
      </c>
      <c r="AA1339">
        <v>0</v>
      </c>
      <c r="AB1339">
        <v>59</v>
      </c>
      <c r="AC1339">
        <v>60</v>
      </c>
      <c r="AD1339">
        <v>1806</v>
      </c>
      <c r="AE1339">
        <v>7.4988697339769308</v>
      </c>
      <c r="AF1339">
        <f t="shared" si="61"/>
        <v>1806.0000000000002</v>
      </c>
      <c r="AG1339">
        <v>7.3621602669161295</v>
      </c>
      <c r="AH1339">
        <f t="shared" si="62"/>
        <v>1575.2358198113423</v>
      </c>
      <c r="AI1339">
        <v>0.13670946706080134</v>
      </c>
      <c r="AJ1339">
        <v>1806</v>
      </c>
      <c r="AL1339">
        <v>1</v>
      </c>
      <c r="AM1339">
        <v>0</v>
      </c>
      <c r="AN1339">
        <v>5.19</v>
      </c>
      <c r="AO1339">
        <v>5.22</v>
      </c>
      <c r="AP1339">
        <v>3.07</v>
      </c>
    </row>
    <row r="1340" spans="1:42" x14ac:dyDescent="0.3">
      <c r="A1340">
        <v>1</v>
      </c>
      <c r="B1340">
        <v>0.35</v>
      </c>
      <c r="C1340">
        <f t="shared" si="60"/>
        <v>0.12249999999999998</v>
      </c>
      <c r="D1340">
        <v>6.694013936569946</v>
      </c>
      <c r="E1340" t="s">
        <v>40</v>
      </c>
      <c r="F1340">
        <v>0</v>
      </c>
      <c r="G1340">
        <v>0</v>
      </c>
      <c r="H1340">
        <v>1</v>
      </c>
      <c r="I1340">
        <v>0</v>
      </c>
      <c r="J1340">
        <v>0</v>
      </c>
      <c r="K1340" t="s">
        <v>54</v>
      </c>
      <c r="L1340">
        <v>1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 t="s">
        <v>39</v>
      </c>
      <c r="T1340">
        <v>0</v>
      </c>
      <c r="U1340">
        <v>0</v>
      </c>
      <c r="V1340">
        <v>1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61.6</v>
      </c>
      <c r="AC1340">
        <v>55</v>
      </c>
      <c r="AD1340">
        <v>644</v>
      </c>
      <c r="AE1340">
        <v>6.4676987261043539</v>
      </c>
      <c r="AF1340">
        <f t="shared" si="61"/>
        <v>644.00000000000023</v>
      </c>
      <c r="AG1340">
        <v>6.624920435124487</v>
      </c>
      <c r="AH1340">
        <f t="shared" si="62"/>
        <v>753.64424655834091</v>
      </c>
      <c r="AI1340">
        <v>-0.1572217090201331</v>
      </c>
      <c r="AJ1340">
        <v>644</v>
      </c>
      <c r="AL1340">
        <v>1</v>
      </c>
      <c r="AM1340">
        <v>0</v>
      </c>
      <c r="AN1340">
        <v>4.53</v>
      </c>
      <c r="AO1340">
        <v>4.5599999999999996</v>
      </c>
      <c r="AP1340">
        <v>2.8</v>
      </c>
    </row>
    <row r="1341" spans="1:42" x14ac:dyDescent="0.3">
      <c r="A1341">
        <v>1</v>
      </c>
      <c r="B1341">
        <v>0.81</v>
      </c>
      <c r="C1341">
        <f t="shared" si="60"/>
        <v>0.65610000000000013</v>
      </c>
      <c r="D1341">
        <v>8.0504824002138395</v>
      </c>
      <c r="E1341" t="s">
        <v>49</v>
      </c>
      <c r="F1341">
        <v>0</v>
      </c>
      <c r="G1341">
        <v>0</v>
      </c>
      <c r="H1341">
        <v>0</v>
      </c>
      <c r="I1341">
        <v>1</v>
      </c>
      <c r="J1341">
        <v>0</v>
      </c>
      <c r="K1341" t="s">
        <v>41</v>
      </c>
      <c r="L1341">
        <v>0</v>
      </c>
      <c r="M1341">
        <v>0</v>
      </c>
      <c r="N1341">
        <v>0</v>
      </c>
      <c r="O1341">
        <v>0</v>
      </c>
      <c r="P1341">
        <v>1</v>
      </c>
      <c r="Q1341">
        <v>0</v>
      </c>
      <c r="R1341">
        <v>0</v>
      </c>
      <c r="S1341" t="s">
        <v>42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1</v>
      </c>
      <c r="AB1341">
        <v>62.8</v>
      </c>
      <c r="AC1341">
        <v>58</v>
      </c>
      <c r="AD1341">
        <v>3266</v>
      </c>
      <c r="AE1341">
        <v>8.0913212735304096</v>
      </c>
      <c r="AF1341">
        <f t="shared" si="61"/>
        <v>3265.9999999999973</v>
      </c>
      <c r="AG1341">
        <v>8.2731117635878082</v>
      </c>
      <c r="AH1341">
        <f t="shared" si="62"/>
        <v>3917.1191958179338</v>
      </c>
      <c r="AI1341">
        <v>-0.18179049005739856</v>
      </c>
      <c r="AJ1341">
        <v>3266</v>
      </c>
      <c r="AL1341">
        <v>1</v>
      </c>
      <c r="AM1341">
        <v>0</v>
      </c>
      <c r="AN1341">
        <v>5.92</v>
      </c>
      <c r="AO1341">
        <v>5.89</v>
      </c>
      <c r="AP1341">
        <v>3.71</v>
      </c>
    </row>
    <row r="1342" spans="1:42" x14ac:dyDescent="0.3">
      <c r="A1342">
        <v>1</v>
      </c>
      <c r="B1342">
        <v>0.4</v>
      </c>
      <c r="C1342">
        <f t="shared" si="60"/>
        <v>0.16000000000000003</v>
      </c>
      <c r="D1342">
        <v>6.8934882765450896</v>
      </c>
      <c r="E1342" t="s">
        <v>40</v>
      </c>
      <c r="F1342">
        <v>0</v>
      </c>
      <c r="G1342">
        <v>0</v>
      </c>
      <c r="H1342">
        <v>1</v>
      </c>
      <c r="I1342">
        <v>0</v>
      </c>
      <c r="J1342">
        <v>0</v>
      </c>
      <c r="K1342" t="s">
        <v>51</v>
      </c>
      <c r="L1342">
        <v>0</v>
      </c>
      <c r="M1342">
        <v>0</v>
      </c>
      <c r="N1342">
        <v>1</v>
      </c>
      <c r="O1342">
        <v>0</v>
      </c>
      <c r="P1342">
        <v>0</v>
      </c>
      <c r="Q1342">
        <v>0</v>
      </c>
      <c r="R1342">
        <v>0</v>
      </c>
      <c r="S1342" t="s">
        <v>42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1</v>
      </c>
      <c r="AB1342">
        <v>60.1</v>
      </c>
      <c r="AC1342">
        <v>57</v>
      </c>
      <c r="AD1342">
        <v>990</v>
      </c>
      <c r="AE1342">
        <v>6.8977049431286357</v>
      </c>
      <c r="AF1342">
        <f t="shared" si="61"/>
        <v>990.00000000000011</v>
      </c>
      <c r="AG1342">
        <v>7.0608714919557904</v>
      </c>
      <c r="AH1342">
        <f t="shared" si="62"/>
        <v>1165.4604126932404</v>
      </c>
      <c r="AI1342">
        <v>-0.16316654882715476</v>
      </c>
      <c r="AJ1342">
        <v>990</v>
      </c>
      <c r="AL1342">
        <v>1</v>
      </c>
      <c r="AM1342">
        <v>0</v>
      </c>
      <c r="AN1342">
        <v>4.78</v>
      </c>
      <c r="AO1342">
        <v>4.83</v>
      </c>
      <c r="AP1342">
        <v>2.89</v>
      </c>
    </row>
    <row r="1343" spans="1:42" x14ac:dyDescent="0.3">
      <c r="A1343">
        <v>1</v>
      </c>
      <c r="B1343">
        <v>0.6</v>
      </c>
      <c r="C1343">
        <f t="shared" si="60"/>
        <v>0.36</v>
      </c>
      <c r="D1343">
        <v>7.5363578025022679</v>
      </c>
      <c r="E1343" t="s">
        <v>40</v>
      </c>
      <c r="F1343">
        <v>0</v>
      </c>
      <c r="G1343">
        <v>0</v>
      </c>
      <c r="H1343">
        <v>1</v>
      </c>
      <c r="I1343">
        <v>0</v>
      </c>
      <c r="J1343">
        <v>0</v>
      </c>
      <c r="K1343" t="s">
        <v>54</v>
      </c>
      <c r="L1343">
        <v>1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 t="s">
        <v>39</v>
      </c>
      <c r="T1343">
        <v>0</v>
      </c>
      <c r="U1343">
        <v>0</v>
      </c>
      <c r="V1343">
        <v>1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61.4</v>
      </c>
      <c r="AC1343">
        <v>55</v>
      </c>
      <c r="AD1343">
        <v>2263</v>
      </c>
      <c r="AE1343">
        <v>7.7244466456335372</v>
      </c>
      <c r="AF1343">
        <f t="shared" si="61"/>
        <v>2262.9999999999995</v>
      </c>
      <c r="AG1343">
        <v>7.6005228665739946</v>
      </c>
      <c r="AH1343">
        <f t="shared" si="62"/>
        <v>1999.2409581364157</v>
      </c>
      <c r="AI1343">
        <v>0.12392377905954266</v>
      </c>
      <c r="AJ1343">
        <v>2263</v>
      </c>
      <c r="AL1343">
        <v>1</v>
      </c>
      <c r="AM1343">
        <v>0</v>
      </c>
      <c r="AN1343">
        <v>5.45</v>
      </c>
      <c r="AO1343">
        <v>5.47</v>
      </c>
      <c r="AP1343">
        <v>3.35</v>
      </c>
    </row>
    <row r="1344" spans="1:42" x14ac:dyDescent="0.3">
      <c r="A1344">
        <v>1</v>
      </c>
      <c r="B1344">
        <v>0.55000000000000004</v>
      </c>
      <c r="C1344">
        <f t="shared" si="60"/>
        <v>0.30250000000000005</v>
      </c>
      <c r="D1344">
        <v>7.3935294085635661</v>
      </c>
      <c r="E1344" t="s">
        <v>40</v>
      </c>
      <c r="F1344">
        <v>0</v>
      </c>
      <c r="G1344">
        <v>0</v>
      </c>
      <c r="H1344">
        <v>1</v>
      </c>
      <c r="I1344">
        <v>0</v>
      </c>
      <c r="J1344">
        <v>0</v>
      </c>
      <c r="K1344" t="s">
        <v>50</v>
      </c>
      <c r="L1344">
        <v>0</v>
      </c>
      <c r="M1344">
        <v>0</v>
      </c>
      <c r="N1344">
        <v>0</v>
      </c>
      <c r="O1344">
        <v>1</v>
      </c>
      <c r="P1344">
        <v>0</v>
      </c>
      <c r="Q1344">
        <v>0</v>
      </c>
      <c r="R1344">
        <v>0</v>
      </c>
      <c r="S1344" t="s">
        <v>44</v>
      </c>
      <c r="T1344">
        <v>0</v>
      </c>
      <c r="U1344">
        <v>0</v>
      </c>
      <c r="V1344">
        <v>0</v>
      </c>
      <c r="W1344">
        <v>0</v>
      </c>
      <c r="X1344">
        <v>1</v>
      </c>
      <c r="Y1344">
        <v>0</v>
      </c>
      <c r="Z1344">
        <v>0</v>
      </c>
      <c r="AA1344">
        <v>0</v>
      </c>
      <c r="AB1344">
        <v>61.3</v>
      </c>
      <c r="AC1344">
        <v>57</v>
      </c>
      <c r="AD1344">
        <v>1667</v>
      </c>
      <c r="AE1344">
        <v>7.4187808827507942</v>
      </c>
      <c r="AF1344">
        <f t="shared" si="61"/>
        <v>1667.0000000000002</v>
      </c>
      <c r="AG1344">
        <v>7.4476987681268323</v>
      </c>
      <c r="AH1344">
        <f t="shared" si="62"/>
        <v>1715.9098919093299</v>
      </c>
      <c r="AI1344">
        <v>-2.8917885376038122E-2</v>
      </c>
      <c r="AJ1344">
        <v>1667</v>
      </c>
      <c r="AL1344">
        <v>1</v>
      </c>
      <c r="AM1344">
        <v>0</v>
      </c>
      <c r="AN1344">
        <v>5.25</v>
      </c>
      <c r="AO1344">
        <v>5.28</v>
      </c>
      <c r="AP1344">
        <v>3.23</v>
      </c>
    </row>
    <row r="1345" spans="1:42" x14ac:dyDescent="0.3">
      <c r="A1345">
        <v>1</v>
      </c>
      <c r="B1345">
        <v>0.4</v>
      </c>
      <c r="C1345">
        <f t="shared" si="60"/>
        <v>0.16000000000000003</v>
      </c>
      <c r="D1345">
        <v>6.8934882765450896</v>
      </c>
      <c r="E1345" t="s">
        <v>40</v>
      </c>
      <c r="F1345">
        <v>0</v>
      </c>
      <c r="G1345">
        <v>0</v>
      </c>
      <c r="H1345">
        <v>1</v>
      </c>
      <c r="I1345">
        <v>0</v>
      </c>
      <c r="J1345">
        <v>0</v>
      </c>
      <c r="K1345" t="s">
        <v>50</v>
      </c>
      <c r="L1345">
        <v>0</v>
      </c>
      <c r="M1345">
        <v>0</v>
      </c>
      <c r="N1345">
        <v>0</v>
      </c>
      <c r="O1345">
        <v>1</v>
      </c>
      <c r="P1345">
        <v>0</v>
      </c>
      <c r="Q1345">
        <v>0</v>
      </c>
      <c r="R1345">
        <v>0</v>
      </c>
      <c r="S1345" t="s">
        <v>48</v>
      </c>
      <c r="T1345">
        <v>0</v>
      </c>
      <c r="U1345">
        <v>0</v>
      </c>
      <c r="V1345">
        <v>0</v>
      </c>
      <c r="W1345">
        <v>1</v>
      </c>
      <c r="X1345">
        <v>0</v>
      </c>
      <c r="Y1345">
        <v>0</v>
      </c>
      <c r="Z1345">
        <v>0</v>
      </c>
      <c r="AA1345">
        <v>0</v>
      </c>
      <c r="AB1345">
        <v>62.1</v>
      </c>
      <c r="AC1345">
        <v>57</v>
      </c>
      <c r="AD1345">
        <v>648</v>
      </c>
      <c r="AE1345">
        <v>6.4738906963522744</v>
      </c>
      <c r="AF1345">
        <f t="shared" si="61"/>
        <v>647.99999999999989</v>
      </c>
      <c r="AG1345">
        <v>6.5354290583139267</v>
      </c>
      <c r="AH1345">
        <f t="shared" si="62"/>
        <v>689.1293975991174</v>
      </c>
      <c r="AI1345">
        <v>-6.1538361961652299E-2</v>
      </c>
      <c r="AJ1345">
        <v>648</v>
      </c>
      <c r="AL1345">
        <v>1</v>
      </c>
      <c r="AM1345">
        <v>0</v>
      </c>
      <c r="AN1345">
        <v>4.72</v>
      </c>
      <c r="AO1345">
        <v>4.75</v>
      </c>
      <c r="AP1345">
        <v>2.94</v>
      </c>
    </row>
    <row r="1346" spans="1:42" x14ac:dyDescent="0.3">
      <c r="A1346">
        <v>1</v>
      </c>
      <c r="B1346">
        <v>0.32</v>
      </c>
      <c r="C1346">
        <f t="shared" si="60"/>
        <v>0.1024</v>
      </c>
      <c r="D1346">
        <v>6.56339481274318</v>
      </c>
      <c r="E1346" t="s">
        <v>40</v>
      </c>
      <c r="F1346">
        <v>0</v>
      </c>
      <c r="G1346">
        <v>0</v>
      </c>
      <c r="H1346">
        <v>1</v>
      </c>
      <c r="I1346">
        <v>0</v>
      </c>
      <c r="J1346">
        <v>0</v>
      </c>
      <c r="K1346" t="s">
        <v>43</v>
      </c>
      <c r="L1346">
        <v>0</v>
      </c>
      <c r="M1346">
        <v>1</v>
      </c>
      <c r="N1346">
        <v>0</v>
      </c>
      <c r="O1346">
        <v>0</v>
      </c>
      <c r="P1346">
        <v>0</v>
      </c>
      <c r="Q1346">
        <v>0</v>
      </c>
      <c r="R1346">
        <v>0</v>
      </c>
      <c r="S1346" t="s">
        <v>53</v>
      </c>
      <c r="T1346">
        <v>0</v>
      </c>
      <c r="U1346">
        <v>1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62</v>
      </c>
      <c r="AC1346">
        <v>55</v>
      </c>
      <c r="AD1346">
        <v>944</v>
      </c>
      <c r="AE1346">
        <v>6.8501261661455004</v>
      </c>
      <c r="AF1346">
        <f t="shared" si="61"/>
        <v>943.99999999999977</v>
      </c>
      <c r="AG1346">
        <v>6.8918564655486669</v>
      </c>
      <c r="AH1346">
        <f t="shared" si="62"/>
        <v>984.22690555810232</v>
      </c>
      <c r="AI1346">
        <v>-4.1730299403166526E-2</v>
      </c>
      <c r="AJ1346">
        <v>944</v>
      </c>
      <c r="AL1346">
        <v>1</v>
      </c>
      <c r="AM1346">
        <v>0</v>
      </c>
      <c r="AN1346">
        <v>4.37</v>
      </c>
      <c r="AO1346">
        <v>4.41</v>
      </c>
      <c r="AP1346">
        <v>2.72</v>
      </c>
    </row>
    <row r="1347" spans="1:42" x14ac:dyDescent="0.3">
      <c r="A1347">
        <v>1</v>
      </c>
      <c r="B1347">
        <v>0.26</v>
      </c>
      <c r="C1347">
        <f t="shared" ref="C1347:C1410" si="63">B1347^2</f>
        <v>6.7600000000000007E-2</v>
      </c>
      <c r="D1347">
        <v>6.2704497010342202</v>
      </c>
      <c r="E1347" t="s">
        <v>55</v>
      </c>
      <c r="F1347">
        <v>0</v>
      </c>
      <c r="G1347">
        <v>0</v>
      </c>
      <c r="H1347">
        <v>0</v>
      </c>
      <c r="I1347">
        <v>0</v>
      </c>
      <c r="J1347">
        <v>1</v>
      </c>
      <c r="K1347" t="s">
        <v>43</v>
      </c>
      <c r="L1347">
        <v>0</v>
      </c>
      <c r="M1347">
        <v>1</v>
      </c>
      <c r="N1347">
        <v>0</v>
      </c>
      <c r="O1347">
        <v>0</v>
      </c>
      <c r="P1347">
        <v>0</v>
      </c>
      <c r="Q1347">
        <v>0</v>
      </c>
      <c r="R1347">
        <v>0</v>
      </c>
      <c r="S1347" t="s">
        <v>42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1</v>
      </c>
      <c r="AB1347">
        <v>62.9</v>
      </c>
      <c r="AC1347">
        <v>56</v>
      </c>
      <c r="AD1347">
        <v>614</v>
      </c>
      <c r="AE1347">
        <v>6.4199949281471422</v>
      </c>
      <c r="AF1347">
        <f t="shared" ref="AF1347:AF1410" si="64">EXP(AE1347)</f>
        <v>613.99999999999989</v>
      </c>
      <c r="AG1347">
        <v>6.4331352611046988</v>
      </c>
      <c r="AH1347">
        <f t="shared" ref="AH1347:AH1410" si="65">EXP(AG1347)</f>
        <v>622.12140657032865</v>
      </c>
      <c r="AI1347">
        <v>-1.3140332957556566E-2</v>
      </c>
      <c r="AJ1347">
        <v>614</v>
      </c>
      <c r="AL1347">
        <v>1</v>
      </c>
      <c r="AM1347">
        <v>0</v>
      </c>
      <c r="AN1347">
        <v>4.07</v>
      </c>
      <c r="AO1347">
        <v>4.0999999999999996</v>
      </c>
      <c r="AP1347">
        <v>2.57</v>
      </c>
    </row>
    <row r="1348" spans="1:42" x14ac:dyDescent="0.3">
      <c r="A1348">
        <v>1</v>
      </c>
      <c r="B1348">
        <v>0.32</v>
      </c>
      <c r="C1348">
        <f t="shared" si="63"/>
        <v>0.1024</v>
      </c>
      <c r="D1348">
        <v>6.56339481274318</v>
      </c>
      <c r="E1348" t="s">
        <v>40</v>
      </c>
      <c r="F1348">
        <v>0</v>
      </c>
      <c r="G1348">
        <v>0</v>
      </c>
      <c r="H1348">
        <v>1</v>
      </c>
      <c r="I1348">
        <v>0</v>
      </c>
      <c r="J1348">
        <v>0</v>
      </c>
      <c r="K1348" t="s">
        <v>43</v>
      </c>
      <c r="L1348">
        <v>0</v>
      </c>
      <c r="M1348">
        <v>1</v>
      </c>
      <c r="N1348">
        <v>0</v>
      </c>
      <c r="O1348">
        <v>0</v>
      </c>
      <c r="P1348">
        <v>0</v>
      </c>
      <c r="Q1348">
        <v>0</v>
      </c>
      <c r="R1348">
        <v>0</v>
      </c>
      <c r="S1348" t="s">
        <v>46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1</v>
      </c>
      <c r="AA1348">
        <v>0</v>
      </c>
      <c r="AB1348">
        <v>61.7</v>
      </c>
      <c r="AC1348">
        <v>55</v>
      </c>
      <c r="AD1348">
        <v>954</v>
      </c>
      <c r="AE1348">
        <v>6.8606636714482869</v>
      </c>
      <c r="AF1348">
        <f t="shared" si="64"/>
        <v>954.00000000000034</v>
      </c>
      <c r="AG1348">
        <v>6.8471556359318217</v>
      </c>
      <c r="AH1348">
        <f t="shared" si="65"/>
        <v>941.19998030879196</v>
      </c>
      <c r="AI1348">
        <v>1.3508035516465178E-2</v>
      </c>
      <c r="AJ1348">
        <v>954</v>
      </c>
      <c r="AL1348">
        <v>1</v>
      </c>
      <c r="AM1348">
        <v>0</v>
      </c>
      <c r="AN1348">
        <v>4.3899999999999997</v>
      </c>
      <c r="AO1348">
        <v>4.42</v>
      </c>
      <c r="AP1348">
        <v>2.72</v>
      </c>
    </row>
    <row r="1349" spans="1:42" x14ac:dyDescent="0.3">
      <c r="A1349">
        <v>1</v>
      </c>
      <c r="B1349">
        <v>0.3</v>
      </c>
      <c r="C1349">
        <f t="shared" si="63"/>
        <v>0.09</v>
      </c>
      <c r="D1349">
        <v>6.4709048392564616</v>
      </c>
      <c r="E1349" t="s">
        <v>40</v>
      </c>
      <c r="F1349">
        <v>0</v>
      </c>
      <c r="G1349">
        <v>0</v>
      </c>
      <c r="H1349">
        <v>1</v>
      </c>
      <c r="I1349">
        <v>0</v>
      </c>
      <c r="J1349">
        <v>0</v>
      </c>
      <c r="K1349" t="s">
        <v>51</v>
      </c>
      <c r="L1349">
        <v>0</v>
      </c>
      <c r="M1349">
        <v>0</v>
      </c>
      <c r="N1349">
        <v>1</v>
      </c>
      <c r="O1349">
        <v>0</v>
      </c>
      <c r="P1349">
        <v>0</v>
      </c>
      <c r="Q1349">
        <v>0</v>
      </c>
      <c r="R1349">
        <v>0</v>
      </c>
      <c r="S1349" t="s">
        <v>42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1</v>
      </c>
      <c r="AB1349">
        <v>61.8</v>
      </c>
      <c r="AC1349">
        <v>55</v>
      </c>
      <c r="AD1349">
        <v>694</v>
      </c>
      <c r="AE1349">
        <v>6.5424719605068047</v>
      </c>
      <c r="AF1349">
        <f t="shared" si="64"/>
        <v>694.00000000000011</v>
      </c>
      <c r="AG1349">
        <v>6.6384084763542379</v>
      </c>
      <c r="AH1349">
        <f t="shared" si="65"/>
        <v>763.8782947062798</v>
      </c>
      <c r="AI1349">
        <v>-9.5936515847433235E-2</v>
      </c>
      <c r="AJ1349">
        <v>694</v>
      </c>
      <c r="AL1349">
        <v>1</v>
      </c>
      <c r="AM1349">
        <v>0</v>
      </c>
      <c r="AN1349">
        <v>4.33</v>
      </c>
      <c r="AO1349">
        <v>4.3499999999999996</v>
      </c>
      <c r="AP1349">
        <v>2.68</v>
      </c>
    </row>
    <row r="1350" spans="1:42" x14ac:dyDescent="0.3">
      <c r="A1350">
        <v>1</v>
      </c>
      <c r="B1350">
        <v>0.3</v>
      </c>
      <c r="C1350">
        <f t="shared" si="63"/>
        <v>0.09</v>
      </c>
      <c r="D1350">
        <v>6.4709048392564616</v>
      </c>
      <c r="E1350" t="s">
        <v>40</v>
      </c>
      <c r="F1350">
        <v>0</v>
      </c>
      <c r="G1350">
        <v>0</v>
      </c>
      <c r="H1350">
        <v>1</v>
      </c>
      <c r="I1350">
        <v>0</v>
      </c>
      <c r="J1350">
        <v>0</v>
      </c>
      <c r="K1350" t="s">
        <v>43</v>
      </c>
      <c r="L1350">
        <v>0</v>
      </c>
      <c r="M1350">
        <v>1</v>
      </c>
      <c r="N1350">
        <v>0</v>
      </c>
      <c r="O1350">
        <v>0</v>
      </c>
      <c r="P1350">
        <v>0</v>
      </c>
      <c r="Q1350">
        <v>0</v>
      </c>
      <c r="R1350">
        <v>0</v>
      </c>
      <c r="S1350" t="s">
        <v>44</v>
      </c>
      <c r="T1350">
        <v>0</v>
      </c>
      <c r="U1350">
        <v>0</v>
      </c>
      <c r="V1350">
        <v>0</v>
      </c>
      <c r="W1350">
        <v>0</v>
      </c>
      <c r="X1350">
        <v>1</v>
      </c>
      <c r="Y1350">
        <v>0</v>
      </c>
      <c r="Z1350">
        <v>0</v>
      </c>
      <c r="AA1350">
        <v>0</v>
      </c>
      <c r="AB1350">
        <v>61.5</v>
      </c>
      <c r="AC1350">
        <v>56</v>
      </c>
      <c r="AD1350">
        <v>710</v>
      </c>
      <c r="AE1350">
        <v>6.5652649700353614</v>
      </c>
      <c r="AF1350">
        <f t="shared" si="64"/>
        <v>710.00000000000023</v>
      </c>
      <c r="AG1350">
        <v>6.5608049397645516</v>
      </c>
      <c r="AH1350">
        <f t="shared" si="65"/>
        <v>706.84042963493926</v>
      </c>
      <c r="AI1350">
        <v>4.4600302708097672E-3</v>
      </c>
      <c r="AJ1350">
        <v>710</v>
      </c>
      <c r="AL1350">
        <v>1</v>
      </c>
      <c r="AM1350">
        <v>0</v>
      </c>
      <c r="AN1350">
        <v>4.3099999999999996</v>
      </c>
      <c r="AO1350">
        <v>4.37</v>
      </c>
      <c r="AP1350">
        <v>2.67</v>
      </c>
    </row>
    <row r="1351" spans="1:42" x14ac:dyDescent="0.3">
      <c r="A1351">
        <v>1</v>
      </c>
      <c r="B1351">
        <v>0.91</v>
      </c>
      <c r="C1351">
        <f t="shared" si="63"/>
        <v>0.82810000000000006</v>
      </c>
      <c r="D1351">
        <v>8.259224124793727</v>
      </c>
      <c r="E1351" t="s">
        <v>55</v>
      </c>
      <c r="F1351">
        <v>0</v>
      </c>
      <c r="G1351">
        <v>0</v>
      </c>
      <c r="H1351">
        <v>0</v>
      </c>
      <c r="I1351">
        <v>0</v>
      </c>
      <c r="J1351">
        <v>1</v>
      </c>
      <c r="K1351" t="s">
        <v>41</v>
      </c>
      <c r="L1351">
        <v>0</v>
      </c>
      <c r="M1351">
        <v>0</v>
      </c>
      <c r="N1351">
        <v>0</v>
      </c>
      <c r="O1351">
        <v>0</v>
      </c>
      <c r="P1351">
        <v>1</v>
      </c>
      <c r="Q1351">
        <v>0</v>
      </c>
      <c r="R1351">
        <v>0</v>
      </c>
      <c r="S1351" t="s">
        <v>39</v>
      </c>
      <c r="T1351">
        <v>0</v>
      </c>
      <c r="U1351">
        <v>0</v>
      </c>
      <c r="V1351">
        <v>1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63.4</v>
      </c>
      <c r="AC1351">
        <v>56</v>
      </c>
      <c r="AD1351">
        <v>3771</v>
      </c>
      <c r="AE1351">
        <v>8.2350954972583565</v>
      </c>
      <c r="AF1351">
        <f t="shared" si="64"/>
        <v>3770.9999999999977</v>
      </c>
      <c r="AG1351">
        <v>8.2265360001638257</v>
      </c>
      <c r="AH1351">
        <f t="shared" si="65"/>
        <v>3738.8598842985375</v>
      </c>
      <c r="AI1351">
        <v>8.5594970945308546E-3</v>
      </c>
      <c r="AJ1351">
        <v>3771</v>
      </c>
      <c r="AL1351">
        <v>1</v>
      </c>
      <c r="AM1351">
        <v>0</v>
      </c>
      <c r="AN1351">
        <v>6.18</v>
      </c>
      <c r="AO1351">
        <v>6.1</v>
      </c>
      <c r="AP1351">
        <v>3.89</v>
      </c>
    </row>
    <row r="1352" spans="1:42" x14ac:dyDescent="0.3">
      <c r="A1352">
        <v>1</v>
      </c>
      <c r="B1352">
        <v>0.32</v>
      </c>
      <c r="C1352">
        <f t="shared" si="63"/>
        <v>0.1024</v>
      </c>
      <c r="D1352">
        <v>6.56339481274318</v>
      </c>
      <c r="E1352" t="s">
        <v>40</v>
      </c>
      <c r="F1352">
        <v>0</v>
      </c>
      <c r="G1352">
        <v>0</v>
      </c>
      <c r="H1352">
        <v>1</v>
      </c>
      <c r="I1352">
        <v>0</v>
      </c>
      <c r="J1352">
        <v>0</v>
      </c>
      <c r="K1352" t="s">
        <v>50</v>
      </c>
      <c r="L1352">
        <v>0</v>
      </c>
      <c r="M1352">
        <v>0</v>
      </c>
      <c r="N1352">
        <v>0</v>
      </c>
      <c r="O1352">
        <v>1</v>
      </c>
      <c r="P1352">
        <v>0</v>
      </c>
      <c r="Q1352">
        <v>0</v>
      </c>
      <c r="R1352">
        <v>0</v>
      </c>
      <c r="S1352" t="s">
        <v>46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1</v>
      </c>
      <c r="AA1352">
        <v>0</v>
      </c>
      <c r="AB1352">
        <v>61.7</v>
      </c>
      <c r="AC1352">
        <v>56</v>
      </c>
      <c r="AD1352">
        <v>814</v>
      </c>
      <c r="AE1352">
        <v>6.70196036600254</v>
      </c>
      <c r="AF1352">
        <f t="shared" si="64"/>
        <v>813.99999999999977</v>
      </c>
      <c r="AG1352">
        <v>6.7435917426058651</v>
      </c>
      <c r="AH1352">
        <f t="shared" si="65"/>
        <v>848.60323303438054</v>
      </c>
      <c r="AI1352">
        <v>-4.1631376603325165E-2</v>
      </c>
      <c r="AJ1352">
        <v>814</v>
      </c>
      <c r="AL1352">
        <v>1</v>
      </c>
      <c r="AM1352">
        <v>0</v>
      </c>
      <c r="AN1352">
        <v>4.4000000000000004</v>
      </c>
      <c r="AO1352">
        <v>4.42</v>
      </c>
      <c r="AP1352">
        <v>2.72</v>
      </c>
    </row>
    <row r="1353" spans="1:42" x14ac:dyDescent="0.3">
      <c r="A1353">
        <v>1</v>
      </c>
      <c r="B1353">
        <v>0.9</v>
      </c>
      <c r="C1353">
        <f t="shared" si="63"/>
        <v>0.81</v>
      </c>
      <c r="D1353">
        <v>8.2391797372871505</v>
      </c>
      <c r="E1353" t="s">
        <v>37</v>
      </c>
      <c r="F1353">
        <v>0</v>
      </c>
      <c r="G1353">
        <v>1</v>
      </c>
      <c r="H1353">
        <v>0</v>
      </c>
      <c r="I1353">
        <v>0</v>
      </c>
      <c r="J1353">
        <v>0</v>
      </c>
      <c r="K1353" t="s">
        <v>47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1</v>
      </c>
      <c r="R1353">
        <v>0</v>
      </c>
      <c r="S1353" t="s">
        <v>44</v>
      </c>
      <c r="T1353">
        <v>0</v>
      </c>
      <c r="U1353">
        <v>0</v>
      </c>
      <c r="V1353">
        <v>0</v>
      </c>
      <c r="W1353">
        <v>0</v>
      </c>
      <c r="X1353">
        <v>1</v>
      </c>
      <c r="Y1353">
        <v>0</v>
      </c>
      <c r="Z1353">
        <v>0</v>
      </c>
      <c r="AA1353">
        <v>0</v>
      </c>
      <c r="AB1353">
        <v>62.8</v>
      </c>
      <c r="AC1353">
        <v>57</v>
      </c>
      <c r="AD1353">
        <v>3398</v>
      </c>
      <c r="AE1353">
        <v>8.1309423022318779</v>
      </c>
      <c r="AF1353">
        <f t="shared" si="64"/>
        <v>3398.0000000000018</v>
      </c>
      <c r="AG1353">
        <v>8.153132942752773</v>
      </c>
      <c r="AH1353">
        <f t="shared" si="65"/>
        <v>3474.2466486917106</v>
      </c>
      <c r="AI1353">
        <v>-2.2190640520895144E-2</v>
      </c>
      <c r="AJ1353">
        <v>3398</v>
      </c>
      <c r="AL1353">
        <v>1</v>
      </c>
      <c r="AM1353">
        <v>0</v>
      </c>
      <c r="AN1353">
        <v>6.07</v>
      </c>
      <c r="AO1353">
        <v>6.16</v>
      </c>
      <c r="AP1353">
        <v>3.84</v>
      </c>
    </row>
    <row r="1354" spans="1:42" x14ac:dyDescent="0.3">
      <c r="A1354">
        <v>1</v>
      </c>
      <c r="B1354">
        <v>0.52</v>
      </c>
      <c r="C1354">
        <f t="shared" si="63"/>
        <v>0.27040000000000003</v>
      </c>
      <c r="D1354">
        <v>7.302897153254575</v>
      </c>
      <c r="E1354" t="s">
        <v>55</v>
      </c>
      <c r="F1354">
        <v>0</v>
      </c>
      <c r="G1354">
        <v>0</v>
      </c>
      <c r="H1354">
        <v>0</v>
      </c>
      <c r="I1354">
        <v>0</v>
      </c>
      <c r="J1354">
        <v>1</v>
      </c>
      <c r="K1354" t="s">
        <v>54</v>
      </c>
      <c r="L1354">
        <v>1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 t="s">
        <v>44</v>
      </c>
      <c r="T1354">
        <v>0</v>
      </c>
      <c r="U1354">
        <v>0</v>
      </c>
      <c r="V1354">
        <v>0</v>
      </c>
      <c r="W1354">
        <v>0</v>
      </c>
      <c r="X1354">
        <v>1</v>
      </c>
      <c r="Y1354">
        <v>0</v>
      </c>
      <c r="Z1354">
        <v>0</v>
      </c>
      <c r="AA1354">
        <v>0</v>
      </c>
      <c r="AB1354">
        <v>62.5</v>
      </c>
      <c r="AC1354">
        <v>57</v>
      </c>
      <c r="AD1354">
        <v>1829</v>
      </c>
      <c r="AE1354">
        <v>7.511524648390866</v>
      </c>
      <c r="AF1354">
        <f t="shared" si="64"/>
        <v>1829.0000000000005</v>
      </c>
      <c r="AG1354">
        <v>7.442024873340559</v>
      </c>
      <c r="AH1354">
        <f t="shared" si="65"/>
        <v>1706.2015677698291</v>
      </c>
      <c r="AI1354">
        <v>6.9499775050307022E-2</v>
      </c>
      <c r="AJ1354">
        <v>1829</v>
      </c>
      <c r="AL1354">
        <v>1</v>
      </c>
      <c r="AM1354">
        <v>0</v>
      </c>
      <c r="AN1354">
        <v>5.1100000000000003</v>
      </c>
      <c r="AO1354">
        <v>5.16</v>
      </c>
      <c r="AP1354">
        <v>3.21</v>
      </c>
    </row>
    <row r="1355" spans="1:42" x14ac:dyDescent="0.3">
      <c r="A1355">
        <v>1</v>
      </c>
      <c r="B1355">
        <v>0.59</v>
      </c>
      <c r="C1355">
        <f t="shared" si="63"/>
        <v>0.34809999999999997</v>
      </c>
      <c r="D1355">
        <v>7.5085556966949065</v>
      </c>
      <c r="E1355" t="s">
        <v>40</v>
      </c>
      <c r="F1355">
        <v>0</v>
      </c>
      <c r="G1355">
        <v>0</v>
      </c>
      <c r="H1355">
        <v>1</v>
      </c>
      <c r="I1355">
        <v>0</v>
      </c>
      <c r="J1355">
        <v>0</v>
      </c>
      <c r="K1355" t="s">
        <v>43</v>
      </c>
      <c r="L1355">
        <v>0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 t="s">
        <v>52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0</v>
      </c>
      <c r="AA1355">
        <v>0</v>
      </c>
      <c r="AB1355">
        <v>60.2</v>
      </c>
      <c r="AC1355">
        <v>61</v>
      </c>
      <c r="AD1355">
        <v>1941</v>
      </c>
      <c r="AE1355">
        <v>7.57095858316901</v>
      </c>
      <c r="AF1355">
        <f t="shared" si="64"/>
        <v>1940.9999999999995</v>
      </c>
      <c r="AG1355">
        <v>7.6399243136550101</v>
      </c>
      <c r="AH1355">
        <f t="shared" si="65"/>
        <v>2079.5864143200533</v>
      </c>
      <c r="AI1355">
        <v>-6.8965730486000076E-2</v>
      </c>
      <c r="AJ1355">
        <v>1941</v>
      </c>
      <c r="AL1355">
        <v>1</v>
      </c>
      <c r="AM1355">
        <v>0</v>
      </c>
      <c r="AN1355">
        <v>5.43</v>
      </c>
      <c r="AO1355">
        <v>5.47</v>
      </c>
      <c r="AP1355">
        <v>3.28</v>
      </c>
    </row>
    <row r="1356" spans="1:42" x14ac:dyDescent="0.3">
      <c r="A1356">
        <v>1</v>
      </c>
      <c r="B1356">
        <v>0.54</v>
      </c>
      <c r="C1356">
        <f t="shared" si="63"/>
        <v>0.29160000000000003</v>
      </c>
      <c r="D1356">
        <v>7.3637568041130663</v>
      </c>
      <c r="E1356" t="s">
        <v>40</v>
      </c>
      <c r="F1356">
        <v>0</v>
      </c>
      <c r="G1356">
        <v>0</v>
      </c>
      <c r="H1356">
        <v>1</v>
      </c>
      <c r="I1356">
        <v>0</v>
      </c>
      <c r="J1356">
        <v>0</v>
      </c>
      <c r="K1356" t="s">
        <v>51</v>
      </c>
      <c r="L1356">
        <v>0</v>
      </c>
      <c r="M1356">
        <v>0</v>
      </c>
      <c r="N1356">
        <v>1</v>
      </c>
      <c r="O1356">
        <v>0</v>
      </c>
      <c r="P1356">
        <v>0</v>
      </c>
      <c r="Q1356">
        <v>0</v>
      </c>
      <c r="R1356">
        <v>0</v>
      </c>
      <c r="S1356" t="s">
        <v>39</v>
      </c>
      <c r="T1356">
        <v>0</v>
      </c>
      <c r="U1356">
        <v>0</v>
      </c>
      <c r="V1356">
        <v>1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59.8</v>
      </c>
      <c r="AC1356">
        <v>57</v>
      </c>
      <c r="AD1356">
        <v>1369</v>
      </c>
      <c r="AE1356">
        <v>7.2218358252884487</v>
      </c>
      <c r="AF1356">
        <f t="shared" si="64"/>
        <v>1368.9999999999998</v>
      </c>
      <c r="AG1356">
        <v>7.2822833527258073</v>
      </c>
      <c r="AH1356">
        <f t="shared" si="65"/>
        <v>1454.3049279651875</v>
      </c>
      <c r="AI1356">
        <v>-6.0447527437358595E-2</v>
      </c>
      <c r="AJ1356">
        <v>1369</v>
      </c>
      <c r="AL1356">
        <v>1</v>
      </c>
      <c r="AM1356">
        <v>0</v>
      </c>
      <c r="AN1356">
        <v>5.31</v>
      </c>
      <c r="AO1356">
        <v>5.29</v>
      </c>
      <c r="AP1356">
        <v>3.17</v>
      </c>
    </row>
    <row r="1357" spans="1:42" x14ac:dyDescent="0.3">
      <c r="A1357">
        <v>1</v>
      </c>
      <c r="B1357">
        <v>0.31</v>
      </c>
      <c r="C1357">
        <f t="shared" si="63"/>
        <v>9.6100000000000005E-2</v>
      </c>
      <c r="D1357">
        <v>6.5177318019796271</v>
      </c>
      <c r="E1357" t="s">
        <v>40</v>
      </c>
      <c r="F1357">
        <v>0</v>
      </c>
      <c r="G1357">
        <v>0</v>
      </c>
      <c r="H1357">
        <v>1</v>
      </c>
      <c r="I1357">
        <v>0</v>
      </c>
      <c r="J1357">
        <v>0</v>
      </c>
      <c r="K1357" t="s">
        <v>51</v>
      </c>
      <c r="L1357">
        <v>0</v>
      </c>
      <c r="M1357">
        <v>0</v>
      </c>
      <c r="N1357">
        <v>1</v>
      </c>
      <c r="O1357">
        <v>0</v>
      </c>
      <c r="P1357">
        <v>0</v>
      </c>
      <c r="Q1357">
        <v>0</v>
      </c>
      <c r="R1357">
        <v>0</v>
      </c>
      <c r="S1357" t="s">
        <v>53</v>
      </c>
      <c r="T1357">
        <v>0</v>
      </c>
      <c r="U1357">
        <v>1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62.1</v>
      </c>
      <c r="AC1357">
        <v>56</v>
      </c>
      <c r="AD1357">
        <v>1046</v>
      </c>
      <c r="AE1357">
        <v>6.9527286446248686</v>
      </c>
      <c r="AF1357">
        <f t="shared" si="64"/>
        <v>1046.0000000000005</v>
      </c>
      <c r="AG1357">
        <v>6.8124871271667686</v>
      </c>
      <c r="AH1357">
        <f t="shared" si="65"/>
        <v>909.12911715649523</v>
      </c>
      <c r="AI1357">
        <v>0.14024151745809998</v>
      </c>
      <c r="AJ1357">
        <v>1046</v>
      </c>
      <c r="AL1357">
        <v>1</v>
      </c>
      <c r="AM1357">
        <v>0</v>
      </c>
      <c r="AN1357">
        <v>4.3600000000000003</v>
      </c>
      <c r="AO1357">
        <v>4.33</v>
      </c>
      <c r="AP1357">
        <v>2.7</v>
      </c>
    </row>
    <row r="1358" spans="1:42" x14ac:dyDescent="0.3">
      <c r="A1358">
        <v>1</v>
      </c>
      <c r="B1358">
        <v>0.5</v>
      </c>
      <c r="C1358">
        <f t="shared" si="63"/>
        <v>0.25</v>
      </c>
      <c r="D1358">
        <v>7.2401831635362885</v>
      </c>
      <c r="E1358" t="s">
        <v>40</v>
      </c>
      <c r="F1358">
        <v>0</v>
      </c>
      <c r="G1358">
        <v>0</v>
      </c>
      <c r="H1358">
        <v>1</v>
      </c>
      <c r="I1358">
        <v>0</v>
      </c>
      <c r="J1358">
        <v>0</v>
      </c>
      <c r="K1358" t="s">
        <v>50</v>
      </c>
      <c r="L1358">
        <v>0</v>
      </c>
      <c r="M1358">
        <v>0</v>
      </c>
      <c r="N1358">
        <v>0</v>
      </c>
      <c r="O1358">
        <v>1</v>
      </c>
      <c r="P1358">
        <v>0</v>
      </c>
      <c r="Q1358">
        <v>0</v>
      </c>
      <c r="R1358">
        <v>0</v>
      </c>
      <c r="S1358" t="s">
        <v>42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1</v>
      </c>
      <c r="AB1358">
        <v>61.4</v>
      </c>
      <c r="AC1358">
        <v>57</v>
      </c>
      <c r="AD1358">
        <v>1838</v>
      </c>
      <c r="AE1358">
        <v>7.5164333029156323</v>
      </c>
      <c r="AF1358">
        <f t="shared" si="64"/>
        <v>1837.9999999999998</v>
      </c>
      <c r="AG1358">
        <v>7.4106085378774207</v>
      </c>
      <c r="AH1358">
        <f t="shared" si="65"/>
        <v>1653.4322169101683</v>
      </c>
      <c r="AI1358">
        <v>0.10582476503821159</v>
      </c>
      <c r="AJ1358">
        <v>1838</v>
      </c>
      <c r="AL1358">
        <v>1</v>
      </c>
      <c r="AM1358">
        <v>0</v>
      </c>
      <c r="AN1358">
        <v>5.0999999999999996</v>
      </c>
      <c r="AO1358">
        <v>5.13</v>
      </c>
      <c r="AP1358">
        <v>3.14</v>
      </c>
    </row>
    <row r="1359" spans="1:42" x14ac:dyDescent="0.3">
      <c r="A1359">
        <v>1</v>
      </c>
      <c r="B1359">
        <v>0.9</v>
      </c>
      <c r="C1359">
        <f t="shared" si="63"/>
        <v>0.81</v>
      </c>
      <c r="D1359">
        <v>8.2391797372871505</v>
      </c>
      <c r="E1359" t="s">
        <v>37</v>
      </c>
      <c r="F1359">
        <v>0</v>
      </c>
      <c r="G1359">
        <v>1</v>
      </c>
      <c r="H1359">
        <v>0</v>
      </c>
      <c r="I1359">
        <v>0</v>
      </c>
      <c r="J1359">
        <v>0</v>
      </c>
      <c r="K1359" t="s">
        <v>43</v>
      </c>
      <c r="L1359">
        <v>0</v>
      </c>
      <c r="M1359">
        <v>1</v>
      </c>
      <c r="N1359">
        <v>0</v>
      </c>
      <c r="O1359">
        <v>0</v>
      </c>
      <c r="P1359">
        <v>0</v>
      </c>
      <c r="Q1359">
        <v>0</v>
      </c>
      <c r="R1359">
        <v>0</v>
      </c>
      <c r="S1359" t="s">
        <v>39</v>
      </c>
      <c r="T1359">
        <v>0</v>
      </c>
      <c r="U1359">
        <v>0</v>
      </c>
      <c r="V1359">
        <v>1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57.9</v>
      </c>
      <c r="AC1359">
        <v>60</v>
      </c>
      <c r="AD1359">
        <v>4190</v>
      </c>
      <c r="AE1359">
        <v>8.3404560129161833</v>
      </c>
      <c r="AF1359">
        <f t="shared" si="64"/>
        <v>4190</v>
      </c>
      <c r="AG1359">
        <v>8.3134172646680558</v>
      </c>
      <c r="AH1359">
        <f t="shared" si="65"/>
        <v>4078.225574828859</v>
      </c>
      <c r="AI1359">
        <v>2.7038748248127575E-2</v>
      </c>
      <c r="AJ1359">
        <v>4190</v>
      </c>
      <c r="AL1359">
        <v>1</v>
      </c>
      <c r="AM1359">
        <v>0</v>
      </c>
      <c r="AN1359">
        <v>6.3</v>
      </c>
      <c r="AO1359">
        <v>6.34</v>
      </c>
      <c r="AP1359">
        <v>3.66</v>
      </c>
    </row>
    <row r="1360" spans="1:42" x14ac:dyDescent="0.3">
      <c r="A1360">
        <v>1</v>
      </c>
      <c r="B1360">
        <v>0.38</v>
      </c>
      <c r="C1360">
        <f t="shared" si="63"/>
        <v>0.1444</v>
      </c>
      <c r="D1360">
        <v>6.8161707634672322</v>
      </c>
      <c r="E1360" t="s">
        <v>40</v>
      </c>
      <c r="F1360">
        <v>0</v>
      </c>
      <c r="G1360">
        <v>0</v>
      </c>
      <c r="H1360">
        <v>1</v>
      </c>
      <c r="I1360">
        <v>0</v>
      </c>
      <c r="J1360">
        <v>0</v>
      </c>
      <c r="K1360" t="s">
        <v>43</v>
      </c>
      <c r="L1360">
        <v>0</v>
      </c>
      <c r="M1360">
        <v>1</v>
      </c>
      <c r="N1360">
        <v>0</v>
      </c>
      <c r="O1360">
        <v>0</v>
      </c>
      <c r="P1360">
        <v>0</v>
      </c>
      <c r="Q1360">
        <v>0</v>
      </c>
      <c r="R1360">
        <v>0</v>
      </c>
      <c r="S1360" t="s">
        <v>44</v>
      </c>
      <c r="T1360">
        <v>0</v>
      </c>
      <c r="U1360">
        <v>0</v>
      </c>
      <c r="V1360">
        <v>0</v>
      </c>
      <c r="W1360">
        <v>0</v>
      </c>
      <c r="X1360">
        <v>1</v>
      </c>
      <c r="Y1360">
        <v>0</v>
      </c>
      <c r="Z1360">
        <v>0</v>
      </c>
      <c r="AA1360">
        <v>0</v>
      </c>
      <c r="AB1360">
        <v>62.1</v>
      </c>
      <c r="AC1360">
        <v>56</v>
      </c>
      <c r="AD1360">
        <v>1069</v>
      </c>
      <c r="AE1360">
        <v>6.9744789110250451</v>
      </c>
      <c r="AF1360">
        <f t="shared" si="64"/>
        <v>1069</v>
      </c>
      <c r="AG1360">
        <v>6.9444772980906517</v>
      </c>
      <c r="AH1360">
        <f t="shared" si="65"/>
        <v>1037.4046020964431</v>
      </c>
      <c r="AI1360">
        <v>3.0001612934393407E-2</v>
      </c>
      <c r="AJ1360">
        <v>1069</v>
      </c>
      <c r="AL1360">
        <v>1</v>
      </c>
      <c r="AM1360">
        <v>0</v>
      </c>
      <c r="AN1360">
        <v>4.6500000000000004</v>
      </c>
      <c r="AO1360">
        <v>4.62</v>
      </c>
      <c r="AP1360">
        <v>2.88</v>
      </c>
    </row>
    <row r="1361" spans="1:42" x14ac:dyDescent="0.3">
      <c r="A1361">
        <v>1</v>
      </c>
      <c r="B1361">
        <v>0.9</v>
      </c>
      <c r="C1361">
        <f t="shared" si="63"/>
        <v>0.81</v>
      </c>
      <c r="D1361">
        <v>8.2391797372871505</v>
      </c>
      <c r="E1361" t="s">
        <v>55</v>
      </c>
      <c r="F1361">
        <v>0</v>
      </c>
      <c r="G1361">
        <v>0</v>
      </c>
      <c r="H1361">
        <v>0</v>
      </c>
      <c r="I1361">
        <v>0</v>
      </c>
      <c r="J1361">
        <v>1</v>
      </c>
      <c r="K1361" t="s">
        <v>51</v>
      </c>
      <c r="L1361">
        <v>0</v>
      </c>
      <c r="M1361">
        <v>0</v>
      </c>
      <c r="N1361">
        <v>1</v>
      </c>
      <c r="O1361">
        <v>0</v>
      </c>
      <c r="P1361">
        <v>0</v>
      </c>
      <c r="Q1361">
        <v>0</v>
      </c>
      <c r="R1361">
        <v>0</v>
      </c>
      <c r="S1361" t="s">
        <v>48</v>
      </c>
      <c r="T1361">
        <v>0</v>
      </c>
      <c r="U1361">
        <v>0</v>
      </c>
      <c r="V1361">
        <v>0</v>
      </c>
      <c r="W1361">
        <v>1</v>
      </c>
      <c r="X1361">
        <v>0</v>
      </c>
      <c r="Y1361">
        <v>0</v>
      </c>
      <c r="Z1361">
        <v>0</v>
      </c>
      <c r="AA1361">
        <v>0</v>
      </c>
      <c r="AB1361">
        <v>63.4</v>
      </c>
      <c r="AC1361">
        <v>60</v>
      </c>
      <c r="AD1361">
        <v>3465</v>
      </c>
      <c r="AE1361">
        <v>8.1504679116240037</v>
      </c>
      <c r="AF1361">
        <f t="shared" si="64"/>
        <v>3465.0000000000005</v>
      </c>
      <c r="AG1361">
        <v>8.0621777300364936</v>
      </c>
      <c r="AH1361">
        <f t="shared" si="65"/>
        <v>3172.1907929155072</v>
      </c>
      <c r="AI1361">
        <v>8.8290181587510119E-2</v>
      </c>
      <c r="AJ1361">
        <v>3465</v>
      </c>
      <c r="AL1361">
        <v>1</v>
      </c>
      <c r="AM1361">
        <v>0</v>
      </c>
      <c r="AN1361">
        <v>6.06</v>
      </c>
      <c r="AO1361">
        <v>6.09</v>
      </c>
      <c r="AP1361">
        <v>3.85</v>
      </c>
    </row>
    <row r="1362" spans="1:42" x14ac:dyDescent="0.3">
      <c r="A1362">
        <v>1</v>
      </c>
      <c r="B1362">
        <v>0.24</v>
      </c>
      <c r="C1362">
        <f t="shared" si="63"/>
        <v>5.7599999999999998E-2</v>
      </c>
      <c r="D1362">
        <v>6.1610467084186391</v>
      </c>
      <c r="E1362" t="s">
        <v>40</v>
      </c>
      <c r="F1362">
        <v>0</v>
      </c>
      <c r="G1362">
        <v>0</v>
      </c>
      <c r="H1362">
        <v>1</v>
      </c>
      <c r="I1362">
        <v>0</v>
      </c>
      <c r="J1362">
        <v>0</v>
      </c>
      <c r="K1362" t="s">
        <v>41</v>
      </c>
      <c r="L1362">
        <v>0</v>
      </c>
      <c r="M1362">
        <v>0</v>
      </c>
      <c r="N1362">
        <v>0</v>
      </c>
      <c r="O1362">
        <v>0</v>
      </c>
      <c r="P1362">
        <v>1</v>
      </c>
      <c r="Q1362">
        <v>0</v>
      </c>
      <c r="R1362">
        <v>0</v>
      </c>
      <c r="S1362" t="s">
        <v>46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1</v>
      </c>
      <c r="AA1362">
        <v>0</v>
      </c>
      <c r="AB1362">
        <v>60.7</v>
      </c>
      <c r="AC1362">
        <v>57</v>
      </c>
      <c r="AD1362">
        <v>504</v>
      </c>
      <c r="AE1362">
        <v>6.2225762680713688</v>
      </c>
      <c r="AF1362">
        <f t="shared" si="64"/>
        <v>504.00000000000006</v>
      </c>
      <c r="AG1362">
        <v>6.2270846677190281</v>
      </c>
      <c r="AH1362">
        <f t="shared" si="65"/>
        <v>506.277363196728</v>
      </c>
      <c r="AI1362">
        <v>-4.5083996476593668E-3</v>
      </c>
      <c r="AJ1362">
        <v>504</v>
      </c>
      <c r="AL1362">
        <v>1</v>
      </c>
      <c r="AM1362">
        <v>0</v>
      </c>
      <c r="AN1362">
        <v>4.0199999999999996</v>
      </c>
      <c r="AO1362">
        <v>4.05</v>
      </c>
      <c r="AP1362">
        <v>2.44</v>
      </c>
    </row>
    <row r="1363" spans="1:42" x14ac:dyDescent="0.3">
      <c r="A1363">
        <v>1</v>
      </c>
      <c r="B1363">
        <v>0.32</v>
      </c>
      <c r="C1363">
        <f t="shared" si="63"/>
        <v>0.1024</v>
      </c>
      <c r="D1363">
        <v>6.56339481274318</v>
      </c>
      <c r="E1363" t="s">
        <v>49</v>
      </c>
      <c r="F1363">
        <v>0</v>
      </c>
      <c r="G1363">
        <v>0</v>
      </c>
      <c r="H1363">
        <v>0</v>
      </c>
      <c r="I1363">
        <v>1</v>
      </c>
      <c r="J1363">
        <v>0</v>
      </c>
      <c r="K1363" t="s">
        <v>50</v>
      </c>
      <c r="L1363">
        <v>0</v>
      </c>
      <c r="M1363">
        <v>0</v>
      </c>
      <c r="N1363">
        <v>0</v>
      </c>
      <c r="O1363">
        <v>1</v>
      </c>
      <c r="P1363">
        <v>0</v>
      </c>
      <c r="Q1363">
        <v>0</v>
      </c>
      <c r="R1363">
        <v>0</v>
      </c>
      <c r="S1363" t="s">
        <v>42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1</v>
      </c>
      <c r="AB1363">
        <v>61.7</v>
      </c>
      <c r="AC1363">
        <v>59</v>
      </c>
      <c r="AD1363">
        <v>730</v>
      </c>
      <c r="AE1363">
        <v>6.5930445341424369</v>
      </c>
      <c r="AF1363">
        <f t="shared" si="64"/>
        <v>730</v>
      </c>
      <c r="AG1363">
        <v>6.6308879040893167</v>
      </c>
      <c r="AH1363">
        <f t="shared" si="65"/>
        <v>758.15504083659948</v>
      </c>
      <c r="AI1363">
        <v>-3.7843369946879868E-2</v>
      </c>
      <c r="AJ1363">
        <v>730</v>
      </c>
      <c r="AL1363">
        <v>1</v>
      </c>
      <c r="AM1363">
        <v>0</v>
      </c>
      <c r="AN1363">
        <v>4.37</v>
      </c>
      <c r="AO1363">
        <v>4.41</v>
      </c>
      <c r="AP1363">
        <v>2.71</v>
      </c>
    </row>
    <row r="1364" spans="1:42" x14ac:dyDescent="0.3">
      <c r="A1364">
        <v>1</v>
      </c>
      <c r="B1364">
        <v>0.3</v>
      </c>
      <c r="C1364">
        <f t="shared" si="63"/>
        <v>0.09</v>
      </c>
      <c r="D1364">
        <v>6.4709048392564616</v>
      </c>
      <c r="E1364" t="s">
        <v>37</v>
      </c>
      <c r="F1364">
        <v>0</v>
      </c>
      <c r="G1364">
        <v>1</v>
      </c>
      <c r="H1364">
        <v>0</v>
      </c>
      <c r="I1364">
        <v>0</v>
      </c>
      <c r="J1364">
        <v>0</v>
      </c>
      <c r="K1364" t="s">
        <v>50</v>
      </c>
      <c r="L1364">
        <v>0</v>
      </c>
      <c r="M1364">
        <v>0</v>
      </c>
      <c r="N1364">
        <v>0</v>
      </c>
      <c r="O1364">
        <v>1</v>
      </c>
      <c r="P1364">
        <v>0</v>
      </c>
      <c r="Q1364">
        <v>0</v>
      </c>
      <c r="R1364">
        <v>0</v>
      </c>
      <c r="S1364" t="s">
        <v>44</v>
      </c>
      <c r="T1364">
        <v>0</v>
      </c>
      <c r="U1364">
        <v>0</v>
      </c>
      <c r="V1364">
        <v>0</v>
      </c>
      <c r="W1364">
        <v>0</v>
      </c>
      <c r="X1364">
        <v>1</v>
      </c>
      <c r="Y1364">
        <v>0</v>
      </c>
      <c r="Z1364">
        <v>0</v>
      </c>
      <c r="AA1364">
        <v>0</v>
      </c>
      <c r="AB1364">
        <v>63.6</v>
      </c>
      <c r="AC1364">
        <v>54</v>
      </c>
      <c r="AD1364">
        <v>776</v>
      </c>
      <c r="AE1364">
        <v>6.654152520183219</v>
      </c>
      <c r="AF1364">
        <f t="shared" si="64"/>
        <v>776.00000000000023</v>
      </c>
      <c r="AG1364">
        <v>6.4692725292529758</v>
      </c>
      <c r="AH1364">
        <f t="shared" si="65"/>
        <v>645.01432719401669</v>
      </c>
      <c r="AI1364">
        <v>0.18487999093024321</v>
      </c>
      <c r="AJ1364">
        <v>776</v>
      </c>
      <c r="AL1364">
        <v>1</v>
      </c>
      <c r="AM1364">
        <v>0</v>
      </c>
      <c r="AN1364">
        <v>4.3099999999999996</v>
      </c>
      <c r="AO1364">
        <v>4.25</v>
      </c>
      <c r="AP1364">
        <v>2.72</v>
      </c>
    </row>
    <row r="1365" spans="1:42" x14ac:dyDescent="0.3">
      <c r="A1365">
        <v>1</v>
      </c>
      <c r="B1365">
        <v>0.71</v>
      </c>
      <c r="C1365">
        <f t="shared" si="63"/>
        <v>0.50409999999999999</v>
      </c>
      <c r="D1365">
        <v>7.8205583399289402</v>
      </c>
      <c r="E1365" t="s">
        <v>49</v>
      </c>
      <c r="F1365">
        <v>0</v>
      </c>
      <c r="G1365">
        <v>0</v>
      </c>
      <c r="H1365">
        <v>0</v>
      </c>
      <c r="I1365">
        <v>1</v>
      </c>
      <c r="J1365">
        <v>0</v>
      </c>
      <c r="K1365" t="s">
        <v>54</v>
      </c>
      <c r="L1365">
        <v>1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 t="s">
        <v>42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1</v>
      </c>
      <c r="AB1365">
        <v>60</v>
      </c>
      <c r="AC1365">
        <v>58</v>
      </c>
      <c r="AD1365">
        <v>3618</v>
      </c>
      <c r="AE1365">
        <v>8.1936766659552411</v>
      </c>
      <c r="AF1365">
        <f t="shared" si="64"/>
        <v>3618.0000000000023</v>
      </c>
      <c r="AG1365">
        <v>8.3716560180428683</v>
      </c>
      <c r="AH1365">
        <f t="shared" si="65"/>
        <v>4322.7887547426108</v>
      </c>
      <c r="AI1365">
        <v>-0.17797935208762716</v>
      </c>
      <c r="AJ1365">
        <v>3618</v>
      </c>
      <c r="AL1365">
        <v>1</v>
      </c>
      <c r="AM1365">
        <v>0</v>
      </c>
      <c r="AN1365">
        <v>5.92</v>
      </c>
      <c r="AO1365">
        <v>5.84</v>
      </c>
      <c r="AP1365">
        <v>3.53</v>
      </c>
    </row>
    <row r="1366" spans="1:42" x14ac:dyDescent="0.3">
      <c r="A1366">
        <v>1</v>
      </c>
      <c r="B1366">
        <v>0.91</v>
      </c>
      <c r="C1366">
        <f t="shared" si="63"/>
        <v>0.82810000000000006</v>
      </c>
      <c r="D1366">
        <v>8.259224124793727</v>
      </c>
      <c r="E1366" t="s">
        <v>55</v>
      </c>
      <c r="F1366">
        <v>0</v>
      </c>
      <c r="G1366">
        <v>0</v>
      </c>
      <c r="H1366">
        <v>0</v>
      </c>
      <c r="I1366">
        <v>0</v>
      </c>
      <c r="J1366">
        <v>1</v>
      </c>
      <c r="K1366" t="s">
        <v>50</v>
      </c>
      <c r="L1366">
        <v>0</v>
      </c>
      <c r="M1366">
        <v>0</v>
      </c>
      <c r="N1366">
        <v>0</v>
      </c>
      <c r="O1366">
        <v>1</v>
      </c>
      <c r="P1366">
        <v>0</v>
      </c>
      <c r="Q1366">
        <v>0</v>
      </c>
      <c r="R1366">
        <v>0</v>
      </c>
      <c r="S1366" t="s">
        <v>39</v>
      </c>
      <c r="T1366">
        <v>0</v>
      </c>
      <c r="U1366">
        <v>0</v>
      </c>
      <c r="V1366">
        <v>1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62.8</v>
      </c>
      <c r="AC1366">
        <v>58</v>
      </c>
      <c r="AD1366">
        <v>4045</v>
      </c>
      <c r="AE1366">
        <v>8.3052368294925927</v>
      </c>
      <c r="AF1366">
        <f t="shared" si="64"/>
        <v>4045.0000000000023</v>
      </c>
      <c r="AG1366">
        <v>8.2534724427140578</v>
      </c>
      <c r="AH1366">
        <f t="shared" si="65"/>
        <v>3840.9401360545853</v>
      </c>
      <c r="AI1366">
        <v>5.1764386778534899E-2</v>
      </c>
      <c r="AJ1366">
        <v>4045</v>
      </c>
      <c r="AL1366">
        <v>1</v>
      </c>
      <c r="AM1366">
        <v>0</v>
      </c>
      <c r="AN1366">
        <v>6.15</v>
      </c>
      <c r="AO1366">
        <v>6.18</v>
      </c>
      <c r="AP1366">
        <v>3.87</v>
      </c>
    </row>
    <row r="1367" spans="1:42" x14ac:dyDescent="0.3">
      <c r="A1367">
        <v>1</v>
      </c>
      <c r="B1367">
        <v>0.3</v>
      </c>
      <c r="C1367">
        <f t="shared" si="63"/>
        <v>0.09</v>
      </c>
      <c r="D1367">
        <v>6.4709048392564616</v>
      </c>
      <c r="E1367" t="s">
        <v>55</v>
      </c>
      <c r="F1367">
        <v>0</v>
      </c>
      <c r="G1367">
        <v>0</v>
      </c>
      <c r="H1367">
        <v>0</v>
      </c>
      <c r="I1367">
        <v>0</v>
      </c>
      <c r="J1367">
        <v>1</v>
      </c>
      <c r="K1367" t="s">
        <v>54</v>
      </c>
      <c r="L1367">
        <v>1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 t="s">
        <v>44</v>
      </c>
      <c r="T1367">
        <v>0</v>
      </c>
      <c r="U1367">
        <v>0</v>
      </c>
      <c r="V1367">
        <v>0</v>
      </c>
      <c r="W1367">
        <v>0</v>
      </c>
      <c r="X1367">
        <v>1</v>
      </c>
      <c r="Y1367">
        <v>0</v>
      </c>
      <c r="Z1367">
        <v>0</v>
      </c>
      <c r="AA1367">
        <v>0</v>
      </c>
      <c r="AB1367">
        <v>62</v>
      </c>
      <c r="AC1367">
        <v>55</v>
      </c>
      <c r="AD1367">
        <v>863</v>
      </c>
      <c r="AE1367">
        <v>6.7604146910834277</v>
      </c>
      <c r="AF1367">
        <f t="shared" si="64"/>
        <v>862.99999999999977</v>
      </c>
      <c r="AG1367">
        <v>6.5649706870512965</v>
      </c>
      <c r="AH1367">
        <f t="shared" si="65"/>
        <v>709.79108982217701</v>
      </c>
      <c r="AI1367">
        <v>0.19544400403213125</v>
      </c>
      <c r="AJ1367">
        <v>863</v>
      </c>
      <c r="AL1367">
        <v>1</v>
      </c>
      <c r="AM1367">
        <v>0</v>
      </c>
      <c r="AN1367">
        <v>4.3099999999999996</v>
      </c>
      <c r="AO1367">
        <v>4.3499999999999996</v>
      </c>
      <c r="AP1367">
        <v>2.68</v>
      </c>
    </row>
    <row r="1368" spans="1:42" x14ac:dyDescent="0.3">
      <c r="A1368">
        <v>1</v>
      </c>
      <c r="B1368">
        <v>0.69</v>
      </c>
      <c r="C1368">
        <f t="shared" si="63"/>
        <v>0.47609999999999991</v>
      </c>
      <c r="D1368">
        <v>7.7715735998346291</v>
      </c>
      <c r="E1368" t="s">
        <v>40</v>
      </c>
      <c r="F1368">
        <v>0</v>
      </c>
      <c r="G1368">
        <v>0</v>
      </c>
      <c r="H1368">
        <v>1</v>
      </c>
      <c r="I1368">
        <v>0</v>
      </c>
      <c r="J1368">
        <v>0</v>
      </c>
      <c r="K1368" t="s">
        <v>41</v>
      </c>
      <c r="L1368">
        <v>0</v>
      </c>
      <c r="M1368">
        <v>0</v>
      </c>
      <c r="N1368">
        <v>0</v>
      </c>
      <c r="O1368">
        <v>0</v>
      </c>
      <c r="P1368">
        <v>1</v>
      </c>
      <c r="Q1368">
        <v>0</v>
      </c>
      <c r="R1368">
        <v>0</v>
      </c>
      <c r="S1368" t="s">
        <v>39</v>
      </c>
      <c r="T1368">
        <v>0</v>
      </c>
      <c r="U1368">
        <v>0</v>
      </c>
      <c r="V1368">
        <v>1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62.1</v>
      </c>
      <c r="AC1368">
        <v>57</v>
      </c>
      <c r="AD1368">
        <v>1822</v>
      </c>
      <c r="AE1368">
        <v>7.5076900778199036</v>
      </c>
      <c r="AF1368">
        <f t="shared" si="64"/>
        <v>1822</v>
      </c>
      <c r="AG1368">
        <v>7.6227323032088918</v>
      </c>
      <c r="AH1368">
        <f t="shared" si="65"/>
        <v>2044.1397160284191</v>
      </c>
      <c r="AI1368">
        <v>-0.11504222538898823</v>
      </c>
      <c r="AJ1368">
        <v>1822</v>
      </c>
      <c r="AL1368">
        <v>1</v>
      </c>
      <c r="AM1368">
        <v>0</v>
      </c>
      <c r="AN1368">
        <v>5.65</v>
      </c>
      <c r="AO1368">
        <v>5.62</v>
      </c>
      <c r="AP1368">
        <v>3.5</v>
      </c>
    </row>
    <row r="1369" spans="1:42" x14ac:dyDescent="0.3">
      <c r="A1369">
        <v>1</v>
      </c>
      <c r="B1369">
        <v>0.28000000000000003</v>
      </c>
      <c r="C1369">
        <f t="shared" si="63"/>
        <v>7.8400000000000011E-2</v>
      </c>
      <c r="D1369">
        <v>6.3734722661679095</v>
      </c>
      <c r="E1369" t="s">
        <v>40</v>
      </c>
      <c r="F1369">
        <v>0</v>
      </c>
      <c r="G1369">
        <v>0</v>
      </c>
      <c r="H1369">
        <v>1</v>
      </c>
      <c r="I1369">
        <v>0</v>
      </c>
      <c r="J1369">
        <v>0</v>
      </c>
      <c r="K1369" t="s">
        <v>43</v>
      </c>
      <c r="L1369">
        <v>0</v>
      </c>
      <c r="M1369">
        <v>1</v>
      </c>
      <c r="N1369">
        <v>0</v>
      </c>
      <c r="O1369">
        <v>0</v>
      </c>
      <c r="P1369">
        <v>0</v>
      </c>
      <c r="Q1369">
        <v>0</v>
      </c>
      <c r="R1369">
        <v>0</v>
      </c>
      <c r="S1369" t="s">
        <v>42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1</v>
      </c>
      <c r="AB1369">
        <v>62.1</v>
      </c>
      <c r="AC1369">
        <v>56</v>
      </c>
      <c r="AD1369">
        <v>646</v>
      </c>
      <c r="AE1369">
        <v>6.4707995037826018</v>
      </c>
      <c r="AF1369">
        <f t="shared" si="64"/>
        <v>646</v>
      </c>
      <c r="AG1369">
        <v>6.5816144971375596</v>
      </c>
      <c r="AH1369">
        <f t="shared" si="65"/>
        <v>721.70357751858694</v>
      </c>
      <c r="AI1369">
        <v>-0.11081499335495781</v>
      </c>
      <c r="AJ1369">
        <v>646</v>
      </c>
      <c r="AL1369">
        <v>1</v>
      </c>
      <c r="AM1369">
        <v>0</v>
      </c>
      <c r="AN1369">
        <v>4.1900000000000004</v>
      </c>
      <c r="AO1369">
        <v>4.21</v>
      </c>
      <c r="AP1369">
        <v>2.61</v>
      </c>
    </row>
    <row r="1370" spans="1:42" x14ac:dyDescent="0.3">
      <c r="A1370">
        <v>1</v>
      </c>
      <c r="B1370">
        <v>0.28000000000000003</v>
      </c>
      <c r="C1370">
        <f t="shared" si="63"/>
        <v>7.8400000000000011E-2</v>
      </c>
      <c r="D1370">
        <v>6.3734722661679095</v>
      </c>
      <c r="E1370" t="s">
        <v>49</v>
      </c>
      <c r="F1370">
        <v>0</v>
      </c>
      <c r="G1370">
        <v>0</v>
      </c>
      <c r="H1370">
        <v>0</v>
      </c>
      <c r="I1370">
        <v>1</v>
      </c>
      <c r="J1370">
        <v>0</v>
      </c>
      <c r="K1370" t="s">
        <v>43</v>
      </c>
      <c r="L1370">
        <v>0</v>
      </c>
      <c r="M1370">
        <v>1</v>
      </c>
      <c r="N1370">
        <v>0</v>
      </c>
      <c r="O1370">
        <v>0</v>
      </c>
      <c r="P1370">
        <v>0</v>
      </c>
      <c r="Q1370">
        <v>0</v>
      </c>
      <c r="R1370">
        <v>0</v>
      </c>
      <c r="S1370" t="s">
        <v>42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1</v>
      </c>
      <c r="AB1370">
        <v>60.1</v>
      </c>
      <c r="AC1370">
        <v>59</v>
      </c>
      <c r="AD1370">
        <v>646</v>
      </c>
      <c r="AE1370">
        <v>6.4707995037826018</v>
      </c>
      <c r="AF1370">
        <f t="shared" si="64"/>
        <v>646</v>
      </c>
      <c r="AG1370">
        <v>6.5400055583082786</v>
      </c>
      <c r="AH1370">
        <f t="shared" si="65"/>
        <v>692.2904259894035</v>
      </c>
      <c r="AI1370">
        <v>-6.9206054525676741E-2</v>
      </c>
      <c r="AJ1370">
        <v>646</v>
      </c>
      <c r="AL1370">
        <v>1</v>
      </c>
      <c r="AM1370">
        <v>0</v>
      </c>
      <c r="AN1370">
        <v>4.22</v>
      </c>
      <c r="AO1370">
        <v>4.26</v>
      </c>
      <c r="AP1370">
        <v>2.5499999999999998</v>
      </c>
    </row>
    <row r="1371" spans="1:42" x14ac:dyDescent="0.3">
      <c r="A1371">
        <v>1</v>
      </c>
      <c r="B1371">
        <v>0.3</v>
      </c>
      <c r="C1371">
        <f t="shared" si="63"/>
        <v>0.09</v>
      </c>
      <c r="D1371">
        <v>6.4709048392564616</v>
      </c>
      <c r="E1371" t="s">
        <v>37</v>
      </c>
      <c r="F1371">
        <v>0</v>
      </c>
      <c r="G1371">
        <v>1</v>
      </c>
      <c r="H1371">
        <v>0</v>
      </c>
      <c r="I1371">
        <v>0</v>
      </c>
      <c r="J1371">
        <v>0</v>
      </c>
      <c r="K1371" t="s">
        <v>50</v>
      </c>
      <c r="L1371">
        <v>0</v>
      </c>
      <c r="M1371">
        <v>0</v>
      </c>
      <c r="N1371">
        <v>0</v>
      </c>
      <c r="O1371">
        <v>1</v>
      </c>
      <c r="P1371">
        <v>0</v>
      </c>
      <c r="Q1371">
        <v>0</v>
      </c>
      <c r="R1371">
        <v>0</v>
      </c>
      <c r="S1371" t="s">
        <v>42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1</v>
      </c>
      <c r="AB1371">
        <v>63.6</v>
      </c>
      <c r="AC1371">
        <v>57</v>
      </c>
      <c r="AD1371">
        <v>684</v>
      </c>
      <c r="AE1371">
        <v>6.5279579176225502</v>
      </c>
      <c r="AF1371">
        <f t="shared" si="64"/>
        <v>683.99999999999977</v>
      </c>
      <c r="AG1371">
        <v>6.5382608509048623</v>
      </c>
      <c r="AH1371">
        <f t="shared" si="65"/>
        <v>691.08363481273886</v>
      </c>
      <c r="AI1371">
        <v>-1.0302933282312132E-2</v>
      </c>
      <c r="AJ1371">
        <v>684</v>
      </c>
      <c r="AL1371">
        <v>1</v>
      </c>
      <c r="AM1371">
        <v>0</v>
      </c>
      <c r="AN1371">
        <v>4.26</v>
      </c>
      <c r="AO1371">
        <v>4.3</v>
      </c>
      <c r="AP1371">
        <v>2.72</v>
      </c>
    </row>
    <row r="1372" spans="1:42" x14ac:dyDescent="0.3">
      <c r="A1372">
        <v>1</v>
      </c>
      <c r="B1372">
        <v>0.41</v>
      </c>
      <c r="C1372">
        <f t="shared" si="63"/>
        <v>0.16809999999999997</v>
      </c>
      <c r="D1372">
        <v>6.9310210740658889</v>
      </c>
      <c r="E1372" t="s">
        <v>55</v>
      </c>
      <c r="F1372">
        <v>0</v>
      </c>
      <c r="G1372">
        <v>0</v>
      </c>
      <c r="H1372">
        <v>0</v>
      </c>
      <c r="I1372">
        <v>0</v>
      </c>
      <c r="J1372">
        <v>1</v>
      </c>
      <c r="K1372" t="s">
        <v>47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1</v>
      </c>
      <c r="R1372">
        <v>0</v>
      </c>
      <c r="S1372" t="s">
        <v>48</v>
      </c>
      <c r="T1372">
        <v>0</v>
      </c>
      <c r="U1372">
        <v>0</v>
      </c>
      <c r="V1372">
        <v>0</v>
      </c>
      <c r="W1372">
        <v>1</v>
      </c>
      <c r="X1372">
        <v>0</v>
      </c>
      <c r="Y1372">
        <v>0</v>
      </c>
      <c r="Z1372">
        <v>0</v>
      </c>
      <c r="AA1372">
        <v>0</v>
      </c>
      <c r="AB1372">
        <v>63.5</v>
      </c>
      <c r="AC1372">
        <v>57</v>
      </c>
      <c r="AD1372">
        <v>692</v>
      </c>
      <c r="AE1372">
        <v>6.5395859556176692</v>
      </c>
      <c r="AF1372">
        <f t="shared" si="64"/>
        <v>691.99999999999977</v>
      </c>
      <c r="AG1372">
        <v>6.3175136677267396</v>
      </c>
      <c r="AH1372">
        <f t="shared" si="65"/>
        <v>554.19336920174271</v>
      </c>
      <c r="AI1372">
        <v>0.22207228789092959</v>
      </c>
      <c r="AJ1372">
        <v>692</v>
      </c>
      <c r="AL1372">
        <v>1</v>
      </c>
      <c r="AM1372">
        <v>0</v>
      </c>
      <c r="AN1372">
        <v>4.72</v>
      </c>
      <c r="AO1372">
        <v>4.7</v>
      </c>
      <c r="AP1372">
        <v>2.99</v>
      </c>
    </row>
    <row r="1373" spans="1:42" x14ac:dyDescent="0.3">
      <c r="A1373">
        <v>1</v>
      </c>
      <c r="B1373">
        <v>0.61</v>
      </c>
      <c r="C1373">
        <f t="shared" si="63"/>
        <v>0.37209999999999999</v>
      </c>
      <c r="D1373">
        <v>7.5638007513614847</v>
      </c>
      <c r="E1373" t="s">
        <v>55</v>
      </c>
      <c r="F1373">
        <v>0</v>
      </c>
      <c r="G1373">
        <v>0</v>
      </c>
      <c r="H1373">
        <v>0</v>
      </c>
      <c r="I1373">
        <v>0</v>
      </c>
      <c r="J1373">
        <v>1</v>
      </c>
      <c r="K1373" t="s">
        <v>38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1</v>
      </c>
      <c r="S1373" t="s">
        <v>39</v>
      </c>
      <c r="T1373">
        <v>0</v>
      </c>
      <c r="U1373">
        <v>0</v>
      </c>
      <c r="V1373">
        <v>1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60.8</v>
      </c>
      <c r="AC1373">
        <v>58</v>
      </c>
      <c r="AD1373">
        <v>1149</v>
      </c>
      <c r="AE1373">
        <v>7.0466472778487557</v>
      </c>
      <c r="AF1373">
        <f t="shared" si="64"/>
        <v>1149</v>
      </c>
      <c r="AG1373">
        <v>7.0790172058309953</v>
      </c>
      <c r="AH1373">
        <f t="shared" si="65"/>
        <v>1186.801563508355</v>
      </c>
      <c r="AI1373">
        <v>-3.2369927982239588E-2</v>
      </c>
      <c r="AJ1373">
        <v>1149</v>
      </c>
      <c r="AL1373">
        <v>1</v>
      </c>
      <c r="AM1373">
        <v>0</v>
      </c>
      <c r="AN1373">
        <v>5.46</v>
      </c>
      <c r="AO1373">
        <v>5.49</v>
      </c>
      <c r="AP1373">
        <v>3.33</v>
      </c>
    </row>
    <row r="1374" spans="1:42" x14ac:dyDescent="0.3">
      <c r="A1374">
        <v>1</v>
      </c>
      <c r="B1374">
        <v>0.62</v>
      </c>
      <c r="C1374">
        <f t="shared" si="63"/>
        <v>0.38440000000000002</v>
      </c>
      <c r="D1374">
        <v>7.5908949583796472</v>
      </c>
      <c r="E1374" t="s">
        <v>49</v>
      </c>
      <c r="F1374">
        <v>0</v>
      </c>
      <c r="G1374">
        <v>0</v>
      </c>
      <c r="H1374">
        <v>0</v>
      </c>
      <c r="I1374">
        <v>1</v>
      </c>
      <c r="J1374">
        <v>0</v>
      </c>
      <c r="K1374" t="s">
        <v>43</v>
      </c>
      <c r="L1374">
        <v>0</v>
      </c>
      <c r="M1374">
        <v>1</v>
      </c>
      <c r="N1374">
        <v>0</v>
      </c>
      <c r="O1374">
        <v>0</v>
      </c>
      <c r="P1374">
        <v>0</v>
      </c>
      <c r="Q1374">
        <v>0</v>
      </c>
      <c r="R1374">
        <v>0</v>
      </c>
      <c r="S1374" t="s">
        <v>48</v>
      </c>
      <c r="T1374">
        <v>0</v>
      </c>
      <c r="U1374">
        <v>0</v>
      </c>
      <c r="V1374">
        <v>0</v>
      </c>
      <c r="W1374">
        <v>1</v>
      </c>
      <c r="X1374">
        <v>0</v>
      </c>
      <c r="Y1374">
        <v>0</v>
      </c>
      <c r="Z1374">
        <v>0</v>
      </c>
      <c r="AA1374">
        <v>0</v>
      </c>
      <c r="AB1374">
        <v>58.6</v>
      </c>
      <c r="AC1374">
        <v>58</v>
      </c>
      <c r="AD1374">
        <v>1291</v>
      </c>
      <c r="AE1374">
        <v>7.1631723908466425</v>
      </c>
      <c r="AF1374">
        <f t="shared" si="64"/>
        <v>1291</v>
      </c>
      <c r="AG1374">
        <v>7.4312539937471254</v>
      </c>
      <c r="AH1374">
        <f t="shared" si="65"/>
        <v>1687.9228915432093</v>
      </c>
      <c r="AI1374">
        <v>-0.26808160290048288</v>
      </c>
      <c r="AJ1374">
        <v>1291</v>
      </c>
      <c r="AL1374">
        <v>1</v>
      </c>
      <c r="AM1374">
        <v>0</v>
      </c>
      <c r="AN1374">
        <v>5.58</v>
      </c>
      <c r="AO1374">
        <v>5.52</v>
      </c>
      <c r="AP1374">
        <v>3.25</v>
      </c>
    </row>
    <row r="1375" spans="1:42" x14ac:dyDescent="0.3">
      <c r="A1375">
        <v>1</v>
      </c>
      <c r="B1375">
        <v>0.32</v>
      </c>
      <c r="C1375">
        <f t="shared" si="63"/>
        <v>0.1024</v>
      </c>
      <c r="D1375">
        <v>6.56339481274318</v>
      </c>
      <c r="E1375" t="s">
        <v>55</v>
      </c>
      <c r="F1375">
        <v>0</v>
      </c>
      <c r="G1375">
        <v>0</v>
      </c>
      <c r="H1375">
        <v>0</v>
      </c>
      <c r="I1375">
        <v>0</v>
      </c>
      <c r="J1375">
        <v>1</v>
      </c>
      <c r="K1375" t="s">
        <v>50</v>
      </c>
      <c r="L1375">
        <v>0</v>
      </c>
      <c r="M1375">
        <v>0</v>
      </c>
      <c r="N1375">
        <v>0</v>
      </c>
      <c r="O1375">
        <v>1</v>
      </c>
      <c r="P1375">
        <v>0</v>
      </c>
      <c r="Q1375">
        <v>0</v>
      </c>
      <c r="R1375">
        <v>0</v>
      </c>
      <c r="S1375" t="s">
        <v>39</v>
      </c>
      <c r="T1375">
        <v>0</v>
      </c>
      <c r="U1375">
        <v>0</v>
      </c>
      <c r="V1375">
        <v>1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60.9</v>
      </c>
      <c r="AC1375">
        <v>56</v>
      </c>
      <c r="AD1375">
        <v>477</v>
      </c>
      <c r="AE1375">
        <v>6.1675164908883415</v>
      </c>
      <c r="AF1375">
        <f t="shared" si="64"/>
        <v>477.00000000000017</v>
      </c>
      <c r="AG1375">
        <v>6.2868403420326793</v>
      </c>
      <c r="AH1375">
        <f t="shared" si="65"/>
        <v>537.452477442543</v>
      </c>
      <c r="AI1375">
        <v>-0.11932385114433774</v>
      </c>
      <c r="AJ1375">
        <v>477</v>
      </c>
      <c r="AL1375">
        <v>1</v>
      </c>
      <c r="AM1375">
        <v>0</v>
      </c>
      <c r="AN1375">
        <v>4.41</v>
      </c>
      <c r="AO1375">
        <v>4.45</v>
      </c>
      <c r="AP1375">
        <v>2.7</v>
      </c>
    </row>
    <row r="1376" spans="1:42" x14ac:dyDescent="0.3">
      <c r="A1376">
        <v>1</v>
      </c>
      <c r="B1376">
        <v>0.36</v>
      </c>
      <c r="C1376">
        <f t="shared" si="63"/>
        <v>0.12959999999999999</v>
      </c>
      <c r="D1376">
        <v>6.7356105602666911</v>
      </c>
      <c r="E1376" t="s">
        <v>40</v>
      </c>
      <c r="F1376">
        <v>0</v>
      </c>
      <c r="G1376">
        <v>0</v>
      </c>
      <c r="H1376">
        <v>1</v>
      </c>
      <c r="I1376">
        <v>0</v>
      </c>
      <c r="J1376">
        <v>0</v>
      </c>
      <c r="K1376" t="s">
        <v>54</v>
      </c>
      <c r="L1376">
        <v>1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 t="s">
        <v>39</v>
      </c>
      <c r="T1376">
        <v>0</v>
      </c>
      <c r="U1376">
        <v>0</v>
      </c>
      <c r="V1376">
        <v>1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62.7</v>
      </c>
      <c r="AC1376">
        <v>57</v>
      </c>
      <c r="AD1376">
        <v>663</v>
      </c>
      <c r="AE1376">
        <v>6.4967749901858625</v>
      </c>
      <c r="AF1376">
        <f t="shared" si="64"/>
        <v>663</v>
      </c>
      <c r="AG1376">
        <v>6.6669539417747909</v>
      </c>
      <c r="AH1376">
        <f t="shared" si="65"/>
        <v>785.99775938882294</v>
      </c>
      <c r="AI1376">
        <v>-0.17017895158892848</v>
      </c>
      <c r="AJ1376">
        <v>663</v>
      </c>
      <c r="AL1376">
        <v>1</v>
      </c>
      <c r="AM1376">
        <v>0</v>
      </c>
      <c r="AN1376">
        <v>4.54</v>
      </c>
      <c r="AO1376">
        <v>4.59</v>
      </c>
      <c r="AP1376">
        <v>2.86</v>
      </c>
    </row>
    <row r="1377" spans="1:42" x14ac:dyDescent="0.3">
      <c r="A1377">
        <v>1</v>
      </c>
      <c r="B1377">
        <v>1</v>
      </c>
      <c r="C1377">
        <f t="shared" si="63"/>
        <v>1</v>
      </c>
      <c r="D1377">
        <v>8.4322999999999997</v>
      </c>
      <c r="E1377" t="s">
        <v>45</v>
      </c>
      <c r="F1377">
        <v>1</v>
      </c>
      <c r="G1377">
        <v>0</v>
      </c>
      <c r="H1377">
        <v>0</v>
      </c>
      <c r="I1377">
        <v>0</v>
      </c>
      <c r="J1377">
        <v>0</v>
      </c>
      <c r="K1377" t="s">
        <v>38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1</v>
      </c>
      <c r="S1377" t="s">
        <v>44</v>
      </c>
      <c r="T1377">
        <v>0</v>
      </c>
      <c r="U1377">
        <v>0</v>
      </c>
      <c r="V1377">
        <v>0</v>
      </c>
      <c r="W1377">
        <v>0</v>
      </c>
      <c r="X1377">
        <v>1</v>
      </c>
      <c r="Y1377">
        <v>0</v>
      </c>
      <c r="Z1377">
        <v>0</v>
      </c>
      <c r="AA1377">
        <v>0</v>
      </c>
      <c r="AB1377">
        <v>66.599999999999994</v>
      </c>
      <c r="AC1377">
        <v>57</v>
      </c>
      <c r="AD1377">
        <v>3080</v>
      </c>
      <c r="AE1377">
        <v>8.0326848759676199</v>
      </c>
      <c r="AF1377">
        <f t="shared" si="64"/>
        <v>3079.9999999999995</v>
      </c>
      <c r="AG1377">
        <v>8.0985714237367112</v>
      </c>
      <c r="AH1377">
        <f t="shared" si="65"/>
        <v>3289.7650365159448</v>
      </c>
      <c r="AI1377">
        <v>-6.5886547769091308E-2</v>
      </c>
      <c r="AJ1377">
        <v>3080</v>
      </c>
      <c r="AL1377">
        <v>1</v>
      </c>
      <c r="AM1377">
        <v>0</v>
      </c>
      <c r="AN1377">
        <v>6.07</v>
      </c>
      <c r="AO1377">
        <v>6.03</v>
      </c>
      <c r="AP1377">
        <v>4.03</v>
      </c>
    </row>
    <row r="1378" spans="1:42" x14ac:dyDescent="0.3">
      <c r="A1378">
        <v>1</v>
      </c>
      <c r="B1378">
        <v>0.77</v>
      </c>
      <c r="C1378">
        <f t="shared" si="63"/>
        <v>0.59289999999999998</v>
      </c>
      <c r="D1378">
        <v>7.961325119342832</v>
      </c>
      <c r="E1378" t="s">
        <v>55</v>
      </c>
      <c r="F1378">
        <v>0</v>
      </c>
      <c r="G1378">
        <v>0</v>
      </c>
      <c r="H1378">
        <v>0</v>
      </c>
      <c r="I1378">
        <v>0</v>
      </c>
      <c r="J1378">
        <v>1</v>
      </c>
      <c r="K1378" t="s">
        <v>41</v>
      </c>
      <c r="L1378">
        <v>0</v>
      </c>
      <c r="M1378">
        <v>0</v>
      </c>
      <c r="N1378">
        <v>0</v>
      </c>
      <c r="O1378">
        <v>0</v>
      </c>
      <c r="P1378">
        <v>1</v>
      </c>
      <c r="Q1378">
        <v>0</v>
      </c>
      <c r="R1378">
        <v>0</v>
      </c>
      <c r="S1378" t="s">
        <v>39</v>
      </c>
      <c r="T1378">
        <v>0</v>
      </c>
      <c r="U1378">
        <v>0</v>
      </c>
      <c r="V1378">
        <v>1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60.4</v>
      </c>
      <c r="AC1378">
        <v>58</v>
      </c>
      <c r="AD1378">
        <v>2591</v>
      </c>
      <c r="AE1378">
        <v>7.8597991805621099</v>
      </c>
      <c r="AF1378">
        <f t="shared" si="64"/>
        <v>2591</v>
      </c>
      <c r="AG1378">
        <v>7.7813491600066627</v>
      </c>
      <c r="AH1378">
        <f t="shared" si="65"/>
        <v>2395.5045602781311</v>
      </c>
      <c r="AI1378">
        <v>7.8450020555447253E-2</v>
      </c>
      <c r="AJ1378">
        <v>2591</v>
      </c>
      <c r="AL1378">
        <v>1</v>
      </c>
      <c r="AM1378">
        <v>0</v>
      </c>
      <c r="AN1378">
        <v>5.9</v>
      </c>
      <c r="AO1378">
        <v>5.93</v>
      </c>
      <c r="AP1378">
        <v>3.57</v>
      </c>
    </row>
    <row r="1379" spans="1:42" x14ac:dyDescent="0.3">
      <c r="A1379">
        <v>1</v>
      </c>
      <c r="B1379">
        <v>0.43</v>
      </c>
      <c r="C1379">
        <f t="shared" si="63"/>
        <v>0.18489999999999998</v>
      </c>
      <c r="D1379">
        <v>7.0039939557772124</v>
      </c>
      <c r="E1379" t="s">
        <v>40</v>
      </c>
      <c r="F1379">
        <v>0</v>
      </c>
      <c r="G1379">
        <v>0</v>
      </c>
      <c r="H1379">
        <v>1</v>
      </c>
      <c r="I1379">
        <v>0</v>
      </c>
      <c r="J1379">
        <v>0</v>
      </c>
      <c r="K1379" t="s">
        <v>41</v>
      </c>
      <c r="L1379">
        <v>0</v>
      </c>
      <c r="M1379">
        <v>0</v>
      </c>
      <c r="N1379">
        <v>0</v>
      </c>
      <c r="O1379">
        <v>0</v>
      </c>
      <c r="P1379">
        <v>1</v>
      </c>
      <c r="Q1379">
        <v>0</v>
      </c>
      <c r="R1379">
        <v>0</v>
      </c>
      <c r="S1379" t="s">
        <v>52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0</v>
      </c>
      <c r="AA1379">
        <v>0</v>
      </c>
      <c r="AB1379">
        <v>60.7</v>
      </c>
      <c r="AC1379">
        <v>55</v>
      </c>
      <c r="AD1379">
        <v>857</v>
      </c>
      <c r="AE1379">
        <v>6.75343791859778</v>
      </c>
      <c r="AF1379">
        <f t="shared" si="64"/>
        <v>857.00000000000011</v>
      </c>
      <c r="AG1379">
        <v>6.956565619297038</v>
      </c>
      <c r="AH1379">
        <f t="shared" si="65"/>
        <v>1050.0211851664592</v>
      </c>
      <c r="AI1379">
        <v>-0.20312770069925801</v>
      </c>
      <c r="AJ1379">
        <v>857</v>
      </c>
      <c r="AL1379">
        <v>1</v>
      </c>
      <c r="AM1379">
        <v>0</v>
      </c>
      <c r="AN1379">
        <v>4.96</v>
      </c>
      <c r="AO1379">
        <v>4.8899999999999997</v>
      </c>
      <c r="AP1379">
        <v>2.99</v>
      </c>
    </row>
    <row r="1380" spans="1:42" x14ac:dyDescent="0.3">
      <c r="A1380">
        <v>1</v>
      </c>
      <c r="B1380">
        <v>0.8</v>
      </c>
      <c r="C1380">
        <f t="shared" si="63"/>
        <v>0.64000000000000012</v>
      </c>
      <c r="D1380">
        <v>8.0285208096752054</v>
      </c>
      <c r="E1380" t="s">
        <v>40</v>
      </c>
      <c r="F1380">
        <v>0</v>
      </c>
      <c r="G1380">
        <v>0</v>
      </c>
      <c r="H1380">
        <v>1</v>
      </c>
      <c r="I1380">
        <v>0</v>
      </c>
      <c r="J1380">
        <v>0</v>
      </c>
      <c r="K1380" t="s">
        <v>51</v>
      </c>
      <c r="L1380">
        <v>0</v>
      </c>
      <c r="M1380">
        <v>0</v>
      </c>
      <c r="N1380">
        <v>1</v>
      </c>
      <c r="O1380">
        <v>0</v>
      </c>
      <c r="P1380">
        <v>0</v>
      </c>
      <c r="Q1380">
        <v>0</v>
      </c>
      <c r="R1380">
        <v>0</v>
      </c>
      <c r="S1380" t="s">
        <v>48</v>
      </c>
      <c r="T1380">
        <v>0</v>
      </c>
      <c r="U1380">
        <v>0</v>
      </c>
      <c r="V1380">
        <v>0</v>
      </c>
      <c r="W1380">
        <v>1</v>
      </c>
      <c r="X1380">
        <v>0</v>
      </c>
      <c r="Y1380">
        <v>0</v>
      </c>
      <c r="Z1380">
        <v>0</v>
      </c>
      <c r="AA1380">
        <v>0</v>
      </c>
      <c r="AB1380">
        <v>61.4</v>
      </c>
      <c r="AC1380">
        <v>56</v>
      </c>
      <c r="AD1380">
        <v>3064</v>
      </c>
      <c r="AE1380">
        <v>8.0274765308604827</v>
      </c>
      <c r="AF1380">
        <f t="shared" si="64"/>
        <v>3064.0000000000027</v>
      </c>
      <c r="AG1380">
        <v>7.9331946762303875</v>
      </c>
      <c r="AH1380">
        <f t="shared" si="65"/>
        <v>2788.3203717334254</v>
      </c>
      <c r="AI1380">
        <v>9.4281854630095197E-2</v>
      </c>
      <c r="AJ1380">
        <v>3064</v>
      </c>
      <c r="AL1380">
        <v>1</v>
      </c>
      <c r="AM1380">
        <v>0</v>
      </c>
      <c r="AN1380">
        <v>5.99</v>
      </c>
      <c r="AO1380">
        <v>5.93</v>
      </c>
      <c r="AP1380">
        <v>3.66</v>
      </c>
    </row>
    <row r="1381" spans="1:42" x14ac:dyDescent="0.3">
      <c r="A1381">
        <v>1</v>
      </c>
      <c r="B1381">
        <v>0.25</v>
      </c>
      <c r="C1381">
        <f t="shared" si="63"/>
        <v>6.25E-2</v>
      </c>
      <c r="D1381">
        <v>6.2166019047655245</v>
      </c>
      <c r="E1381" t="s">
        <v>49</v>
      </c>
      <c r="F1381">
        <v>0</v>
      </c>
      <c r="G1381">
        <v>0</v>
      </c>
      <c r="H1381">
        <v>0</v>
      </c>
      <c r="I1381">
        <v>1</v>
      </c>
      <c r="J1381">
        <v>0</v>
      </c>
      <c r="K1381" t="s">
        <v>43</v>
      </c>
      <c r="L1381">
        <v>0</v>
      </c>
      <c r="M1381">
        <v>1</v>
      </c>
      <c r="N1381">
        <v>0</v>
      </c>
      <c r="O1381">
        <v>0</v>
      </c>
      <c r="P1381">
        <v>0</v>
      </c>
      <c r="Q1381">
        <v>0</v>
      </c>
      <c r="R1381">
        <v>0</v>
      </c>
      <c r="S1381" t="s">
        <v>42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1</v>
      </c>
      <c r="AB1381">
        <v>62.5</v>
      </c>
      <c r="AC1381">
        <v>59</v>
      </c>
      <c r="AD1381">
        <v>740</v>
      </c>
      <c r="AE1381">
        <v>6.6066501861982152</v>
      </c>
      <c r="AF1381">
        <f t="shared" si="64"/>
        <v>739.99999999999977</v>
      </c>
      <c r="AG1381">
        <v>6.4217433753038531</v>
      </c>
      <c r="AH1381">
        <f t="shared" si="65"/>
        <v>615.07448562115371</v>
      </c>
      <c r="AI1381">
        <v>0.18490681089436212</v>
      </c>
      <c r="AJ1381">
        <v>740</v>
      </c>
      <c r="AL1381">
        <v>1</v>
      </c>
      <c r="AM1381">
        <v>0</v>
      </c>
      <c r="AN1381">
        <v>4.04</v>
      </c>
      <c r="AO1381">
        <v>4.0199999999999996</v>
      </c>
      <c r="AP1381">
        <v>2.52</v>
      </c>
    </row>
    <row r="1382" spans="1:42" x14ac:dyDescent="0.3">
      <c r="A1382">
        <v>1</v>
      </c>
      <c r="B1382">
        <v>0.3</v>
      </c>
      <c r="C1382">
        <f t="shared" si="63"/>
        <v>0.09</v>
      </c>
      <c r="D1382">
        <v>6.4709048392564616</v>
      </c>
      <c r="E1382" t="s">
        <v>40</v>
      </c>
      <c r="F1382">
        <v>0</v>
      </c>
      <c r="G1382">
        <v>0</v>
      </c>
      <c r="H1382">
        <v>1</v>
      </c>
      <c r="I1382">
        <v>0</v>
      </c>
      <c r="J1382">
        <v>0</v>
      </c>
      <c r="K1382" t="s">
        <v>41</v>
      </c>
      <c r="L1382">
        <v>0</v>
      </c>
      <c r="M1382">
        <v>0</v>
      </c>
      <c r="N1382">
        <v>0</v>
      </c>
      <c r="O1382">
        <v>0</v>
      </c>
      <c r="P1382">
        <v>1</v>
      </c>
      <c r="Q1382">
        <v>0</v>
      </c>
      <c r="R1382">
        <v>0</v>
      </c>
      <c r="S1382" t="s">
        <v>39</v>
      </c>
      <c r="T1382">
        <v>0</v>
      </c>
      <c r="U1382">
        <v>0</v>
      </c>
      <c r="V1382">
        <v>1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62.6</v>
      </c>
      <c r="AC1382">
        <v>53.1</v>
      </c>
      <c r="AD1382">
        <v>475</v>
      </c>
      <c r="AE1382">
        <v>6.1633148040346413</v>
      </c>
      <c r="AF1382">
        <f t="shared" si="64"/>
        <v>475.00000000000006</v>
      </c>
      <c r="AG1382">
        <v>6.1514018085968978</v>
      </c>
      <c r="AH1382">
        <f t="shared" si="65"/>
        <v>469.37489959060599</v>
      </c>
      <c r="AI1382">
        <v>1.191299543774349E-2</v>
      </c>
      <c r="AJ1382">
        <v>475</v>
      </c>
      <c r="AL1382">
        <v>1</v>
      </c>
      <c r="AM1382">
        <v>0</v>
      </c>
      <c r="AN1382">
        <v>4.2699999999999996</v>
      </c>
      <c r="AO1382">
        <v>4.3</v>
      </c>
      <c r="AP1382">
        <v>2.69</v>
      </c>
    </row>
    <row r="1383" spans="1:42" x14ac:dyDescent="0.3">
      <c r="A1383">
        <v>1</v>
      </c>
      <c r="B1383">
        <v>0.4</v>
      </c>
      <c r="C1383">
        <f t="shared" si="63"/>
        <v>0.16000000000000003</v>
      </c>
      <c r="D1383">
        <v>6.8934882765450896</v>
      </c>
      <c r="E1383" t="s">
        <v>40</v>
      </c>
      <c r="F1383">
        <v>0</v>
      </c>
      <c r="G1383">
        <v>0</v>
      </c>
      <c r="H1383">
        <v>1</v>
      </c>
      <c r="I1383">
        <v>0</v>
      </c>
      <c r="J1383">
        <v>0</v>
      </c>
      <c r="K1383" t="s">
        <v>43</v>
      </c>
      <c r="L1383">
        <v>0</v>
      </c>
      <c r="M1383">
        <v>1</v>
      </c>
      <c r="N1383">
        <v>0</v>
      </c>
      <c r="O1383">
        <v>0</v>
      </c>
      <c r="P1383">
        <v>0</v>
      </c>
      <c r="Q1383">
        <v>0</v>
      </c>
      <c r="R1383">
        <v>0</v>
      </c>
      <c r="S1383" t="s">
        <v>46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1</v>
      </c>
      <c r="AA1383">
        <v>0</v>
      </c>
      <c r="AB1383">
        <v>60.6</v>
      </c>
      <c r="AC1383">
        <v>56</v>
      </c>
      <c r="AD1383">
        <v>1031</v>
      </c>
      <c r="AE1383">
        <v>6.9382844840169602</v>
      </c>
      <c r="AF1383">
        <f t="shared" si="64"/>
        <v>1031.0000000000002</v>
      </c>
      <c r="AG1383">
        <v>7.2108401470677865</v>
      </c>
      <c r="AH1383">
        <f t="shared" si="65"/>
        <v>1354.0293734470033</v>
      </c>
      <c r="AI1383">
        <v>-0.27255566305082635</v>
      </c>
      <c r="AJ1383">
        <v>1031</v>
      </c>
      <c r="AL1383">
        <v>1</v>
      </c>
      <c r="AM1383">
        <v>0</v>
      </c>
      <c r="AN1383">
        <v>4.7699999999999996</v>
      </c>
      <c r="AO1383">
        <v>4.8</v>
      </c>
      <c r="AP1383">
        <v>2.9</v>
      </c>
    </row>
    <row r="1384" spans="1:42" x14ac:dyDescent="0.3">
      <c r="A1384">
        <v>1</v>
      </c>
      <c r="B1384">
        <v>0.31</v>
      </c>
      <c r="C1384">
        <f t="shared" si="63"/>
        <v>9.6100000000000005E-2</v>
      </c>
      <c r="D1384">
        <v>6.5177318019796271</v>
      </c>
      <c r="E1384" t="s">
        <v>40</v>
      </c>
      <c r="F1384">
        <v>0</v>
      </c>
      <c r="G1384">
        <v>0</v>
      </c>
      <c r="H1384">
        <v>1</v>
      </c>
      <c r="I1384">
        <v>0</v>
      </c>
      <c r="J1384">
        <v>0</v>
      </c>
      <c r="K1384" t="s">
        <v>47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1</v>
      </c>
      <c r="R1384">
        <v>0</v>
      </c>
      <c r="S1384" t="s">
        <v>39</v>
      </c>
      <c r="T1384">
        <v>0</v>
      </c>
      <c r="U1384">
        <v>0</v>
      </c>
      <c r="V1384">
        <v>1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63</v>
      </c>
      <c r="AC1384">
        <v>57</v>
      </c>
      <c r="AD1384">
        <v>523</v>
      </c>
      <c r="AE1384">
        <v>6.2595814640649232</v>
      </c>
      <c r="AF1384">
        <f t="shared" si="64"/>
        <v>523.00000000000011</v>
      </c>
      <c r="AG1384">
        <v>6.0980753715591671</v>
      </c>
      <c r="AH1384">
        <f t="shared" si="65"/>
        <v>445.00048478011655</v>
      </c>
      <c r="AI1384">
        <v>0.16150609250575609</v>
      </c>
      <c r="AJ1384">
        <v>523</v>
      </c>
      <c r="AL1384">
        <v>1</v>
      </c>
      <c r="AM1384">
        <v>0</v>
      </c>
      <c r="AN1384">
        <v>4.34</v>
      </c>
      <c r="AO1384">
        <v>4.32</v>
      </c>
      <c r="AP1384">
        <v>2.73</v>
      </c>
    </row>
    <row r="1385" spans="1:42" x14ac:dyDescent="0.3">
      <c r="A1385">
        <v>1</v>
      </c>
      <c r="B1385">
        <v>0.26</v>
      </c>
      <c r="C1385">
        <f t="shared" si="63"/>
        <v>6.7600000000000007E-2</v>
      </c>
      <c r="D1385">
        <v>6.2704497010342202</v>
      </c>
      <c r="E1385" t="s">
        <v>40</v>
      </c>
      <c r="F1385">
        <v>0</v>
      </c>
      <c r="G1385">
        <v>0</v>
      </c>
      <c r="H1385">
        <v>1</v>
      </c>
      <c r="I1385">
        <v>0</v>
      </c>
      <c r="J1385">
        <v>0</v>
      </c>
      <c r="K1385" t="s">
        <v>51</v>
      </c>
      <c r="L1385">
        <v>0</v>
      </c>
      <c r="M1385">
        <v>0</v>
      </c>
      <c r="N1385">
        <v>1</v>
      </c>
      <c r="O1385">
        <v>0</v>
      </c>
      <c r="P1385">
        <v>0</v>
      </c>
      <c r="Q1385">
        <v>0</v>
      </c>
      <c r="R1385">
        <v>0</v>
      </c>
      <c r="S1385" t="s">
        <v>42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1</v>
      </c>
      <c r="AB1385">
        <v>62.5</v>
      </c>
      <c r="AC1385">
        <v>56</v>
      </c>
      <c r="AD1385">
        <v>599</v>
      </c>
      <c r="AE1385">
        <v>6.3952615981154493</v>
      </c>
      <c r="AF1385">
        <f t="shared" si="64"/>
        <v>598.99999999999989</v>
      </c>
      <c r="AG1385">
        <v>6.4206028680839626</v>
      </c>
      <c r="AH1385">
        <f t="shared" si="65"/>
        <v>614.3733886086311</v>
      </c>
      <c r="AI1385">
        <v>-2.534126996851338E-2</v>
      </c>
      <c r="AJ1385">
        <v>599</v>
      </c>
      <c r="AL1385">
        <v>1</v>
      </c>
      <c r="AM1385">
        <v>0</v>
      </c>
      <c r="AN1385">
        <v>4.0999999999999996</v>
      </c>
      <c r="AO1385">
        <v>4.12</v>
      </c>
      <c r="AP1385">
        <v>2.57</v>
      </c>
    </row>
    <row r="1386" spans="1:42" x14ac:dyDescent="0.3">
      <c r="A1386">
        <v>1</v>
      </c>
      <c r="B1386">
        <v>0.9</v>
      </c>
      <c r="C1386">
        <f t="shared" si="63"/>
        <v>0.81</v>
      </c>
      <c r="D1386">
        <v>8.2391797372871505</v>
      </c>
      <c r="E1386" t="s">
        <v>55</v>
      </c>
      <c r="F1386">
        <v>0</v>
      </c>
      <c r="G1386">
        <v>0</v>
      </c>
      <c r="H1386">
        <v>0</v>
      </c>
      <c r="I1386">
        <v>0</v>
      </c>
      <c r="J1386">
        <v>1</v>
      </c>
      <c r="K1386" t="s">
        <v>50</v>
      </c>
      <c r="L1386">
        <v>0</v>
      </c>
      <c r="M1386">
        <v>0</v>
      </c>
      <c r="N1386">
        <v>0</v>
      </c>
      <c r="O1386">
        <v>1</v>
      </c>
      <c r="P1386">
        <v>0</v>
      </c>
      <c r="Q1386">
        <v>0</v>
      </c>
      <c r="R1386">
        <v>0</v>
      </c>
      <c r="S1386" t="s">
        <v>52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0</v>
      </c>
      <c r="AA1386">
        <v>0</v>
      </c>
      <c r="AB1386">
        <v>61.3</v>
      </c>
      <c r="AC1386">
        <v>59</v>
      </c>
      <c r="AD1386">
        <v>4269</v>
      </c>
      <c r="AE1386">
        <v>8.3591348867579622</v>
      </c>
      <c r="AF1386">
        <f t="shared" si="64"/>
        <v>4269.0000000000009</v>
      </c>
      <c r="AG1386">
        <v>8.3314012149762728</v>
      </c>
      <c r="AH1386">
        <f t="shared" si="65"/>
        <v>4152.2316470837868</v>
      </c>
      <c r="AI1386">
        <v>2.7733671781689395E-2</v>
      </c>
      <c r="AJ1386">
        <v>4269</v>
      </c>
      <c r="AL1386">
        <v>1</v>
      </c>
      <c r="AM1386">
        <v>0</v>
      </c>
      <c r="AN1386">
        <v>6.15</v>
      </c>
      <c r="AO1386">
        <v>6.21</v>
      </c>
      <c r="AP1386">
        <v>3.79</v>
      </c>
    </row>
    <row r="1387" spans="1:42" x14ac:dyDescent="0.3">
      <c r="A1387">
        <v>1</v>
      </c>
      <c r="B1387">
        <v>0.3</v>
      </c>
      <c r="C1387">
        <f t="shared" si="63"/>
        <v>0.09</v>
      </c>
      <c r="D1387">
        <v>6.4709048392564616</v>
      </c>
      <c r="E1387" t="s">
        <v>49</v>
      </c>
      <c r="F1387">
        <v>0</v>
      </c>
      <c r="G1387">
        <v>0</v>
      </c>
      <c r="H1387">
        <v>0</v>
      </c>
      <c r="I1387">
        <v>1</v>
      </c>
      <c r="J1387">
        <v>0</v>
      </c>
      <c r="K1387" t="s">
        <v>50</v>
      </c>
      <c r="L1387">
        <v>0</v>
      </c>
      <c r="M1387">
        <v>0</v>
      </c>
      <c r="N1387">
        <v>0</v>
      </c>
      <c r="O1387">
        <v>1</v>
      </c>
      <c r="P1387">
        <v>0</v>
      </c>
      <c r="Q1387">
        <v>0</v>
      </c>
      <c r="R1387">
        <v>0</v>
      </c>
      <c r="S1387" t="s">
        <v>46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1</v>
      </c>
      <c r="AA1387">
        <v>0</v>
      </c>
      <c r="AB1387">
        <v>60.7</v>
      </c>
      <c r="AC1387">
        <v>59</v>
      </c>
      <c r="AD1387">
        <v>1013</v>
      </c>
      <c r="AE1387">
        <v>6.9206715042486833</v>
      </c>
      <c r="AF1387">
        <f t="shared" si="64"/>
        <v>1012.9999999999999</v>
      </c>
      <c r="AG1387">
        <v>6.6688328725063553</v>
      </c>
      <c r="AH1387">
        <f t="shared" si="65"/>
        <v>787.47598303891039</v>
      </c>
      <c r="AI1387">
        <v>0.25183863174232801</v>
      </c>
      <c r="AJ1387">
        <v>1013</v>
      </c>
      <c r="AL1387">
        <v>1</v>
      </c>
      <c r="AM1387">
        <v>0</v>
      </c>
      <c r="AN1387">
        <v>4.37</v>
      </c>
      <c r="AO1387">
        <v>4.33</v>
      </c>
      <c r="AP1387">
        <v>2.64</v>
      </c>
    </row>
    <row r="1388" spans="1:42" x14ac:dyDescent="0.3">
      <c r="A1388">
        <v>1</v>
      </c>
      <c r="B1388">
        <v>0.7</v>
      </c>
      <c r="C1388">
        <f t="shared" si="63"/>
        <v>0.48999999999999994</v>
      </c>
      <c r="D1388">
        <v>7.7962024499072404</v>
      </c>
      <c r="E1388" t="s">
        <v>49</v>
      </c>
      <c r="F1388">
        <v>0</v>
      </c>
      <c r="G1388">
        <v>0</v>
      </c>
      <c r="H1388">
        <v>0</v>
      </c>
      <c r="I1388">
        <v>1</v>
      </c>
      <c r="J1388">
        <v>0</v>
      </c>
      <c r="K1388" t="s">
        <v>54</v>
      </c>
      <c r="L1388">
        <v>1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 t="s">
        <v>48</v>
      </c>
      <c r="T1388">
        <v>0</v>
      </c>
      <c r="U1388">
        <v>0</v>
      </c>
      <c r="V1388">
        <v>0</v>
      </c>
      <c r="W1388">
        <v>1</v>
      </c>
      <c r="X1388">
        <v>0</v>
      </c>
      <c r="Y1388">
        <v>0</v>
      </c>
      <c r="Z1388">
        <v>0</v>
      </c>
      <c r="AA1388">
        <v>0</v>
      </c>
      <c r="AB1388">
        <v>59.8</v>
      </c>
      <c r="AC1388">
        <v>59</v>
      </c>
      <c r="AD1388">
        <v>1806</v>
      </c>
      <c r="AE1388">
        <v>7.4988697339769308</v>
      </c>
      <c r="AF1388">
        <f t="shared" si="64"/>
        <v>1806.0000000000002</v>
      </c>
      <c r="AG1388">
        <v>7.7005681936478361</v>
      </c>
      <c r="AH1388">
        <f t="shared" si="65"/>
        <v>2209.6031177319092</v>
      </c>
      <c r="AI1388">
        <v>-0.20169845967090527</v>
      </c>
      <c r="AJ1388">
        <v>1806</v>
      </c>
      <c r="AL1388">
        <v>1</v>
      </c>
      <c r="AM1388">
        <v>0</v>
      </c>
      <c r="AN1388">
        <v>5.75</v>
      </c>
      <c r="AO1388">
        <v>5.72</v>
      </c>
      <c r="AP1388">
        <v>3.43</v>
      </c>
    </row>
    <row r="1389" spans="1:42" x14ac:dyDescent="0.3">
      <c r="A1389">
        <v>1</v>
      </c>
      <c r="B1389">
        <v>0.77</v>
      </c>
      <c r="C1389">
        <f t="shared" si="63"/>
        <v>0.59289999999999998</v>
      </c>
      <c r="D1389">
        <v>7.961325119342832</v>
      </c>
      <c r="E1389" t="s">
        <v>55</v>
      </c>
      <c r="F1389">
        <v>0</v>
      </c>
      <c r="G1389">
        <v>0</v>
      </c>
      <c r="H1389">
        <v>0</v>
      </c>
      <c r="I1389">
        <v>0</v>
      </c>
      <c r="J1389">
        <v>1</v>
      </c>
      <c r="K1389" t="s">
        <v>47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1</v>
      </c>
      <c r="R1389">
        <v>0</v>
      </c>
      <c r="S1389" t="s">
        <v>44</v>
      </c>
      <c r="T1389">
        <v>0</v>
      </c>
      <c r="U1389">
        <v>0</v>
      </c>
      <c r="V1389">
        <v>0</v>
      </c>
      <c r="W1389">
        <v>0</v>
      </c>
      <c r="X1389">
        <v>1</v>
      </c>
      <c r="Y1389">
        <v>0</v>
      </c>
      <c r="Z1389">
        <v>0</v>
      </c>
      <c r="AA1389">
        <v>0</v>
      </c>
      <c r="AB1389">
        <v>62.2</v>
      </c>
      <c r="AC1389">
        <v>59</v>
      </c>
      <c r="AD1389">
        <v>2682</v>
      </c>
      <c r="AE1389">
        <v>7.8943180638416237</v>
      </c>
      <c r="AF1389">
        <f t="shared" si="64"/>
        <v>2681.9999999999995</v>
      </c>
      <c r="AG1389">
        <v>7.8530164578237773</v>
      </c>
      <c r="AH1389">
        <f t="shared" si="65"/>
        <v>2573.4854307653868</v>
      </c>
      <c r="AI1389">
        <v>4.1301606017846382E-2</v>
      </c>
      <c r="AJ1389">
        <v>2682</v>
      </c>
      <c r="AL1389">
        <v>1</v>
      </c>
      <c r="AM1389">
        <v>0</v>
      </c>
      <c r="AN1389">
        <v>5.83</v>
      </c>
      <c r="AO1389">
        <v>5.85</v>
      </c>
      <c r="AP1389">
        <v>3.63</v>
      </c>
    </row>
    <row r="1390" spans="1:42" x14ac:dyDescent="0.3">
      <c r="A1390">
        <v>1</v>
      </c>
      <c r="B1390">
        <v>0.28000000000000003</v>
      </c>
      <c r="C1390">
        <f t="shared" si="63"/>
        <v>7.8400000000000011E-2</v>
      </c>
      <c r="D1390">
        <v>6.3734722661679095</v>
      </c>
      <c r="E1390" t="s">
        <v>40</v>
      </c>
      <c r="F1390">
        <v>0</v>
      </c>
      <c r="G1390">
        <v>0</v>
      </c>
      <c r="H1390">
        <v>1</v>
      </c>
      <c r="I1390">
        <v>0</v>
      </c>
      <c r="J1390">
        <v>0</v>
      </c>
      <c r="K1390" t="s">
        <v>43</v>
      </c>
      <c r="L1390">
        <v>0</v>
      </c>
      <c r="M1390">
        <v>1</v>
      </c>
      <c r="N1390">
        <v>0</v>
      </c>
      <c r="O1390">
        <v>0</v>
      </c>
      <c r="P1390">
        <v>0</v>
      </c>
      <c r="Q1390">
        <v>0</v>
      </c>
      <c r="R1390">
        <v>0</v>
      </c>
      <c r="S1390" t="s">
        <v>42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1</v>
      </c>
      <c r="AB1390">
        <v>62.4</v>
      </c>
      <c r="AC1390">
        <v>56</v>
      </c>
      <c r="AD1390">
        <v>828</v>
      </c>
      <c r="AE1390">
        <v>6.7190131543852596</v>
      </c>
      <c r="AF1390">
        <f t="shared" si="64"/>
        <v>827.99999999999989</v>
      </c>
      <c r="AG1390">
        <v>6.6035941284240689</v>
      </c>
      <c r="AH1390">
        <f t="shared" si="65"/>
        <v>737.74196934061115</v>
      </c>
      <c r="AI1390">
        <v>0.11541902596119069</v>
      </c>
      <c r="AJ1390">
        <v>828</v>
      </c>
      <c r="AL1390">
        <v>1</v>
      </c>
      <c r="AM1390">
        <v>0</v>
      </c>
      <c r="AN1390">
        <v>4.2</v>
      </c>
      <c r="AO1390">
        <v>4.16</v>
      </c>
      <c r="AP1390">
        <v>2.61</v>
      </c>
    </row>
    <row r="1391" spans="1:42" x14ac:dyDescent="0.3">
      <c r="A1391">
        <v>1</v>
      </c>
      <c r="B1391">
        <v>0.54</v>
      </c>
      <c r="C1391">
        <f t="shared" si="63"/>
        <v>0.29160000000000003</v>
      </c>
      <c r="D1391">
        <v>7.3637568041130663</v>
      </c>
      <c r="E1391" t="s">
        <v>40</v>
      </c>
      <c r="F1391">
        <v>0</v>
      </c>
      <c r="G1391">
        <v>0</v>
      </c>
      <c r="H1391">
        <v>1</v>
      </c>
      <c r="I1391">
        <v>0</v>
      </c>
      <c r="J1391">
        <v>0</v>
      </c>
      <c r="K1391" t="s">
        <v>43</v>
      </c>
      <c r="L1391">
        <v>0</v>
      </c>
      <c r="M1391">
        <v>1</v>
      </c>
      <c r="N1391">
        <v>0</v>
      </c>
      <c r="O1391">
        <v>0</v>
      </c>
      <c r="P1391">
        <v>0</v>
      </c>
      <c r="Q1391">
        <v>0</v>
      </c>
      <c r="R1391">
        <v>0</v>
      </c>
      <c r="S1391" t="s">
        <v>52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0</v>
      </c>
      <c r="AA1391">
        <v>0</v>
      </c>
      <c r="AB1391">
        <v>61.6</v>
      </c>
      <c r="AC1391">
        <v>56</v>
      </c>
      <c r="AD1391">
        <v>1774</v>
      </c>
      <c r="AE1391">
        <v>7.4809921628695246</v>
      </c>
      <c r="AF1391">
        <f t="shared" si="64"/>
        <v>1773.9999999999998</v>
      </c>
      <c r="AG1391">
        <v>7.4862465059380234</v>
      </c>
      <c r="AH1391">
        <f t="shared" si="65"/>
        <v>1783.3457359534725</v>
      </c>
      <c r="AI1391">
        <v>-5.2543430684988124E-3</v>
      </c>
      <c r="AJ1391">
        <v>1774</v>
      </c>
      <c r="AL1391">
        <v>1</v>
      </c>
      <c r="AM1391">
        <v>0</v>
      </c>
      <c r="AN1391">
        <v>5.24</v>
      </c>
      <c r="AO1391">
        <v>5.28</v>
      </c>
      <c r="AP1391">
        <v>3.24</v>
      </c>
    </row>
    <row r="1392" spans="1:42" x14ac:dyDescent="0.3">
      <c r="A1392">
        <v>1</v>
      </c>
      <c r="B1392">
        <v>0.38</v>
      </c>
      <c r="C1392">
        <f t="shared" si="63"/>
        <v>0.1444</v>
      </c>
      <c r="D1392">
        <v>6.8161707634672322</v>
      </c>
      <c r="E1392" t="s">
        <v>40</v>
      </c>
      <c r="F1392">
        <v>0</v>
      </c>
      <c r="G1392">
        <v>0</v>
      </c>
      <c r="H1392">
        <v>1</v>
      </c>
      <c r="I1392">
        <v>0</v>
      </c>
      <c r="J1392">
        <v>0</v>
      </c>
      <c r="K1392" t="s">
        <v>51</v>
      </c>
      <c r="L1392">
        <v>0</v>
      </c>
      <c r="M1392">
        <v>0</v>
      </c>
      <c r="N1392">
        <v>1</v>
      </c>
      <c r="O1392">
        <v>0</v>
      </c>
      <c r="P1392">
        <v>0</v>
      </c>
      <c r="Q1392">
        <v>0</v>
      </c>
      <c r="R1392">
        <v>0</v>
      </c>
      <c r="S1392" t="s">
        <v>48</v>
      </c>
      <c r="T1392">
        <v>0</v>
      </c>
      <c r="U1392">
        <v>0</v>
      </c>
      <c r="V1392">
        <v>0</v>
      </c>
      <c r="W1392">
        <v>1</v>
      </c>
      <c r="X1392">
        <v>0</v>
      </c>
      <c r="Y1392">
        <v>0</v>
      </c>
      <c r="Z1392">
        <v>0</v>
      </c>
      <c r="AA1392">
        <v>0</v>
      </c>
      <c r="AB1392">
        <v>61.3</v>
      </c>
      <c r="AC1392">
        <v>55</v>
      </c>
      <c r="AD1392">
        <v>568</v>
      </c>
      <c r="AE1392">
        <v>6.3421214187211516</v>
      </c>
      <c r="AF1392">
        <f t="shared" si="64"/>
        <v>568.00000000000011</v>
      </c>
      <c r="AG1392">
        <v>6.4934397103784445</v>
      </c>
      <c r="AH1392">
        <f t="shared" si="65"/>
        <v>660.7923930276288</v>
      </c>
      <c r="AI1392">
        <v>-0.15131829165729282</v>
      </c>
      <c r="AJ1392">
        <v>568</v>
      </c>
      <c r="AL1392">
        <v>1</v>
      </c>
      <c r="AM1392">
        <v>0</v>
      </c>
      <c r="AN1392">
        <v>4.67</v>
      </c>
      <c r="AO1392">
        <v>4.6900000000000004</v>
      </c>
      <c r="AP1392">
        <v>2.87</v>
      </c>
    </row>
    <row r="1393" spans="1:42" x14ac:dyDescent="0.3">
      <c r="A1393">
        <v>1</v>
      </c>
      <c r="B1393">
        <v>0.3</v>
      </c>
      <c r="C1393">
        <f t="shared" si="63"/>
        <v>0.09</v>
      </c>
      <c r="D1393">
        <v>6.4709048392564616</v>
      </c>
      <c r="E1393" t="s">
        <v>49</v>
      </c>
      <c r="F1393">
        <v>0</v>
      </c>
      <c r="G1393">
        <v>0</v>
      </c>
      <c r="H1393">
        <v>0</v>
      </c>
      <c r="I1393">
        <v>1</v>
      </c>
      <c r="J1393">
        <v>0</v>
      </c>
      <c r="K1393" t="s">
        <v>50</v>
      </c>
      <c r="L1393">
        <v>0</v>
      </c>
      <c r="M1393">
        <v>0</v>
      </c>
      <c r="N1393">
        <v>0</v>
      </c>
      <c r="O1393">
        <v>1</v>
      </c>
      <c r="P1393">
        <v>0</v>
      </c>
      <c r="Q1393">
        <v>0</v>
      </c>
      <c r="R1393">
        <v>0</v>
      </c>
      <c r="S1393" t="s">
        <v>44</v>
      </c>
      <c r="T1393">
        <v>0</v>
      </c>
      <c r="U1393">
        <v>0</v>
      </c>
      <c r="V1393">
        <v>0</v>
      </c>
      <c r="W1393">
        <v>0</v>
      </c>
      <c r="X1393">
        <v>1</v>
      </c>
      <c r="Y1393">
        <v>0</v>
      </c>
      <c r="Z1393">
        <v>0</v>
      </c>
      <c r="AA1393">
        <v>0</v>
      </c>
      <c r="AB1393">
        <v>62.2</v>
      </c>
      <c r="AC1393">
        <v>59</v>
      </c>
      <c r="AD1393">
        <v>776</v>
      </c>
      <c r="AE1393">
        <v>6.654152520183219</v>
      </c>
      <c r="AF1393">
        <f t="shared" si="64"/>
        <v>776.00000000000023</v>
      </c>
      <c r="AG1393">
        <v>6.457340063482615</v>
      </c>
      <c r="AH1393">
        <f t="shared" si="65"/>
        <v>637.36345348747534</v>
      </c>
      <c r="AI1393">
        <v>0.19681245670060399</v>
      </c>
      <c r="AJ1393">
        <v>776</v>
      </c>
      <c r="AL1393">
        <v>1</v>
      </c>
      <c r="AM1393">
        <v>0</v>
      </c>
      <c r="AN1393">
        <v>4.3099999999999996</v>
      </c>
      <c r="AO1393">
        <v>4.28</v>
      </c>
      <c r="AP1393">
        <v>2.67</v>
      </c>
    </row>
    <row r="1394" spans="1:42" x14ac:dyDescent="0.3">
      <c r="A1394">
        <v>1</v>
      </c>
      <c r="B1394">
        <v>0.3</v>
      </c>
      <c r="C1394">
        <f t="shared" si="63"/>
        <v>0.09</v>
      </c>
      <c r="D1394">
        <v>6.4709048392564616</v>
      </c>
      <c r="E1394" t="s">
        <v>40</v>
      </c>
      <c r="F1394">
        <v>0</v>
      </c>
      <c r="G1394">
        <v>0</v>
      </c>
      <c r="H1394">
        <v>1</v>
      </c>
      <c r="I1394">
        <v>0</v>
      </c>
      <c r="J1394">
        <v>0</v>
      </c>
      <c r="K1394" t="s">
        <v>50</v>
      </c>
      <c r="L1394">
        <v>0</v>
      </c>
      <c r="M1394">
        <v>0</v>
      </c>
      <c r="N1394">
        <v>0</v>
      </c>
      <c r="O1394">
        <v>1</v>
      </c>
      <c r="P1394">
        <v>0</v>
      </c>
      <c r="Q1394">
        <v>0</v>
      </c>
      <c r="R1394">
        <v>0</v>
      </c>
      <c r="S1394" t="s">
        <v>53</v>
      </c>
      <c r="T1394">
        <v>0</v>
      </c>
      <c r="U1394">
        <v>1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62.3</v>
      </c>
      <c r="AC1394">
        <v>54</v>
      </c>
      <c r="AD1394">
        <v>863</v>
      </c>
      <c r="AE1394">
        <v>6.7604146910834277</v>
      </c>
      <c r="AF1394">
        <f t="shared" si="64"/>
        <v>862.99999999999977</v>
      </c>
      <c r="AG1394">
        <v>6.7335960750392285</v>
      </c>
      <c r="AH1394">
        <f t="shared" si="65"/>
        <v>840.16312972758396</v>
      </c>
      <c r="AI1394">
        <v>2.6818616044199217E-2</v>
      </c>
      <c r="AJ1394">
        <v>863</v>
      </c>
      <c r="AL1394">
        <v>1</v>
      </c>
      <c r="AM1394">
        <v>0</v>
      </c>
      <c r="AN1394">
        <v>4.32</v>
      </c>
      <c r="AO1394">
        <v>4.3499999999999996</v>
      </c>
      <c r="AP1394">
        <v>2.7</v>
      </c>
    </row>
    <row r="1395" spans="1:42" x14ac:dyDescent="0.3">
      <c r="A1395">
        <v>1</v>
      </c>
      <c r="B1395">
        <v>0.31</v>
      </c>
      <c r="C1395">
        <f t="shared" si="63"/>
        <v>9.6100000000000005E-2</v>
      </c>
      <c r="D1395">
        <v>6.5177318019796271</v>
      </c>
      <c r="E1395" t="s">
        <v>37</v>
      </c>
      <c r="F1395">
        <v>0</v>
      </c>
      <c r="G1395">
        <v>1</v>
      </c>
      <c r="H1395">
        <v>0</v>
      </c>
      <c r="I1395">
        <v>0</v>
      </c>
      <c r="J1395">
        <v>0</v>
      </c>
      <c r="K1395" t="s">
        <v>43</v>
      </c>
      <c r="L1395">
        <v>0</v>
      </c>
      <c r="M1395">
        <v>1</v>
      </c>
      <c r="N1395">
        <v>0</v>
      </c>
      <c r="O1395">
        <v>0</v>
      </c>
      <c r="P1395">
        <v>0</v>
      </c>
      <c r="Q1395">
        <v>0</v>
      </c>
      <c r="R1395">
        <v>0</v>
      </c>
      <c r="S1395" t="s">
        <v>39</v>
      </c>
      <c r="T1395">
        <v>0</v>
      </c>
      <c r="U1395">
        <v>0</v>
      </c>
      <c r="V1395">
        <v>1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63.3</v>
      </c>
      <c r="AC1395">
        <v>55</v>
      </c>
      <c r="AD1395">
        <v>544</v>
      </c>
      <c r="AE1395">
        <v>6.2989492468559423</v>
      </c>
      <c r="AF1395">
        <f t="shared" si="64"/>
        <v>543.99999999999977</v>
      </c>
      <c r="AG1395">
        <v>6.3625423796366434</v>
      </c>
      <c r="AH1395">
        <f t="shared" si="65"/>
        <v>579.71834854374333</v>
      </c>
      <c r="AI1395">
        <v>-6.3593132780701112E-2</v>
      </c>
      <c r="AJ1395">
        <v>544</v>
      </c>
      <c r="AL1395">
        <v>1</v>
      </c>
      <c r="AM1395">
        <v>0</v>
      </c>
      <c r="AN1395">
        <v>4.3099999999999996</v>
      </c>
      <c r="AO1395">
        <v>4.3499999999999996</v>
      </c>
      <c r="AP1395">
        <v>2.74</v>
      </c>
    </row>
    <row r="1396" spans="1:42" x14ac:dyDescent="0.3">
      <c r="A1396">
        <v>1</v>
      </c>
      <c r="B1396">
        <v>0.41</v>
      </c>
      <c r="C1396">
        <f t="shared" si="63"/>
        <v>0.16809999999999997</v>
      </c>
      <c r="D1396">
        <v>6.9310210740658889</v>
      </c>
      <c r="E1396" t="s">
        <v>40</v>
      </c>
      <c r="F1396">
        <v>0</v>
      </c>
      <c r="G1396">
        <v>0</v>
      </c>
      <c r="H1396">
        <v>1</v>
      </c>
      <c r="I1396">
        <v>0</v>
      </c>
      <c r="J1396">
        <v>0</v>
      </c>
      <c r="K1396" t="s">
        <v>50</v>
      </c>
      <c r="L1396">
        <v>0</v>
      </c>
      <c r="M1396">
        <v>0</v>
      </c>
      <c r="N1396">
        <v>0</v>
      </c>
      <c r="O1396">
        <v>1</v>
      </c>
      <c r="P1396">
        <v>0</v>
      </c>
      <c r="Q1396">
        <v>0</v>
      </c>
      <c r="R1396">
        <v>0</v>
      </c>
      <c r="S1396" t="s">
        <v>46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1</v>
      </c>
      <c r="AA1396">
        <v>0</v>
      </c>
      <c r="AB1396">
        <v>62.5</v>
      </c>
      <c r="AC1396">
        <v>53</v>
      </c>
      <c r="AD1396">
        <v>1068</v>
      </c>
      <c r="AE1396">
        <v>6.9735430195201404</v>
      </c>
      <c r="AF1396">
        <f t="shared" si="64"/>
        <v>1068.0000000000002</v>
      </c>
      <c r="AG1396">
        <v>7.14992180661174</v>
      </c>
      <c r="AH1396">
        <f t="shared" si="65"/>
        <v>1274.0063324067878</v>
      </c>
      <c r="AI1396">
        <v>-0.1763787870915996</v>
      </c>
      <c r="AJ1396">
        <v>1068</v>
      </c>
      <c r="AL1396">
        <v>1</v>
      </c>
      <c r="AM1396">
        <v>0</v>
      </c>
      <c r="AN1396">
        <v>4.76</v>
      </c>
      <c r="AO1396">
        <v>4.78</v>
      </c>
      <c r="AP1396">
        <v>2.98</v>
      </c>
    </row>
    <row r="1397" spans="1:42" x14ac:dyDescent="0.3">
      <c r="A1397">
        <v>1</v>
      </c>
      <c r="B1397">
        <v>0.72</v>
      </c>
      <c r="C1397">
        <f t="shared" si="63"/>
        <v>0.51839999999999997</v>
      </c>
      <c r="D1397">
        <v>7.8446480764991975</v>
      </c>
      <c r="E1397" t="s">
        <v>40</v>
      </c>
      <c r="F1397">
        <v>0</v>
      </c>
      <c r="G1397">
        <v>0</v>
      </c>
      <c r="H1397">
        <v>1</v>
      </c>
      <c r="I1397">
        <v>0</v>
      </c>
      <c r="J1397">
        <v>0</v>
      </c>
      <c r="K1397" t="s">
        <v>43</v>
      </c>
      <c r="L1397">
        <v>0</v>
      </c>
      <c r="M1397">
        <v>1</v>
      </c>
      <c r="N1397">
        <v>0</v>
      </c>
      <c r="O1397">
        <v>0</v>
      </c>
      <c r="P1397">
        <v>0</v>
      </c>
      <c r="Q1397">
        <v>0</v>
      </c>
      <c r="R1397">
        <v>0</v>
      </c>
      <c r="S1397" t="s">
        <v>44</v>
      </c>
      <c r="T1397">
        <v>0</v>
      </c>
      <c r="U1397">
        <v>0</v>
      </c>
      <c r="V1397">
        <v>0</v>
      </c>
      <c r="W1397">
        <v>0</v>
      </c>
      <c r="X1397">
        <v>1</v>
      </c>
      <c r="Y1397">
        <v>0</v>
      </c>
      <c r="Z1397">
        <v>0</v>
      </c>
      <c r="AA1397">
        <v>0</v>
      </c>
      <c r="AB1397">
        <v>61.9</v>
      </c>
      <c r="AC1397">
        <v>55</v>
      </c>
      <c r="AD1397">
        <v>3283</v>
      </c>
      <c r="AE1397">
        <v>8.0965129175015935</v>
      </c>
      <c r="AF1397">
        <f t="shared" si="64"/>
        <v>3283.0000000000027</v>
      </c>
      <c r="AG1397">
        <v>8.1145327037680346</v>
      </c>
      <c r="AH1397">
        <f t="shared" si="65"/>
        <v>3342.69519029104</v>
      </c>
      <c r="AI1397">
        <v>-1.8019786266441074E-2</v>
      </c>
      <c r="AJ1397">
        <v>3283</v>
      </c>
      <c r="AL1397">
        <v>1</v>
      </c>
      <c r="AM1397">
        <v>0</v>
      </c>
      <c r="AN1397">
        <v>5.74</v>
      </c>
      <c r="AO1397">
        <v>5.77</v>
      </c>
      <c r="AP1397">
        <v>3.56</v>
      </c>
    </row>
    <row r="1398" spans="1:42" x14ac:dyDescent="0.3">
      <c r="A1398">
        <v>1</v>
      </c>
      <c r="B1398">
        <v>0.3</v>
      </c>
      <c r="C1398">
        <f t="shared" si="63"/>
        <v>0.09</v>
      </c>
      <c r="D1398">
        <v>6.4709048392564616</v>
      </c>
      <c r="E1398" t="s">
        <v>40</v>
      </c>
      <c r="F1398">
        <v>0</v>
      </c>
      <c r="G1398">
        <v>0</v>
      </c>
      <c r="H1398">
        <v>1</v>
      </c>
      <c r="I1398">
        <v>0</v>
      </c>
      <c r="J1398">
        <v>0</v>
      </c>
      <c r="K1398" t="s">
        <v>54</v>
      </c>
      <c r="L1398">
        <v>1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 t="s">
        <v>46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1</v>
      </c>
      <c r="AA1398">
        <v>0</v>
      </c>
      <c r="AB1398">
        <v>62.1</v>
      </c>
      <c r="AC1398">
        <v>56</v>
      </c>
      <c r="AD1398">
        <v>1094</v>
      </c>
      <c r="AE1398">
        <v>6.9975959829819265</v>
      </c>
      <c r="AF1398">
        <f t="shared" si="64"/>
        <v>1094</v>
      </c>
      <c r="AG1398">
        <v>6.8206516844226019</v>
      </c>
      <c r="AH1398">
        <f t="shared" si="65"/>
        <v>916.582137791837</v>
      </c>
      <c r="AI1398">
        <v>0.17694429855932459</v>
      </c>
      <c r="AJ1398">
        <v>1094</v>
      </c>
      <c r="AL1398">
        <v>1</v>
      </c>
      <c r="AM1398">
        <v>0</v>
      </c>
      <c r="AN1398">
        <v>4.32</v>
      </c>
      <c r="AO1398">
        <v>4.3099999999999996</v>
      </c>
      <c r="AP1398">
        <v>2.68</v>
      </c>
    </row>
    <row r="1399" spans="1:42" x14ac:dyDescent="0.3">
      <c r="A1399">
        <v>1</v>
      </c>
      <c r="B1399">
        <v>0.32</v>
      </c>
      <c r="C1399">
        <f t="shared" si="63"/>
        <v>0.1024</v>
      </c>
      <c r="D1399">
        <v>6.56339481274318</v>
      </c>
      <c r="E1399" t="s">
        <v>55</v>
      </c>
      <c r="F1399">
        <v>0</v>
      </c>
      <c r="G1399">
        <v>0</v>
      </c>
      <c r="H1399">
        <v>0</v>
      </c>
      <c r="I1399">
        <v>0</v>
      </c>
      <c r="J1399">
        <v>1</v>
      </c>
      <c r="K1399" t="s">
        <v>38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1</v>
      </c>
      <c r="S1399" t="s">
        <v>52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0</v>
      </c>
      <c r="AA1399">
        <v>0</v>
      </c>
      <c r="AB1399">
        <v>60</v>
      </c>
      <c r="AC1399">
        <v>61</v>
      </c>
      <c r="AD1399">
        <v>393</v>
      </c>
      <c r="AE1399">
        <v>5.9738096118692612</v>
      </c>
      <c r="AF1399">
        <f t="shared" si="64"/>
        <v>393</v>
      </c>
      <c r="AG1399">
        <v>6.11372102573395</v>
      </c>
      <c r="AH1399">
        <f t="shared" si="65"/>
        <v>452.01755868861625</v>
      </c>
      <c r="AI1399">
        <v>-0.13991141386468886</v>
      </c>
      <c r="AJ1399">
        <v>393</v>
      </c>
      <c r="AL1399">
        <v>1</v>
      </c>
      <c r="AM1399">
        <v>0</v>
      </c>
      <c r="AN1399">
        <v>4.45</v>
      </c>
      <c r="AO1399">
        <v>4.49</v>
      </c>
      <c r="AP1399">
        <v>2.68</v>
      </c>
    </row>
    <row r="1400" spans="1:42" x14ac:dyDescent="0.3">
      <c r="A1400">
        <v>1</v>
      </c>
      <c r="B1400">
        <v>0.41</v>
      </c>
      <c r="C1400">
        <f t="shared" si="63"/>
        <v>0.16809999999999997</v>
      </c>
      <c r="D1400">
        <v>6.9310210740658889</v>
      </c>
      <c r="E1400" t="s">
        <v>55</v>
      </c>
      <c r="F1400">
        <v>0</v>
      </c>
      <c r="G1400">
        <v>0</v>
      </c>
      <c r="H1400">
        <v>0</v>
      </c>
      <c r="I1400">
        <v>0</v>
      </c>
      <c r="J1400">
        <v>1</v>
      </c>
      <c r="K1400" t="s">
        <v>43</v>
      </c>
      <c r="L1400">
        <v>0</v>
      </c>
      <c r="M1400">
        <v>1</v>
      </c>
      <c r="N1400">
        <v>0</v>
      </c>
      <c r="O1400">
        <v>0</v>
      </c>
      <c r="P1400">
        <v>0</v>
      </c>
      <c r="Q1400">
        <v>0</v>
      </c>
      <c r="R1400">
        <v>0</v>
      </c>
      <c r="S1400" t="s">
        <v>52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0</v>
      </c>
      <c r="AA1400">
        <v>0</v>
      </c>
      <c r="AB1400">
        <v>63.3</v>
      </c>
      <c r="AC1400">
        <v>56</v>
      </c>
      <c r="AD1400">
        <v>910</v>
      </c>
      <c r="AE1400">
        <v>6.8134445995108956</v>
      </c>
      <c r="AF1400">
        <f t="shared" si="64"/>
        <v>909.99999999999989</v>
      </c>
      <c r="AG1400">
        <v>6.9323428955817157</v>
      </c>
      <c r="AH1400">
        <f t="shared" si="65"/>
        <v>1024.8923847591207</v>
      </c>
      <c r="AI1400">
        <v>-0.11889829607082003</v>
      </c>
      <c r="AJ1400">
        <v>910</v>
      </c>
      <c r="AL1400">
        <v>1</v>
      </c>
      <c r="AM1400">
        <v>0</v>
      </c>
      <c r="AN1400">
        <v>4.71</v>
      </c>
      <c r="AO1400">
        <v>4.74</v>
      </c>
      <c r="AP1400">
        <v>2.99</v>
      </c>
    </row>
    <row r="1401" spans="1:42" x14ac:dyDescent="0.3">
      <c r="A1401">
        <v>1</v>
      </c>
      <c r="B1401">
        <v>0.41</v>
      </c>
      <c r="C1401">
        <f t="shared" si="63"/>
        <v>0.16809999999999997</v>
      </c>
      <c r="D1401">
        <v>6.9310210740658889</v>
      </c>
      <c r="E1401" t="s">
        <v>40</v>
      </c>
      <c r="F1401">
        <v>0</v>
      </c>
      <c r="G1401">
        <v>0</v>
      </c>
      <c r="H1401">
        <v>1</v>
      </c>
      <c r="I1401">
        <v>0</v>
      </c>
      <c r="J1401">
        <v>0</v>
      </c>
      <c r="K1401" t="s">
        <v>54</v>
      </c>
      <c r="L1401">
        <v>1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 t="s">
        <v>52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0</v>
      </c>
      <c r="AA1401">
        <v>0</v>
      </c>
      <c r="AB1401">
        <v>62.4</v>
      </c>
      <c r="AC1401">
        <v>54</v>
      </c>
      <c r="AD1401">
        <v>1076</v>
      </c>
      <c r="AE1401">
        <v>6.9810057407217299</v>
      </c>
      <c r="AF1401">
        <f t="shared" si="64"/>
        <v>1076.0000000000002</v>
      </c>
      <c r="AG1401">
        <v>7.0586597099908044</v>
      </c>
      <c r="AH1401">
        <f t="shared" si="65"/>
        <v>1162.8855169751905</v>
      </c>
      <c r="AI1401">
        <v>-7.765396926907453E-2</v>
      </c>
      <c r="AJ1401">
        <v>1076</v>
      </c>
      <c r="AL1401">
        <v>1</v>
      </c>
      <c r="AM1401">
        <v>0</v>
      </c>
      <c r="AN1401">
        <v>4.78</v>
      </c>
      <c r="AO1401">
        <v>4.74</v>
      </c>
      <c r="AP1401">
        <v>2.97</v>
      </c>
    </row>
    <row r="1402" spans="1:42" x14ac:dyDescent="0.3">
      <c r="A1402">
        <v>1</v>
      </c>
      <c r="B1402">
        <v>0.43</v>
      </c>
      <c r="C1402">
        <f t="shared" si="63"/>
        <v>0.18489999999999998</v>
      </c>
      <c r="D1402">
        <v>7.0039939557772124</v>
      </c>
      <c r="E1402" t="s">
        <v>49</v>
      </c>
      <c r="F1402">
        <v>0</v>
      </c>
      <c r="G1402">
        <v>0</v>
      </c>
      <c r="H1402">
        <v>0</v>
      </c>
      <c r="I1402">
        <v>1</v>
      </c>
      <c r="J1402">
        <v>0</v>
      </c>
      <c r="K1402" t="s">
        <v>54</v>
      </c>
      <c r="L1402">
        <v>1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 t="s">
        <v>39</v>
      </c>
      <c r="T1402">
        <v>0</v>
      </c>
      <c r="U1402">
        <v>0</v>
      </c>
      <c r="V1402">
        <v>1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62.4</v>
      </c>
      <c r="AC1402">
        <v>60</v>
      </c>
      <c r="AD1402">
        <v>796</v>
      </c>
      <c r="AE1402">
        <v>6.6795991858443831</v>
      </c>
      <c r="AF1402">
        <f t="shared" si="64"/>
        <v>796</v>
      </c>
      <c r="AG1402">
        <v>6.9158251473199446</v>
      </c>
      <c r="AH1402">
        <f t="shared" si="65"/>
        <v>1008.1025174909985</v>
      </c>
      <c r="AI1402">
        <v>-0.23622596147556152</v>
      </c>
      <c r="AJ1402">
        <v>796</v>
      </c>
      <c r="AL1402">
        <v>1</v>
      </c>
      <c r="AM1402">
        <v>0</v>
      </c>
      <c r="AN1402">
        <v>4.79</v>
      </c>
      <c r="AO1402">
        <v>4.82</v>
      </c>
      <c r="AP1402">
        <v>3</v>
      </c>
    </row>
    <row r="1403" spans="1:42" x14ac:dyDescent="0.3">
      <c r="A1403">
        <v>1</v>
      </c>
      <c r="B1403">
        <v>0.41</v>
      </c>
      <c r="C1403">
        <f t="shared" si="63"/>
        <v>0.16809999999999997</v>
      </c>
      <c r="D1403">
        <v>6.9310210740658889</v>
      </c>
      <c r="E1403" t="s">
        <v>37</v>
      </c>
      <c r="F1403">
        <v>0</v>
      </c>
      <c r="G1403">
        <v>1</v>
      </c>
      <c r="H1403">
        <v>0</v>
      </c>
      <c r="I1403">
        <v>0</v>
      </c>
      <c r="J1403">
        <v>0</v>
      </c>
      <c r="K1403" t="s">
        <v>54</v>
      </c>
      <c r="L1403">
        <v>1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 t="s">
        <v>39</v>
      </c>
      <c r="T1403">
        <v>0</v>
      </c>
      <c r="U1403">
        <v>0</v>
      </c>
      <c r="V1403">
        <v>1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63.3</v>
      </c>
      <c r="AC1403">
        <v>55</v>
      </c>
      <c r="AD1403">
        <v>738</v>
      </c>
      <c r="AE1403">
        <v>6.6039438246004725</v>
      </c>
      <c r="AF1403">
        <f t="shared" si="64"/>
        <v>738</v>
      </c>
      <c r="AG1403">
        <v>6.858116335244917</v>
      </c>
      <c r="AH1403">
        <f t="shared" si="65"/>
        <v>951.57293385114008</v>
      </c>
      <c r="AI1403">
        <v>-0.25417251064444457</v>
      </c>
      <c r="AJ1403">
        <v>738</v>
      </c>
      <c r="AL1403">
        <v>1</v>
      </c>
      <c r="AM1403">
        <v>0</v>
      </c>
      <c r="AN1403">
        <v>4.74</v>
      </c>
      <c r="AO1403">
        <v>4.7699999999999996</v>
      </c>
      <c r="AP1403">
        <v>3.01</v>
      </c>
    </row>
    <row r="1404" spans="1:42" x14ac:dyDescent="0.3">
      <c r="A1404">
        <v>1</v>
      </c>
      <c r="B1404">
        <v>0.5</v>
      </c>
      <c r="C1404">
        <f t="shared" si="63"/>
        <v>0.25</v>
      </c>
      <c r="D1404">
        <v>7.2401831635362885</v>
      </c>
      <c r="E1404" t="s">
        <v>40</v>
      </c>
      <c r="F1404">
        <v>0</v>
      </c>
      <c r="G1404">
        <v>0</v>
      </c>
      <c r="H1404">
        <v>1</v>
      </c>
      <c r="I1404">
        <v>0</v>
      </c>
      <c r="J1404">
        <v>0</v>
      </c>
      <c r="K1404" t="s">
        <v>43</v>
      </c>
      <c r="L1404">
        <v>0</v>
      </c>
      <c r="M1404">
        <v>1</v>
      </c>
      <c r="N1404">
        <v>0</v>
      </c>
      <c r="O1404">
        <v>0</v>
      </c>
      <c r="P1404">
        <v>0</v>
      </c>
      <c r="Q1404">
        <v>0</v>
      </c>
      <c r="R1404">
        <v>0</v>
      </c>
      <c r="S1404" t="s">
        <v>44</v>
      </c>
      <c r="T1404">
        <v>0</v>
      </c>
      <c r="U1404">
        <v>0</v>
      </c>
      <c r="V1404">
        <v>0</v>
      </c>
      <c r="W1404">
        <v>0</v>
      </c>
      <c r="X1404">
        <v>1</v>
      </c>
      <c r="Y1404">
        <v>0</v>
      </c>
      <c r="Z1404">
        <v>0</v>
      </c>
      <c r="AA1404">
        <v>0</v>
      </c>
      <c r="AB1404">
        <v>62.4</v>
      </c>
      <c r="AC1404">
        <v>58</v>
      </c>
      <c r="AD1404">
        <v>1678</v>
      </c>
      <c r="AE1404">
        <v>7.4253578870271513</v>
      </c>
      <c r="AF1404">
        <f t="shared" si="64"/>
        <v>1677.9999999999995</v>
      </c>
      <c r="AG1404">
        <v>7.3717827377705305</v>
      </c>
      <c r="AH1404">
        <f t="shared" si="65"/>
        <v>1590.4666421274237</v>
      </c>
      <c r="AI1404">
        <v>5.3575149256620769E-2</v>
      </c>
      <c r="AJ1404">
        <v>1678</v>
      </c>
      <c r="AL1404">
        <v>1</v>
      </c>
      <c r="AM1404">
        <v>0</v>
      </c>
      <c r="AN1404">
        <v>5.04</v>
      </c>
      <c r="AO1404">
        <v>5.0599999999999996</v>
      </c>
      <c r="AP1404">
        <v>3.15</v>
      </c>
    </row>
    <row r="1405" spans="1:42" x14ac:dyDescent="0.3">
      <c r="A1405">
        <v>1</v>
      </c>
      <c r="B1405">
        <v>0.38</v>
      </c>
      <c r="C1405">
        <f t="shared" si="63"/>
        <v>0.1444</v>
      </c>
      <c r="D1405">
        <v>6.8161707634672322</v>
      </c>
      <c r="E1405" t="s">
        <v>40</v>
      </c>
      <c r="F1405">
        <v>0</v>
      </c>
      <c r="G1405">
        <v>0</v>
      </c>
      <c r="H1405">
        <v>1</v>
      </c>
      <c r="I1405">
        <v>0</v>
      </c>
      <c r="J1405">
        <v>0</v>
      </c>
      <c r="K1405" t="s">
        <v>47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1</v>
      </c>
      <c r="R1405">
        <v>0</v>
      </c>
      <c r="S1405" t="s">
        <v>39</v>
      </c>
      <c r="T1405">
        <v>0</v>
      </c>
      <c r="U1405">
        <v>0</v>
      </c>
      <c r="V1405">
        <v>1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61.8</v>
      </c>
      <c r="AC1405">
        <v>54</v>
      </c>
      <c r="AD1405">
        <v>593</v>
      </c>
      <c r="AE1405">
        <v>6.3851943989977258</v>
      </c>
      <c r="AF1405">
        <f t="shared" si="64"/>
        <v>593.00000000000023</v>
      </c>
      <c r="AG1405">
        <v>6.3944503264657371</v>
      </c>
      <c r="AH1405">
        <f t="shared" si="65"/>
        <v>598.51424534795342</v>
      </c>
      <c r="AI1405">
        <v>-9.2559274680112935E-3</v>
      </c>
      <c r="AJ1405">
        <v>593</v>
      </c>
      <c r="AL1405">
        <v>1</v>
      </c>
      <c r="AM1405">
        <v>0</v>
      </c>
      <c r="AN1405">
        <v>4.66</v>
      </c>
      <c r="AO1405">
        <v>4.7</v>
      </c>
      <c r="AP1405">
        <v>2.89</v>
      </c>
    </row>
    <row r="1406" spans="1:42" x14ac:dyDescent="0.3">
      <c r="A1406">
        <v>1</v>
      </c>
      <c r="B1406">
        <v>0.3</v>
      </c>
      <c r="C1406">
        <f t="shared" si="63"/>
        <v>0.09</v>
      </c>
      <c r="D1406">
        <v>6.4709048392564616</v>
      </c>
      <c r="E1406" t="s">
        <v>55</v>
      </c>
      <c r="F1406">
        <v>0</v>
      </c>
      <c r="G1406">
        <v>0</v>
      </c>
      <c r="H1406">
        <v>0</v>
      </c>
      <c r="I1406">
        <v>0</v>
      </c>
      <c r="J1406">
        <v>1</v>
      </c>
      <c r="K1406" t="s">
        <v>43</v>
      </c>
      <c r="L1406">
        <v>0</v>
      </c>
      <c r="M1406">
        <v>1</v>
      </c>
      <c r="N1406">
        <v>0</v>
      </c>
      <c r="O1406">
        <v>0</v>
      </c>
      <c r="P1406">
        <v>0</v>
      </c>
      <c r="Q1406">
        <v>0</v>
      </c>
      <c r="R1406">
        <v>0</v>
      </c>
      <c r="S1406" t="s">
        <v>52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0</v>
      </c>
      <c r="AA1406">
        <v>0</v>
      </c>
      <c r="AB1406">
        <v>61.8</v>
      </c>
      <c r="AC1406">
        <v>58</v>
      </c>
      <c r="AD1406">
        <v>658</v>
      </c>
      <c r="AE1406">
        <v>6.4892049313253173</v>
      </c>
      <c r="AF1406">
        <f t="shared" si="64"/>
        <v>658</v>
      </c>
      <c r="AG1406">
        <v>6.4121546960407745</v>
      </c>
      <c r="AH1406">
        <f t="shared" si="65"/>
        <v>609.2049193219043</v>
      </c>
      <c r="AI1406">
        <v>7.7050235284542801E-2</v>
      </c>
      <c r="AJ1406">
        <v>658</v>
      </c>
      <c r="AL1406">
        <v>1</v>
      </c>
      <c r="AM1406">
        <v>0</v>
      </c>
      <c r="AN1406">
        <v>4.26</v>
      </c>
      <c r="AO1406">
        <v>4.28</v>
      </c>
      <c r="AP1406">
        <v>2.64</v>
      </c>
    </row>
    <row r="1407" spans="1:42" x14ac:dyDescent="0.3">
      <c r="A1407">
        <v>1</v>
      </c>
      <c r="B1407">
        <v>0.3</v>
      </c>
      <c r="C1407">
        <f t="shared" si="63"/>
        <v>0.09</v>
      </c>
      <c r="D1407">
        <v>6.4709048392564616</v>
      </c>
      <c r="E1407" t="s">
        <v>55</v>
      </c>
      <c r="F1407">
        <v>0</v>
      </c>
      <c r="G1407">
        <v>0</v>
      </c>
      <c r="H1407">
        <v>0</v>
      </c>
      <c r="I1407">
        <v>0</v>
      </c>
      <c r="J1407">
        <v>1</v>
      </c>
      <c r="K1407" t="s">
        <v>54</v>
      </c>
      <c r="L1407">
        <v>1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 t="s">
        <v>44</v>
      </c>
      <c r="T1407">
        <v>0</v>
      </c>
      <c r="U1407">
        <v>0</v>
      </c>
      <c r="V1407">
        <v>0</v>
      </c>
      <c r="W1407">
        <v>0</v>
      </c>
      <c r="X1407">
        <v>1</v>
      </c>
      <c r="Y1407">
        <v>0</v>
      </c>
      <c r="Z1407">
        <v>0</v>
      </c>
      <c r="AA1407">
        <v>0</v>
      </c>
      <c r="AB1407">
        <v>60.1</v>
      </c>
      <c r="AC1407">
        <v>58</v>
      </c>
      <c r="AD1407">
        <v>666</v>
      </c>
      <c r="AE1407">
        <v>6.5012896705403893</v>
      </c>
      <c r="AF1407">
        <f t="shared" si="64"/>
        <v>666.00000000000011</v>
      </c>
      <c r="AG1407">
        <v>6.5555825800478722</v>
      </c>
      <c r="AH1407">
        <f t="shared" si="65"/>
        <v>703.15867673581965</v>
      </c>
      <c r="AI1407">
        <v>-5.4292909507482889E-2</v>
      </c>
      <c r="AJ1407">
        <v>666</v>
      </c>
      <c r="AL1407">
        <v>1</v>
      </c>
      <c r="AM1407">
        <v>0</v>
      </c>
      <c r="AN1407">
        <v>4.3499999999999996</v>
      </c>
      <c r="AO1407">
        <v>4.37</v>
      </c>
      <c r="AP1407">
        <v>2.62</v>
      </c>
    </row>
    <row r="1408" spans="1:42" x14ac:dyDescent="0.3">
      <c r="A1408">
        <v>1</v>
      </c>
      <c r="B1408">
        <v>0.32</v>
      </c>
      <c r="C1408">
        <f t="shared" si="63"/>
        <v>0.1024</v>
      </c>
      <c r="D1408">
        <v>6.56339481274318</v>
      </c>
      <c r="E1408" t="s">
        <v>40</v>
      </c>
      <c r="F1408">
        <v>0</v>
      </c>
      <c r="G1408">
        <v>0</v>
      </c>
      <c r="H1408">
        <v>1</v>
      </c>
      <c r="I1408">
        <v>0</v>
      </c>
      <c r="J1408">
        <v>0</v>
      </c>
      <c r="K1408" t="s">
        <v>51</v>
      </c>
      <c r="L1408">
        <v>0</v>
      </c>
      <c r="M1408">
        <v>0</v>
      </c>
      <c r="N1408">
        <v>1</v>
      </c>
      <c r="O1408">
        <v>0</v>
      </c>
      <c r="P1408">
        <v>0</v>
      </c>
      <c r="Q1408">
        <v>0</v>
      </c>
      <c r="R1408">
        <v>0</v>
      </c>
      <c r="S1408" t="s">
        <v>46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1</v>
      </c>
      <c r="AA1408">
        <v>0</v>
      </c>
      <c r="AB1408">
        <v>62</v>
      </c>
      <c r="AC1408">
        <v>56</v>
      </c>
      <c r="AD1408">
        <v>867</v>
      </c>
      <c r="AE1408">
        <v>6.7650389767805414</v>
      </c>
      <c r="AF1408">
        <f t="shared" si="64"/>
        <v>866.99999999999966</v>
      </c>
      <c r="AG1408">
        <v>6.7566514154701292</v>
      </c>
      <c r="AH1408">
        <f t="shared" si="65"/>
        <v>859.75839649512932</v>
      </c>
      <c r="AI1408">
        <v>8.3875613104122948E-3</v>
      </c>
      <c r="AJ1408">
        <v>867</v>
      </c>
      <c r="AL1408">
        <v>1</v>
      </c>
      <c r="AM1408">
        <v>0</v>
      </c>
      <c r="AN1408">
        <v>4.37</v>
      </c>
      <c r="AO1408">
        <v>4.41</v>
      </c>
      <c r="AP1408">
        <v>2.72</v>
      </c>
    </row>
    <row r="1409" spans="1:42" x14ac:dyDescent="0.3">
      <c r="A1409">
        <v>1</v>
      </c>
      <c r="B1409">
        <v>0.72</v>
      </c>
      <c r="C1409">
        <f t="shared" si="63"/>
        <v>0.51839999999999997</v>
      </c>
      <c r="D1409">
        <v>7.8446480764991975</v>
      </c>
      <c r="E1409" t="s">
        <v>49</v>
      </c>
      <c r="F1409">
        <v>0</v>
      </c>
      <c r="G1409">
        <v>0</v>
      </c>
      <c r="H1409">
        <v>0</v>
      </c>
      <c r="I1409">
        <v>1</v>
      </c>
      <c r="J1409">
        <v>0</v>
      </c>
      <c r="K1409" t="s">
        <v>50</v>
      </c>
      <c r="L1409">
        <v>0</v>
      </c>
      <c r="M1409">
        <v>0</v>
      </c>
      <c r="N1409">
        <v>0</v>
      </c>
      <c r="O1409">
        <v>1</v>
      </c>
      <c r="P1409">
        <v>0</v>
      </c>
      <c r="Q1409">
        <v>0</v>
      </c>
      <c r="R1409">
        <v>0</v>
      </c>
      <c r="S1409" t="s">
        <v>48</v>
      </c>
      <c r="T1409">
        <v>0</v>
      </c>
      <c r="U1409">
        <v>0</v>
      </c>
      <c r="V1409">
        <v>0</v>
      </c>
      <c r="W1409">
        <v>1</v>
      </c>
      <c r="X1409">
        <v>0</v>
      </c>
      <c r="Y1409">
        <v>0</v>
      </c>
      <c r="Z1409">
        <v>0</v>
      </c>
      <c r="AA1409">
        <v>0</v>
      </c>
      <c r="AB1409">
        <v>61.6</v>
      </c>
      <c r="AC1409">
        <v>55</v>
      </c>
      <c r="AD1409">
        <v>2364</v>
      </c>
      <c r="AE1409">
        <v>7.7681103785259884</v>
      </c>
      <c r="AF1409">
        <f t="shared" si="64"/>
        <v>2363.9999999999991</v>
      </c>
      <c r="AG1409">
        <v>7.6653897504743167</v>
      </c>
      <c r="AH1409">
        <f t="shared" si="65"/>
        <v>2133.2240450280697</v>
      </c>
      <c r="AI1409">
        <v>0.1027206280516717</v>
      </c>
      <c r="AJ1409">
        <v>2364</v>
      </c>
      <c r="AL1409">
        <v>1</v>
      </c>
      <c r="AM1409">
        <v>0</v>
      </c>
      <c r="AN1409">
        <v>5.79</v>
      </c>
      <c r="AO1409">
        <v>5.76</v>
      </c>
      <c r="AP1409">
        <v>3.56</v>
      </c>
    </row>
    <row r="1410" spans="1:42" x14ac:dyDescent="0.3">
      <c r="A1410">
        <v>1</v>
      </c>
      <c r="B1410">
        <v>0.5</v>
      </c>
      <c r="C1410">
        <f t="shared" si="63"/>
        <v>0.25</v>
      </c>
      <c r="D1410">
        <v>7.2401831635362885</v>
      </c>
      <c r="E1410" t="s">
        <v>37</v>
      </c>
      <c r="F1410">
        <v>0</v>
      </c>
      <c r="G1410">
        <v>1</v>
      </c>
      <c r="H1410">
        <v>0</v>
      </c>
      <c r="I1410">
        <v>0</v>
      </c>
      <c r="J1410">
        <v>0</v>
      </c>
      <c r="K1410" t="s">
        <v>47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1</v>
      </c>
      <c r="R1410">
        <v>0</v>
      </c>
      <c r="S1410" t="s">
        <v>42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1</v>
      </c>
      <c r="AB1410">
        <v>64.8</v>
      </c>
      <c r="AC1410">
        <v>56</v>
      </c>
      <c r="AD1410">
        <v>1280</v>
      </c>
      <c r="AE1410">
        <v>7.1546153569136628</v>
      </c>
      <c r="AF1410">
        <f t="shared" si="64"/>
        <v>1280</v>
      </c>
      <c r="AG1410">
        <v>7.0728361972165246</v>
      </c>
      <c r="AH1410">
        <f t="shared" si="65"/>
        <v>1179.4885569815017</v>
      </c>
      <c r="AI1410">
        <v>8.1779159697138226E-2</v>
      </c>
      <c r="AJ1410">
        <v>1280</v>
      </c>
      <c r="AL1410">
        <v>1</v>
      </c>
      <c r="AM1410">
        <v>0</v>
      </c>
      <c r="AN1410">
        <v>4.92</v>
      </c>
      <c r="AO1410">
        <v>4.99</v>
      </c>
      <c r="AP1410">
        <v>3.21</v>
      </c>
    </row>
    <row r="1411" spans="1:42" x14ac:dyDescent="0.3">
      <c r="A1411">
        <v>1</v>
      </c>
      <c r="B1411">
        <v>0.37</v>
      </c>
      <c r="C1411">
        <f t="shared" ref="C1411:C1474" si="66">B1411^2</f>
        <v>0.13689999999999999</v>
      </c>
      <c r="D1411">
        <v>6.7763153464924137</v>
      </c>
      <c r="E1411" t="s">
        <v>49</v>
      </c>
      <c r="F1411">
        <v>0</v>
      </c>
      <c r="G1411">
        <v>0</v>
      </c>
      <c r="H1411">
        <v>0</v>
      </c>
      <c r="I1411">
        <v>1</v>
      </c>
      <c r="J1411">
        <v>0</v>
      </c>
      <c r="K1411" t="s">
        <v>38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1</v>
      </c>
      <c r="S1411" t="s">
        <v>52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0</v>
      </c>
      <c r="AA1411">
        <v>0</v>
      </c>
      <c r="AB1411">
        <v>61.1</v>
      </c>
      <c r="AC1411">
        <v>60</v>
      </c>
      <c r="AD1411">
        <v>454</v>
      </c>
      <c r="AE1411">
        <v>6.1180971980413483</v>
      </c>
      <c r="AF1411">
        <f t="shared" ref="AF1411:AF1474" si="67">EXP(AE1411)</f>
        <v>454.00000000000017</v>
      </c>
      <c r="AG1411">
        <v>6.3380947629509734</v>
      </c>
      <c r="AH1411">
        <f t="shared" ref="AH1411:AH1474" si="68">EXP(AG1411)</f>
        <v>565.71745811185667</v>
      </c>
      <c r="AI1411">
        <v>-0.21999756490962508</v>
      </c>
      <c r="AJ1411">
        <v>454</v>
      </c>
      <c r="AL1411">
        <v>1</v>
      </c>
      <c r="AM1411">
        <v>0</v>
      </c>
      <c r="AN1411">
        <v>4.5999999999999996</v>
      </c>
      <c r="AO1411">
        <v>4.63</v>
      </c>
      <c r="AP1411">
        <v>2.82</v>
      </c>
    </row>
    <row r="1412" spans="1:42" x14ac:dyDescent="0.3">
      <c r="A1412">
        <v>1</v>
      </c>
      <c r="B1412">
        <v>0.55000000000000004</v>
      </c>
      <c r="C1412">
        <f t="shared" si="66"/>
        <v>0.30250000000000005</v>
      </c>
      <c r="D1412">
        <v>7.3935294085635661</v>
      </c>
      <c r="E1412" t="s">
        <v>37</v>
      </c>
      <c r="F1412">
        <v>0</v>
      </c>
      <c r="G1412">
        <v>1</v>
      </c>
      <c r="H1412">
        <v>0</v>
      </c>
      <c r="I1412">
        <v>0</v>
      </c>
      <c r="J1412">
        <v>0</v>
      </c>
      <c r="K1412" t="s">
        <v>41</v>
      </c>
      <c r="L1412">
        <v>0</v>
      </c>
      <c r="M1412">
        <v>0</v>
      </c>
      <c r="N1412">
        <v>0</v>
      </c>
      <c r="O1412">
        <v>0</v>
      </c>
      <c r="P1412">
        <v>1</v>
      </c>
      <c r="Q1412">
        <v>0</v>
      </c>
      <c r="R1412">
        <v>0</v>
      </c>
      <c r="S1412" t="s">
        <v>39</v>
      </c>
      <c r="T1412">
        <v>0</v>
      </c>
      <c r="U1412">
        <v>0</v>
      </c>
      <c r="V1412">
        <v>1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63.6</v>
      </c>
      <c r="AC1412">
        <v>55</v>
      </c>
      <c r="AD1412">
        <v>1263</v>
      </c>
      <c r="AE1412">
        <v>7.1412451223504911</v>
      </c>
      <c r="AF1412">
        <f t="shared" si="67"/>
        <v>1263</v>
      </c>
      <c r="AG1412">
        <v>7.1700454994580269</v>
      </c>
      <c r="AH1412">
        <f t="shared" si="68"/>
        <v>1299.9037463744637</v>
      </c>
      <c r="AI1412">
        <v>-2.8800377107535802E-2</v>
      </c>
      <c r="AJ1412">
        <v>1263</v>
      </c>
      <c r="AL1412">
        <v>1</v>
      </c>
      <c r="AM1412">
        <v>0</v>
      </c>
      <c r="AN1412">
        <v>5.23</v>
      </c>
      <c r="AO1412">
        <v>5.18</v>
      </c>
      <c r="AP1412">
        <v>3.31</v>
      </c>
    </row>
    <row r="1413" spans="1:42" x14ac:dyDescent="0.3">
      <c r="A1413">
        <v>1</v>
      </c>
      <c r="B1413">
        <v>0.41</v>
      </c>
      <c r="C1413">
        <f t="shared" si="66"/>
        <v>0.16809999999999997</v>
      </c>
      <c r="D1413">
        <v>6.9310210740658889</v>
      </c>
      <c r="E1413" t="s">
        <v>55</v>
      </c>
      <c r="F1413">
        <v>0</v>
      </c>
      <c r="G1413">
        <v>0</v>
      </c>
      <c r="H1413">
        <v>0</v>
      </c>
      <c r="I1413">
        <v>0</v>
      </c>
      <c r="J1413">
        <v>1</v>
      </c>
      <c r="K1413" t="s">
        <v>50</v>
      </c>
      <c r="L1413">
        <v>0</v>
      </c>
      <c r="M1413">
        <v>0</v>
      </c>
      <c r="N1413">
        <v>0</v>
      </c>
      <c r="O1413">
        <v>1</v>
      </c>
      <c r="P1413">
        <v>0</v>
      </c>
      <c r="Q1413">
        <v>0</v>
      </c>
      <c r="R1413">
        <v>0</v>
      </c>
      <c r="S1413" t="s">
        <v>52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0</v>
      </c>
      <c r="AA1413">
        <v>0</v>
      </c>
      <c r="AB1413">
        <v>60.5</v>
      </c>
      <c r="AC1413">
        <v>56</v>
      </c>
      <c r="AD1413">
        <v>834</v>
      </c>
      <c r="AE1413">
        <v>6.7262334023587469</v>
      </c>
      <c r="AF1413">
        <f t="shared" si="67"/>
        <v>834.00000000000011</v>
      </c>
      <c r="AG1413">
        <v>6.8313738839055613</v>
      </c>
      <c r="AH1413">
        <f t="shared" si="68"/>
        <v>926.46279082110527</v>
      </c>
      <c r="AI1413">
        <v>-0.10514048154681443</v>
      </c>
      <c r="AJ1413">
        <v>834</v>
      </c>
      <c r="AL1413">
        <v>1</v>
      </c>
      <c r="AM1413">
        <v>0</v>
      </c>
      <c r="AN1413">
        <v>4.8099999999999996</v>
      </c>
      <c r="AO1413">
        <v>4.8499999999999996</v>
      </c>
      <c r="AP1413">
        <v>2.92</v>
      </c>
    </row>
    <row r="1414" spans="1:42" x14ac:dyDescent="0.3">
      <c r="A1414">
        <v>1</v>
      </c>
      <c r="B1414">
        <v>0.41</v>
      </c>
      <c r="C1414">
        <f t="shared" si="66"/>
        <v>0.16809999999999997</v>
      </c>
      <c r="D1414">
        <v>6.9310210740658889</v>
      </c>
      <c r="E1414" t="s">
        <v>40</v>
      </c>
      <c r="F1414">
        <v>0</v>
      </c>
      <c r="G1414">
        <v>0</v>
      </c>
      <c r="H1414">
        <v>1</v>
      </c>
      <c r="I1414">
        <v>0</v>
      </c>
      <c r="J1414">
        <v>0</v>
      </c>
      <c r="K1414" t="s">
        <v>51</v>
      </c>
      <c r="L1414">
        <v>0</v>
      </c>
      <c r="M1414">
        <v>0</v>
      </c>
      <c r="N1414">
        <v>1</v>
      </c>
      <c r="O1414">
        <v>0</v>
      </c>
      <c r="P1414">
        <v>0</v>
      </c>
      <c r="Q1414">
        <v>0</v>
      </c>
      <c r="R1414">
        <v>0</v>
      </c>
      <c r="S1414" t="s">
        <v>46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1</v>
      </c>
      <c r="AA1414">
        <v>0</v>
      </c>
      <c r="AB1414">
        <v>62.1</v>
      </c>
      <c r="AC1414">
        <v>57</v>
      </c>
      <c r="AD1414">
        <v>1295</v>
      </c>
      <c r="AE1414">
        <v>7.1662659741336379</v>
      </c>
      <c r="AF1414">
        <f t="shared" si="67"/>
        <v>1294.9999999999998</v>
      </c>
      <c r="AG1414">
        <v>7.1619363678831398</v>
      </c>
      <c r="AH1414">
        <f t="shared" si="68"/>
        <v>1289.4052801123469</v>
      </c>
      <c r="AI1414">
        <v>4.3296062504980526E-3</v>
      </c>
      <c r="AJ1414">
        <v>1295</v>
      </c>
      <c r="AL1414">
        <v>1</v>
      </c>
      <c r="AM1414">
        <v>0</v>
      </c>
      <c r="AN1414">
        <v>4.75</v>
      </c>
      <c r="AO1414">
        <v>4.79</v>
      </c>
      <c r="AP1414">
        <v>2.96</v>
      </c>
    </row>
    <row r="1415" spans="1:42" x14ac:dyDescent="0.3">
      <c r="A1415">
        <v>1</v>
      </c>
      <c r="B1415">
        <v>0.92</v>
      </c>
      <c r="C1415">
        <f t="shared" si="66"/>
        <v>0.84640000000000004</v>
      </c>
      <c r="D1415">
        <v>8.279097410884372</v>
      </c>
      <c r="E1415" t="s">
        <v>49</v>
      </c>
      <c r="F1415">
        <v>0</v>
      </c>
      <c r="G1415">
        <v>0</v>
      </c>
      <c r="H1415">
        <v>0</v>
      </c>
      <c r="I1415">
        <v>1</v>
      </c>
      <c r="J1415">
        <v>0</v>
      </c>
      <c r="K1415" t="s">
        <v>43</v>
      </c>
      <c r="L1415">
        <v>0</v>
      </c>
      <c r="M1415">
        <v>1</v>
      </c>
      <c r="N1415">
        <v>0</v>
      </c>
      <c r="O1415">
        <v>0</v>
      </c>
      <c r="P1415">
        <v>0</v>
      </c>
      <c r="Q1415">
        <v>0</v>
      </c>
      <c r="R1415">
        <v>0</v>
      </c>
      <c r="S1415" t="s">
        <v>39</v>
      </c>
      <c r="T1415">
        <v>0</v>
      </c>
      <c r="U1415">
        <v>0</v>
      </c>
      <c r="V1415">
        <v>1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60.9</v>
      </c>
      <c r="AC1415">
        <v>59</v>
      </c>
      <c r="AD1415">
        <v>4258</v>
      </c>
      <c r="AE1415">
        <v>8.3565548454534255</v>
      </c>
      <c r="AF1415">
        <f t="shared" si="67"/>
        <v>4258.0000000000036</v>
      </c>
      <c r="AG1415">
        <v>8.4197918520737431</v>
      </c>
      <c r="AH1415">
        <f t="shared" si="68"/>
        <v>4535.9592064211156</v>
      </c>
      <c r="AI1415">
        <v>-6.3237006620317615E-2</v>
      </c>
      <c r="AJ1415">
        <v>4258</v>
      </c>
      <c r="AL1415">
        <v>1</v>
      </c>
      <c r="AM1415">
        <v>0</v>
      </c>
      <c r="AN1415">
        <v>6.25</v>
      </c>
      <c r="AO1415">
        <v>6.27</v>
      </c>
      <c r="AP1415">
        <v>3.81</v>
      </c>
    </row>
    <row r="1416" spans="1:42" x14ac:dyDescent="0.3">
      <c r="A1416">
        <v>1</v>
      </c>
      <c r="B1416">
        <v>0.23</v>
      </c>
      <c r="C1416">
        <f t="shared" si="66"/>
        <v>5.2900000000000003E-2</v>
      </c>
      <c r="D1416">
        <v>6.1036553175578563</v>
      </c>
      <c r="E1416" t="s">
        <v>55</v>
      </c>
      <c r="F1416">
        <v>0</v>
      </c>
      <c r="G1416">
        <v>0</v>
      </c>
      <c r="H1416">
        <v>0</v>
      </c>
      <c r="I1416">
        <v>0</v>
      </c>
      <c r="J1416">
        <v>1</v>
      </c>
      <c r="K1416" t="s">
        <v>54</v>
      </c>
      <c r="L1416">
        <v>1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 t="s">
        <v>52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0</v>
      </c>
      <c r="AA1416">
        <v>0</v>
      </c>
      <c r="AB1416">
        <v>61.6</v>
      </c>
      <c r="AC1416">
        <v>58</v>
      </c>
      <c r="AD1416">
        <v>402</v>
      </c>
      <c r="AE1416">
        <v>5.9964520886190211</v>
      </c>
      <c r="AF1416">
        <f t="shared" si="67"/>
        <v>402</v>
      </c>
      <c r="AG1416">
        <v>6.125462616584457</v>
      </c>
      <c r="AH1416">
        <f t="shared" si="68"/>
        <v>457.35624492001637</v>
      </c>
      <c r="AI1416">
        <v>-0.12901052796543588</v>
      </c>
      <c r="AJ1416">
        <v>402</v>
      </c>
      <c r="AL1416">
        <v>1</v>
      </c>
      <c r="AM1416">
        <v>0</v>
      </c>
      <c r="AN1416">
        <v>3.96</v>
      </c>
      <c r="AO1416">
        <v>3.99</v>
      </c>
      <c r="AP1416">
        <v>2.4500000000000002</v>
      </c>
    </row>
    <row r="1417" spans="1:42" x14ac:dyDescent="0.3">
      <c r="A1417">
        <v>1</v>
      </c>
      <c r="B1417">
        <v>0.3</v>
      </c>
      <c r="C1417">
        <f t="shared" si="66"/>
        <v>0.09</v>
      </c>
      <c r="D1417">
        <v>6.4709048392564616</v>
      </c>
      <c r="E1417" t="s">
        <v>40</v>
      </c>
      <c r="F1417">
        <v>0</v>
      </c>
      <c r="G1417">
        <v>0</v>
      </c>
      <c r="H1417">
        <v>1</v>
      </c>
      <c r="I1417">
        <v>0</v>
      </c>
      <c r="J1417">
        <v>0</v>
      </c>
      <c r="K1417" t="s">
        <v>43</v>
      </c>
      <c r="L1417">
        <v>0</v>
      </c>
      <c r="M1417">
        <v>1</v>
      </c>
      <c r="N1417">
        <v>0</v>
      </c>
      <c r="O1417">
        <v>0</v>
      </c>
      <c r="P1417">
        <v>0</v>
      </c>
      <c r="Q1417">
        <v>0</v>
      </c>
      <c r="R1417">
        <v>0</v>
      </c>
      <c r="S1417" t="s">
        <v>52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0</v>
      </c>
      <c r="AA1417">
        <v>0</v>
      </c>
      <c r="AB1417">
        <v>61.4</v>
      </c>
      <c r="AC1417">
        <v>56</v>
      </c>
      <c r="AD1417">
        <v>621</v>
      </c>
      <c r="AE1417">
        <v>6.4313310819334788</v>
      </c>
      <c r="AF1417">
        <f t="shared" si="67"/>
        <v>621</v>
      </c>
      <c r="AG1417">
        <v>6.5127127629114163</v>
      </c>
      <c r="AH1417">
        <f t="shared" si="68"/>
        <v>673.65139762954459</v>
      </c>
      <c r="AI1417">
        <v>-8.1381680977937521E-2</v>
      </c>
      <c r="AJ1417">
        <v>621</v>
      </c>
      <c r="AL1417">
        <v>1</v>
      </c>
      <c r="AM1417">
        <v>0</v>
      </c>
      <c r="AN1417">
        <v>4.33</v>
      </c>
      <c r="AO1417">
        <v>4.3600000000000003</v>
      </c>
      <c r="AP1417">
        <v>2.67</v>
      </c>
    </row>
    <row r="1418" spans="1:42" x14ac:dyDescent="0.3">
      <c r="A1418">
        <v>1</v>
      </c>
      <c r="B1418">
        <v>0.85</v>
      </c>
      <c r="C1418">
        <f t="shared" si="66"/>
        <v>0.72249999999999992</v>
      </c>
      <c r="D1418">
        <v>8.1362684808026113</v>
      </c>
      <c r="E1418" t="s">
        <v>40</v>
      </c>
      <c r="F1418">
        <v>0</v>
      </c>
      <c r="G1418">
        <v>0</v>
      </c>
      <c r="H1418">
        <v>1</v>
      </c>
      <c r="I1418">
        <v>0</v>
      </c>
      <c r="J1418">
        <v>0</v>
      </c>
      <c r="K1418" t="s">
        <v>50</v>
      </c>
      <c r="L1418">
        <v>0</v>
      </c>
      <c r="M1418">
        <v>0</v>
      </c>
      <c r="N1418">
        <v>0</v>
      </c>
      <c r="O1418">
        <v>1</v>
      </c>
      <c r="P1418">
        <v>0</v>
      </c>
      <c r="Q1418">
        <v>0</v>
      </c>
      <c r="R1418">
        <v>0</v>
      </c>
      <c r="S1418" t="s">
        <v>44</v>
      </c>
      <c r="T1418">
        <v>0</v>
      </c>
      <c r="U1418">
        <v>0</v>
      </c>
      <c r="V1418">
        <v>0</v>
      </c>
      <c r="W1418">
        <v>0</v>
      </c>
      <c r="X1418">
        <v>1</v>
      </c>
      <c r="Y1418">
        <v>0</v>
      </c>
      <c r="Z1418">
        <v>0</v>
      </c>
      <c r="AA1418">
        <v>0</v>
      </c>
      <c r="AB1418">
        <v>61.8</v>
      </c>
      <c r="AC1418">
        <v>55</v>
      </c>
      <c r="AD1418">
        <v>4373</v>
      </c>
      <c r="AE1418">
        <v>8.3832045514129199</v>
      </c>
      <c r="AF1418">
        <f t="shared" si="67"/>
        <v>4372.9999999999973</v>
      </c>
      <c r="AG1418">
        <v>8.3881356090608801</v>
      </c>
      <c r="AH1418">
        <f t="shared" si="68"/>
        <v>4394.6167680577018</v>
      </c>
      <c r="AI1418">
        <v>-4.931057647960202E-3</v>
      </c>
      <c r="AJ1418">
        <v>4373</v>
      </c>
      <c r="AL1418">
        <v>1</v>
      </c>
      <c r="AM1418">
        <v>0</v>
      </c>
      <c r="AN1418">
        <v>6.09</v>
      </c>
      <c r="AO1418">
        <v>6.11</v>
      </c>
      <c r="AP1418">
        <v>3.77</v>
      </c>
    </row>
    <row r="1419" spans="1:42" x14ac:dyDescent="0.3">
      <c r="A1419">
        <v>1</v>
      </c>
      <c r="B1419">
        <v>0.93</v>
      </c>
      <c r="C1419">
        <f t="shared" si="66"/>
        <v>0.86490000000000011</v>
      </c>
      <c r="D1419">
        <v>8.2988028923190118</v>
      </c>
      <c r="E1419" t="s">
        <v>49</v>
      </c>
      <c r="F1419">
        <v>0</v>
      </c>
      <c r="G1419">
        <v>0</v>
      </c>
      <c r="H1419">
        <v>0</v>
      </c>
      <c r="I1419">
        <v>1</v>
      </c>
      <c r="J1419">
        <v>0</v>
      </c>
      <c r="K1419" t="s">
        <v>50</v>
      </c>
      <c r="L1419">
        <v>0</v>
      </c>
      <c r="M1419">
        <v>0</v>
      </c>
      <c r="N1419">
        <v>0</v>
      </c>
      <c r="O1419">
        <v>1</v>
      </c>
      <c r="P1419">
        <v>0</v>
      </c>
      <c r="Q1419">
        <v>0</v>
      </c>
      <c r="R1419">
        <v>0</v>
      </c>
      <c r="S1419" t="s">
        <v>44</v>
      </c>
      <c r="T1419">
        <v>0</v>
      </c>
      <c r="U1419">
        <v>0</v>
      </c>
      <c r="V1419">
        <v>0</v>
      </c>
      <c r="W1419">
        <v>0</v>
      </c>
      <c r="X1419">
        <v>1</v>
      </c>
      <c r="Y1419">
        <v>0</v>
      </c>
      <c r="Z1419">
        <v>0</v>
      </c>
      <c r="AA1419">
        <v>0</v>
      </c>
      <c r="AB1419">
        <v>62.1</v>
      </c>
      <c r="AC1419">
        <v>59</v>
      </c>
      <c r="AD1419">
        <v>4793</v>
      </c>
      <c r="AE1419">
        <v>8.4749117991596314</v>
      </c>
      <c r="AF1419">
        <f t="shared" si="67"/>
        <v>4793.0000000000009</v>
      </c>
      <c r="AG1419">
        <v>8.5339682560843855</v>
      </c>
      <c r="AH1419">
        <f t="shared" si="68"/>
        <v>5084.5827806719299</v>
      </c>
      <c r="AI1419">
        <v>-5.9056456924754031E-2</v>
      </c>
      <c r="AJ1419">
        <v>4793</v>
      </c>
      <c r="AL1419">
        <v>1</v>
      </c>
      <c r="AM1419">
        <v>0</v>
      </c>
      <c r="AN1419">
        <v>6.21</v>
      </c>
      <c r="AO1419">
        <v>6.16</v>
      </c>
      <c r="AP1419">
        <v>3.84</v>
      </c>
    </row>
    <row r="1420" spans="1:42" x14ac:dyDescent="0.3">
      <c r="A1420">
        <v>1</v>
      </c>
      <c r="B1420">
        <v>0.24</v>
      </c>
      <c r="C1420">
        <f t="shared" si="66"/>
        <v>5.7599999999999998E-2</v>
      </c>
      <c r="D1420">
        <v>6.1610467084186391</v>
      </c>
      <c r="E1420" t="s">
        <v>55</v>
      </c>
      <c r="F1420">
        <v>0</v>
      </c>
      <c r="G1420">
        <v>0</v>
      </c>
      <c r="H1420">
        <v>0</v>
      </c>
      <c r="I1420">
        <v>0</v>
      </c>
      <c r="J1420">
        <v>1</v>
      </c>
      <c r="K1420" t="s">
        <v>51</v>
      </c>
      <c r="L1420">
        <v>0</v>
      </c>
      <c r="M1420">
        <v>0</v>
      </c>
      <c r="N1420">
        <v>1</v>
      </c>
      <c r="O1420">
        <v>0</v>
      </c>
      <c r="P1420">
        <v>0</v>
      </c>
      <c r="Q1420">
        <v>0</v>
      </c>
      <c r="R1420">
        <v>0</v>
      </c>
      <c r="S1420" t="s">
        <v>46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1</v>
      </c>
      <c r="AA1420">
        <v>0</v>
      </c>
      <c r="AB1420">
        <v>63.5</v>
      </c>
      <c r="AC1420">
        <v>54</v>
      </c>
      <c r="AD1420">
        <v>485</v>
      </c>
      <c r="AE1420">
        <v>6.1841488909374833</v>
      </c>
      <c r="AF1420">
        <f t="shared" si="67"/>
        <v>485.00000000000006</v>
      </c>
      <c r="AG1420">
        <v>6.2833732540763627</v>
      </c>
      <c r="AH1420">
        <f t="shared" si="68"/>
        <v>535.59230897812597</v>
      </c>
      <c r="AI1420">
        <v>-9.922436313887939E-2</v>
      </c>
      <c r="AJ1420">
        <v>485</v>
      </c>
      <c r="AL1420">
        <v>1</v>
      </c>
      <c r="AM1420">
        <v>0</v>
      </c>
      <c r="AN1420">
        <v>3.92</v>
      </c>
      <c r="AO1420">
        <v>3.96</v>
      </c>
      <c r="AP1420">
        <v>2.5</v>
      </c>
    </row>
    <row r="1421" spans="1:42" x14ac:dyDescent="0.3">
      <c r="A1421">
        <v>1</v>
      </c>
      <c r="B1421">
        <v>0.3</v>
      </c>
      <c r="C1421">
        <f t="shared" si="66"/>
        <v>0.09</v>
      </c>
      <c r="D1421">
        <v>6.4709048392564616</v>
      </c>
      <c r="E1421" t="s">
        <v>40</v>
      </c>
      <c r="F1421">
        <v>0</v>
      </c>
      <c r="G1421">
        <v>0</v>
      </c>
      <c r="H1421">
        <v>1</v>
      </c>
      <c r="I1421">
        <v>0</v>
      </c>
      <c r="J1421">
        <v>0</v>
      </c>
      <c r="K1421" t="s">
        <v>50</v>
      </c>
      <c r="L1421">
        <v>0</v>
      </c>
      <c r="M1421">
        <v>0</v>
      </c>
      <c r="N1421">
        <v>0</v>
      </c>
      <c r="O1421">
        <v>1</v>
      </c>
      <c r="P1421">
        <v>0</v>
      </c>
      <c r="Q1421">
        <v>0</v>
      </c>
      <c r="R1421">
        <v>0</v>
      </c>
      <c r="S1421" t="s">
        <v>53</v>
      </c>
      <c r="T1421">
        <v>0</v>
      </c>
      <c r="U1421">
        <v>1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60.9</v>
      </c>
      <c r="AC1421">
        <v>57</v>
      </c>
      <c r="AD1421">
        <v>863</v>
      </c>
      <c r="AE1421">
        <v>6.7604146910834277</v>
      </c>
      <c r="AF1421">
        <f t="shared" si="67"/>
        <v>862.99999999999977</v>
      </c>
      <c r="AG1421">
        <v>6.7229928242627697</v>
      </c>
      <c r="AH1421">
        <f t="shared" si="68"/>
        <v>831.30173220300173</v>
      </c>
      <c r="AI1421">
        <v>3.7421866820658067E-2</v>
      </c>
      <c r="AJ1421">
        <v>863</v>
      </c>
      <c r="AL1421">
        <v>1</v>
      </c>
      <c r="AM1421">
        <v>0</v>
      </c>
      <c r="AN1421">
        <v>4.3499999999999996</v>
      </c>
      <c r="AO1421">
        <v>4.3899999999999997</v>
      </c>
      <c r="AP1421">
        <v>2.66</v>
      </c>
    </row>
    <row r="1422" spans="1:42" x14ac:dyDescent="0.3">
      <c r="A1422">
        <v>1</v>
      </c>
      <c r="B1422">
        <v>0.53</v>
      </c>
      <c r="C1422">
        <f t="shared" si="66"/>
        <v>0.28090000000000004</v>
      </c>
      <c r="D1422">
        <v>7.3335509394040761</v>
      </c>
      <c r="E1422" t="s">
        <v>49</v>
      </c>
      <c r="F1422">
        <v>0</v>
      </c>
      <c r="G1422">
        <v>0</v>
      </c>
      <c r="H1422">
        <v>0</v>
      </c>
      <c r="I1422">
        <v>1</v>
      </c>
      <c r="J1422">
        <v>0</v>
      </c>
      <c r="K1422" t="s">
        <v>43</v>
      </c>
      <c r="L1422">
        <v>0</v>
      </c>
      <c r="M1422">
        <v>1</v>
      </c>
      <c r="N1422">
        <v>0</v>
      </c>
      <c r="O1422">
        <v>0</v>
      </c>
      <c r="P1422">
        <v>0</v>
      </c>
      <c r="Q1422">
        <v>0</v>
      </c>
      <c r="R1422">
        <v>0</v>
      </c>
      <c r="S1422" t="s">
        <v>52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0</v>
      </c>
      <c r="AA1422">
        <v>0</v>
      </c>
      <c r="AB1422">
        <v>61.4</v>
      </c>
      <c r="AC1422">
        <v>55</v>
      </c>
      <c r="AD1422">
        <v>1727</v>
      </c>
      <c r="AE1422">
        <v>7.4541410781466784</v>
      </c>
      <c r="AF1422">
        <f t="shared" si="67"/>
        <v>1726.9999999999995</v>
      </c>
      <c r="AG1422">
        <v>7.4668982557614267</v>
      </c>
      <c r="AH1422">
        <f t="shared" si="68"/>
        <v>1749.1727760525332</v>
      </c>
      <c r="AI1422">
        <v>-1.2757177614748372E-2</v>
      </c>
      <c r="AJ1422">
        <v>1727</v>
      </c>
      <c r="AL1422">
        <v>1</v>
      </c>
      <c r="AM1422">
        <v>0</v>
      </c>
      <c r="AN1422">
        <v>5.24</v>
      </c>
      <c r="AO1422">
        <v>5.21</v>
      </c>
      <c r="AP1422">
        <v>3.21</v>
      </c>
    </row>
    <row r="1423" spans="1:42" x14ac:dyDescent="0.3">
      <c r="A1423">
        <v>1</v>
      </c>
      <c r="B1423">
        <v>0.42</v>
      </c>
      <c r="C1423">
        <f t="shared" si="66"/>
        <v>0.17639999999999997</v>
      </c>
      <c r="D1423">
        <v>6.9678463957930497</v>
      </c>
      <c r="E1423" t="s">
        <v>40</v>
      </c>
      <c r="F1423">
        <v>0</v>
      </c>
      <c r="G1423">
        <v>0</v>
      </c>
      <c r="H1423">
        <v>1</v>
      </c>
      <c r="I1423">
        <v>0</v>
      </c>
      <c r="J1423">
        <v>0</v>
      </c>
      <c r="K1423" t="s">
        <v>50</v>
      </c>
      <c r="L1423">
        <v>0</v>
      </c>
      <c r="M1423">
        <v>0</v>
      </c>
      <c r="N1423">
        <v>0</v>
      </c>
      <c r="O1423">
        <v>1</v>
      </c>
      <c r="P1423">
        <v>0</v>
      </c>
      <c r="Q1423">
        <v>0</v>
      </c>
      <c r="R1423">
        <v>0</v>
      </c>
      <c r="S1423" t="s">
        <v>53</v>
      </c>
      <c r="T1423">
        <v>0</v>
      </c>
      <c r="U1423">
        <v>1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60.4</v>
      </c>
      <c r="AC1423">
        <v>55</v>
      </c>
      <c r="AD1423">
        <v>1400</v>
      </c>
      <c r="AE1423">
        <v>7.2442275156033498</v>
      </c>
      <c r="AF1423">
        <f t="shared" si="67"/>
        <v>1399.9999999999998</v>
      </c>
      <c r="AG1423">
        <v>7.235861605223187</v>
      </c>
      <c r="AH1423">
        <f t="shared" si="68"/>
        <v>1388.3365810519063</v>
      </c>
      <c r="AI1423">
        <v>8.3659103801627666E-3</v>
      </c>
      <c r="AJ1423">
        <v>1400</v>
      </c>
      <c r="AL1423">
        <v>1</v>
      </c>
      <c r="AM1423">
        <v>0</v>
      </c>
      <c r="AN1423">
        <v>4.8499999999999996</v>
      </c>
      <c r="AO1423">
        <v>4.8600000000000003</v>
      </c>
      <c r="AP1423">
        <v>2.93</v>
      </c>
    </row>
    <row r="1424" spans="1:42" x14ac:dyDescent="0.3">
      <c r="A1424">
        <v>1</v>
      </c>
      <c r="B1424">
        <v>0.41</v>
      </c>
      <c r="C1424">
        <f t="shared" si="66"/>
        <v>0.16809999999999997</v>
      </c>
      <c r="D1424">
        <v>6.9310210740658889</v>
      </c>
      <c r="E1424" t="s">
        <v>37</v>
      </c>
      <c r="F1424">
        <v>0</v>
      </c>
      <c r="G1424">
        <v>1</v>
      </c>
      <c r="H1424">
        <v>0</v>
      </c>
      <c r="I1424">
        <v>0</v>
      </c>
      <c r="J1424">
        <v>0</v>
      </c>
      <c r="K1424" t="s">
        <v>43</v>
      </c>
      <c r="L1424">
        <v>0</v>
      </c>
      <c r="M1424">
        <v>1</v>
      </c>
      <c r="N1424">
        <v>0</v>
      </c>
      <c r="O1424">
        <v>0</v>
      </c>
      <c r="P1424">
        <v>0</v>
      </c>
      <c r="Q1424">
        <v>0</v>
      </c>
      <c r="R1424">
        <v>0</v>
      </c>
      <c r="S1424" t="s">
        <v>42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1</v>
      </c>
      <c r="AB1424">
        <v>63.1</v>
      </c>
      <c r="AC1424">
        <v>58</v>
      </c>
      <c r="AD1424">
        <v>1060</v>
      </c>
      <c r="AE1424">
        <v>6.9660241871061128</v>
      </c>
      <c r="AF1424">
        <f t="shared" si="67"/>
        <v>1060</v>
      </c>
      <c r="AG1424">
        <v>7.1309942185083433</v>
      </c>
      <c r="AH1424">
        <f t="shared" si="68"/>
        <v>1250.1192409519958</v>
      </c>
      <c r="AI1424">
        <v>-0.16497003140223043</v>
      </c>
      <c r="AJ1424">
        <v>1060</v>
      </c>
      <c r="AL1424">
        <v>1</v>
      </c>
      <c r="AM1424">
        <v>0</v>
      </c>
      <c r="AN1424">
        <v>4.72</v>
      </c>
      <c r="AO1424">
        <v>4.75</v>
      </c>
      <c r="AP1424">
        <v>2.99</v>
      </c>
    </row>
    <row r="1425" spans="1:42" x14ac:dyDescent="0.3">
      <c r="A1425">
        <v>1</v>
      </c>
      <c r="B1425">
        <v>0.37</v>
      </c>
      <c r="C1425">
        <f t="shared" si="66"/>
        <v>0.13689999999999999</v>
      </c>
      <c r="D1425">
        <v>6.7763153464924137</v>
      </c>
      <c r="E1425" t="s">
        <v>40</v>
      </c>
      <c r="F1425">
        <v>0</v>
      </c>
      <c r="G1425">
        <v>0</v>
      </c>
      <c r="H1425">
        <v>1</v>
      </c>
      <c r="I1425">
        <v>0</v>
      </c>
      <c r="J1425">
        <v>0</v>
      </c>
      <c r="K1425" t="s">
        <v>43</v>
      </c>
      <c r="L1425">
        <v>0</v>
      </c>
      <c r="M1425">
        <v>1</v>
      </c>
      <c r="N1425">
        <v>0</v>
      </c>
      <c r="O1425">
        <v>0</v>
      </c>
      <c r="P1425">
        <v>0</v>
      </c>
      <c r="Q1425">
        <v>0</v>
      </c>
      <c r="R1425">
        <v>0</v>
      </c>
      <c r="S1425" t="s">
        <v>42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1</v>
      </c>
      <c r="AB1425">
        <v>62.2</v>
      </c>
      <c r="AC1425">
        <v>56</v>
      </c>
      <c r="AD1425">
        <v>1082</v>
      </c>
      <c r="AE1425">
        <v>6.9865664594064265</v>
      </c>
      <c r="AF1425">
        <f t="shared" si="67"/>
        <v>1081.9999999999995</v>
      </c>
      <c r="AG1425">
        <v>7.0479688196517873</v>
      </c>
      <c r="AH1425">
        <f t="shared" si="68"/>
        <v>1150.519455322406</v>
      </c>
      <c r="AI1425">
        <v>-6.1402360245360832E-2</v>
      </c>
      <c r="AJ1425">
        <v>1082</v>
      </c>
      <c r="AL1425">
        <v>1</v>
      </c>
      <c r="AM1425">
        <v>0</v>
      </c>
      <c r="AN1425">
        <v>4.63</v>
      </c>
      <c r="AO1425">
        <v>4.5999999999999996</v>
      </c>
      <c r="AP1425">
        <v>2.87</v>
      </c>
    </row>
    <row r="1426" spans="1:42" x14ac:dyDescent="0.3">
      <c r="A1426">
        <v>1</v>
      </c>
      <c r="B1426">
        <v>0.7</v>
      </c>
      <c r="C1426">
        <f t="shared" si="66"/>
        <v>0.48999999999999994</v>
      </c>
      <c r="D1426">
        <v>7.7962024499072404</v>
      </c>
      <c r="E1426" t="s">
        <v>40</v>
      </c>
      <c r="F1426">
        <v>0</v>
      </c>
      <c r="G1426">
        <v>0</v>
      </c>
      <c r="H1426">
        <v>1</v>
      </c>
      <c r="I1426">
        <v>0</v>
      </c>
      <c r="J1426">
        <v>0</v>
      </c>
      <c r="K1426" t="s">
        <v>43</v>
      </c>
      <c r="L1426">
        <v>0</v>
      </c>
      <c r="M1426">
        <v>1</v>
      </c>
      <c r="N1426">
        <v>0</v>
      </c>
      <c r="O1426">
        <v>0</v>
      </c>
      <c r="P1426">
        <v>0</v>
      </c>
      <c r="Q1426">
        <v>0</v>
      </c>
      <c r="R1426">
        <v>0</v>
      </c>
      <c r="S1426" t="s">
        <v>52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0</v>
      </c>
      <c r="AA1426">
        <v>0</v>
      </c>
      <c r="AB1426">
        <v>61.9</v>
      </c>
      <c r="AC1426">
        <v>58</v>
      </c>
      <c r="AD1426">
        <v>2952</v>
      </c>
      <c r="AE1426">
        <v>7.9902381857203633</v>
      </c>
      <c r="AF1426">
        <f t="shared" si="67"/>
        <v>2952.0000000000005</v>
      </c>
      <c r="AG1426">
        <v>8.003664067513947</v>
      </c>
      <c r="AH1426">
        <f t="shared" si="68"/>
        <v>2991.9004530874313</v>
      </c>
      <c r="AI1426">
        <v>-1.3425881793583727E-2</v>
      </c>
      <c r="AJ1426">
        <v>2952</v>
      </c>
      <c r="AL1426">
        <v>1</v>
      </c>
      <c r="AM1426">
        <v>0</v>
      </c>
      <c r="AN1426">
        <v>5.7</v>
      </c>
      <c r="AO1426">
        <v>5.73</v>
      </c>
      <c r="AP1426">
        <v>3.54</v>
      </c>
    </row>
    <row r="1427" spans="1:42" x14ac:dyDescent="0.3">
      <c r="A1427">
        <v>1</v>
      </c>
      <c r="B1427">
        <v>0.3</v>
      </c>
      <c r="C1427">
        <f t="shared" si="66"/>
        <v>0.09</v>
      </c>
      <c r="D1427">
        <v>6.4709048392564616</v>
      </c>
      <c r="E1427" t="s">
        <v>40</v>
      </c>
      <c r="F1427">
        <v>0</v>
      </c>
      <c r="G1427">
        <v>0</v>
      </c>
      <c r="H1427">
        <v>1</v>
      </c>
      <c r="I1427">
        <v>0</v>
      </c>
      <c r="J1427">
        <v>0</v>
      </c>
      <c r="K1427" t="s">
        <v>50</v>
      </c>
      <c r="L1427">
        <v>0</v>
      </c>
      <c r="M1427">
        <v>0</v>
      </c>
      <c r="N1427">
        <v>0</v>
      </c>
      <c r="O1427">
        <v>1</v>
      </c>
      <c r="P1427">
        <v>0</v>
      </c>
      <c r="Q1427">
        <v>0</v>
      </c>
      <c r="R1427">
        <v>0</v>
      </c>
      <c r="S1427" t="s">
        <v>52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0</v>
      </c>
      <c r="AA1427">
        <v>0</v>
      </c>
      <c r="AB1427">
        <v>61.2</v>
      </c>
      <c r="AC1427">
        <v>55</v>
      </c>
      <c r="AD1427">
        <v>545</v>
      </c>
      <c r="AE1427">
        <v>6.300785794663244</v>
      </c>
      <c r="AF1427">
        <f t="shared" si="67"/>
        <v>544.99999999999989</v>
      </c>
      <c r="AG1427">
        <v>6.4122752556978728</v>
      </c>
      <c r="AH1427">
        <f t="shared" si="68"/>
        <v>609.27836928554257</v>
      </c>
      <c r="AI1427">
        <v>-0.11148946103462887</v>
      </c>
      <c r="AJ1427">
        <v>545</v>
      </c>
      <c r="AL1427">
        <v>1</v>
      </c>
      <c r="AM1427">
        <v>0</v>
      </c>
      <c r="AN1427">
        <v>4.3499999999999996</v>
      </c>
      <c r="AO1427">
        <v>4.38</v>
      </c>
      <c r="AP1427">
        <v>2.67</v>
      </c>
    </row>
    <row r="1428" spans="1:42" x14ac:dyDescent="0.3">
      <c r="A1428">
        <v>1</v>
      </c>
      <c r="B1428">
        <v>0.51</v>
      </c>
      <c r="C1428">
        <f t="shared" si="66"/>
        <v>0.2601</v>
      </c>
      <c r="D1428">
        <v>7.2717799946100161</v>
      </c>
      <c r="E1428" t="s">
        <v>37</v>
      </c>
      <c r="F1428">
        <v>0</v>
      </c>
      <c r="G1428">
        <v>1</v>
      </c>
      <c r="H1428">
        <v>0</v>
      </c>
      <c r="I1428">
        <v>0</v>
      </c>
      <c r="J1428">
        <v>0</v>
      </c>
      <c r="K1428" t="s">
        <v>43</v>
      </c>
      <c r="L1428">
        <v>0</v>
      </c>
      <c r="M1428">
        <v>1</v>
      </c>
      <c r="N1428">
        <v>0</v>
      </c>
      <c r="O1428">
        <v>0</v>
      </c>
      <c r="P1428">
        <v>0</v>
      </c>
      <c r="Q1428">
        <v>0</v>
      </c>
      <c r="R1428">
        <v>0</v>
      </c>
      <c r="S1428" t="s">
        <v>52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0</v>
      </c>
      <c r="AA1428">
        <v>0</v>
      </c>
      <c r="AB1428">
        <v>59.2</v>
      </c>
      <c r="AC1428">
        <v>62</v>
      </c>
      <c r="AD1428">
        <v>1554</v>
      </c>
      <c r="AE1428">
        <v>7.3485875309275928</v>
      </c>
      <c r="AF1428">
        <f t="shared" si="67"/>
        <v>1554</v>
      </c>
      <c r="AG1428">
        <v>7.3299504677215079</v>
      </c>
      <c r="AH1428">
        <f t="shared" si="68"/>
        <v>1525.3062182270107</v>
      </c>
      <c r="AI1428">
        <v>1.8637063206084825E-2</v>
      </c>
      <c r="AJ1428">
        <v>1554</v>
      </c>
      <c r="AL1428">
        <v>1</v>
      </c>
      <c r="AM1428">
        <v>0</v>
      </c>
      <c r="AN1428">
        <v>5.22</v>
      </c>
      <c r="AO1428">
        <v>5.29</v>
      </c>
      <c r="AP1428">
        <v>3.11</v>
      </c>
    </row>
    <row r="1429" spans="1:42" x14ac:dyDescent="0.3">
      <c r="A1429">
        <v>1</v>
      </c>
      <c r="B1429">
        <v>0.71</v>
      </c>
      <c r="C1429">
        <f t="shared" si="66"/>
        <v>0.50409999999999999</v>
      </c>
      <c r="D1429">
        <v>7.8205583399289402</v>
      </c>
      <c r="E1429" t="s">
        <v>40</v>
      </c>
      <c r="F1429">
        <v>0</v>
      </c>
      <c r="G1429">
        <v>0</v>
      </c>
      <c r="H1429">
        <v>1</v>
      </c>
      <c r="I1429">
        <v>0</v>
      </c>
      <c r="J1429">
        <v>0</v>
      </c>
      <c r="K1429" t="s">
        <v>41</v>
      </c>
      <c r="L1429">
        <v>0</v>
      </c>
      <c r="M1429">
        <v>0</v>
      </c>
      <c r="N1429">
        <v>0</v>
      </c>
      <c r="O1429">
        <v>0</v>
      </c>
      <c r="P1429">
        <v>1</v>
      </c>
      <c r="Q1429">
        <v>0</v>
      </c>
      <c r="R1429">
        <v>0</v>
      </c>
      <c r="S1429" t="s">
        <v>39</v>
      </c>
      <c r="T1429">
        <v>0</v>
      </c>
      <c r="U1429">
        <v>0</v>
      </c>
      <c r="V1429">
        <v>1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61.1</v>
      </c>
      <c r="AC1429">
        <v>57</v>
      </c>
      <c r="AD1429">
        <v>2313</v>
      </c>
      <c r="AE1429">
        <v>7.7463006622314392</v>
      </c>
      <c r="AF1429">
        <f t="shared" si="67"/>
        <v>2313</v>
      </c>
      <c r="AG1429">
        <v>7.6458910299222715</v>
      </c>
      <c r="AH1429">
        <f t="shared" si="68"/>
        <v>2092.0318085525819</v>
      </c>
      <c r="AI1429">
        <v>0.10040963230916766</v>
      </c>
      <c r="AJ1429">
        <v>2313</v>
      </c>
      <c r="AL1429">
        <v>1</v>
      </c>
      <c r="AM1429">
        <v>0</v>
      </c>
      <c r="AN1429">
        <v>5.71</v>
      </c>
      <c r="AO1429">
        <v>5.75</v>
      </c>
      <c r="AP1429">
        <v>3.5</v>
      </c>
    </row>
    <row r="1430" spans="1:42" x14ac:dyDescent="0.3">
      <c r="A1430">
        <v>1</v>
      </c>
      <c r="B1430">
        <v>1</v>
      </c>
      <c r="C1430">
        <f t="shared" si="66"/>
        <v>1</v>
      </c>
      <c r="D1430">
        <v>8.4322999999999997</v>
      </c>
      <c r="E1430" t="s">
        <v>40</v>
      </c>
      <c r="F1430">
        <v>0</v>
      </c>
      <c r="G1430">
        <v>0</v>
      </c>
      <c r="H1430">
        <v>1</v>
      </c>
      <c r="I1430">
        <v>0</v>
      </c>
      <c r="J1430">
        <v>0</v>
      </c>
      <c r="K1430" t="s">
        <v>54</v>
      </c>
      <c r="L1430">
        <v>1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 t="s">
        <v>39</v>
      </c>
      <c r="T1430">
        <v>0</v>
      </c>
      <c r="U1430">
        <v>0</v>
      </c>
      <c r="V1430">
        <v>1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60.2</v>
      </c>
      <c r="AC1430">
        <v>57</v>
      </c>
      <c r="AD1430">
        <v>4774</v>
      </c>
      <c r="AE1430">
        <v>8.4709398068987749</v>
      </c>
      <c r="AF1430">
        <f t="shared" si="67"/>
        <v>4773.9999999999973</v>
      </c>
      <c r="AG1430">
        <v>8.6925629758263572</v>
      </c>
      <c r="AH1430">
        <f t="shared" si="68"/>
        <v>5958.4340117386155</v>
      </c>
      <c r="AI1430">
        <v>-0.22162316892758227</v>
      </c>
      <c r="AJ1430">
        <v>4774</v>
      </c>
      <c r="AL1430">
        <v>1</v>
      </c>
      <c r="AM1430">
        <v>0</v>
      </c>
      <c r="AN1430">
        <v>6.48</v>
      </c>
      <c r="AO1430">
        <v>6.54</v>
      </c>
      <c r="AP1430">
        <v>3.92</v>
      </c>
    </row>
    <row r="1431" spans="1:42" x14ac:dyDescent="0.3">
      <c r="A1431">
        <v>1</v>
      </c>
      <c r="B1431">
        <v>0.71</v>
      </c>
      <c r="C1431">
        <f t="shared" si="66"/>
        <v>0.50409999999999999</v>
      </c>
      <c r="D1431">
        <v>7.8205583399289402</v>
      </c>
      <c r="E1431" t="s">
        <v>55</v>
      </c>
      <c r="F1431">
        <v>0</v>
      </c>
      <c r="G1431">
        <v>0</v>
      </c>
      <c r="H1431">
        <v>0</v>
      </c>
      <c r="I1431">
        <v>0</v>
      </c>
      <c r="J1431">
        <v>1</v>
      </c>
      <c r="K1431" t="s">
        <v>41</v>
      </c>
      <c r="L1431">
        <v>0</v>
      </c>
      <c r="M1431">
        <v>0</v>
      </c>
      <c r="N1431">
        <v>0</v>
      </c>
      <c r="O1431">
        <v>0</v>
      </c>
      <c r="P1431">
        <v>1</v>
      </c>
      <c r="Q1431">
        <v>0</v>
      </c>
      <c r="R1431">
        <v>0</v>
      </c>
      <c r="S1431" t="s">
        <v>39</v>
      </c>
      <c r="T1431">
        <v>0</v>
      </c>
      <c r="U1431">
        <v>0</v>
      </c>
      <c r="V1431">
        <v>1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62.1</v>
      </c>
      <c r="AC1431">
        <v>61</v>
      </c>
      <c r="AD1431">
        <v>2354</v>
      </c>
      <c r="AE1431">
        <v>7.7638712878202218</v>
      </c>
      <c r="AF1431">
        <f t="shared" si="67"/>
        <v>2353.9999999999995</v>
      </c>
      <c r="AG1431">
        <v>7.5577579657442957</v>
      </c>
      <c r="AH1431">
        <f t="shared" si="68"/>
        <v>1915.5459756234227</v>
      </c>
      <c r="AI1431">
        <v>0.20611332207592614</v>
      </c>
      <c r="AJ1431">
        <v>2354</v>
      </c>
      <c r="AL1431">
        <v>1</v>
      </c>
      <c r="AM1431">
        <v>0</v>
      </c>
      <c r="AN1431">
        <v>5.63</v>
      </c>
      <c r="AO1431">
        <v>5.71</v>
      </c>
      <c r="AP1431">
        <v>3.52</v>
      </c>
    </row>
    <row r="1432" spans="1:42" x14ac:dyDescent="0.3">
      <c r="A1432">
        <v>1</v>
      </c>
      <c r="B1432">
        <v>0.55000000000000004</v>
      </c>
      <c r="C1432">
        <f t="shared" si="66"/>
        <v>0.30250000000000005</v>
      </c>
      <c r="D1432">
        <v>7.3935294085635661</v>
      </c>
      <c r="E1432" t="s">
        <v>40</v>
      </c>
      <c r="F1432">
        <v>0</v>
      </c>
      <c r="G1432">
        <v>0</v>
      </c>
      <c r="H1432">
        <v>1</v>
      </c>
      <c r="I1432">
        <v>0</v>
      </c>
      <c r="J1432">
        <v>0</v>
      </c>
      <c r="K1432" t="s">
        <v>41</v>
      </c>
      <c r="L1432">
        <v>0</v>
      </c>
      <c r="M1432">
        <v>0</v>
      </c>
      <c r="N1432">
        <v>0</v>
      </c>
      <c r="O1432">
        <v>0</v>
      </c>
      <c r="P1432">
        <v>1</v>
      </c>
      <c r="Q1432">
        <v>0</v>
      </c>
      <c r="R1432">
        <v>0</v>
      </c>
      <c r="S1432" t="s">
        <v>44</v>
      </c>
      <c r="T1432">
        <v>0</v>
      </c>
      <c r="U1432">
        <v>0</v>
      </c>
      <c r="V1432">
        <v>0</v>
      </c>
      <c r="W1432">
        <v>0</v>
      </c>
      <c r="X1432">
        <v>1</v>
      </c>
      <c r="Y1432">
        <v>0</v>
      </c>
      <c r="Z1432">
        <v>0</v>
      </c>
      <c r="AA1432">
        <v>0</v>
      </c>
      <c r="AB1432">
        <v>61.2</v>
      </c>
      <c r="AC1432">
        <v>56</v>
      </c>
      <c r="AD1432">
        <v>1686</v>
      </c>
      <c r="AE1432">
        <v>7.4301141385618008</v>
      </c>
      <c r="AF1432">
        <f t="shared" si="67"/>
        <v>1686</v>
      </c>
      <c r="AG1432">
        <v>7.3641185377075722</v>
      </c>
      <c r="AH1432">
        <f t="shared" si="68"/>
        <v>1578.3235804559019</v>
      </c>
      <c r="AI1432">
        <v>6.599560085422862E-2</v>
      </c>
      <c r="AJ1432">
        <v>1686</v>
      </c>
      <c r="AL1432">
        <v>1</v>
      </c>
      <c r="AM1432">
        <v>0</v>
      </c>
      <c r="AN1432">
        <v>5.26</v>
      </c>
      <c r="AO1432">
        <v>5.3</v>
      </c>
      <c r="AP1432">
        <v>3.23</v>
      </c>
    </row>
    <row r="1433" spans="1:42" x14ac:dyDescent="0.3">
      <c r="A1433">
        <v>1</v>
      </c>
      <c r="B1433">
        <v>0.3</v>
      </c>
      <c r="C1433">
        <f t="shared" si="66"/>
        <v>0.09</v>
      </c>
      <c r="D1433">
        <v>6.4709048392564616</v>
      </c>
      <c r="E1433" t="s">
        <v>55</v>
      </c>
      <c r="F1433">
        <v>0</v>
      </c>
      <c r="G1433">
        <v>0</v>
      </c>
      <c r="H1433">
        <v>0</v>
      </c>
      <c r="I1433">
        <v>0</v>
      </c>
      <c r="J1433">
        <v>1</v>
      </c>
      <c r="K1433" t="s">
        <v>38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1</v>
      </c>
      <c r="S1433" t="s">
        <v>44</v>
      </c>
      <c r="T1433">
        <v>0</v>
      </c>
      <c r="U1433">
        <v>0</v>
      </c>
      <c r="V1433">
        <v>0</v>
      </c>
      <c r="W1433">
        <v>0</v>
      </c>
      <c r="X1433">
        <v>1</v>
      </c>
      <c r="Y1433">
        <v>0</v>
      </c>
      <c r="Z1433">
        <v>0</v>
      </c>
      <c r="AA1433">
        <v>0</v>
      </c>
      <c r="AB1433">
        <v>63.5</v>
      </c>
      <c r="AC1433">
        <v>58</v>
      </c>
      <c r="AD1433">
        <v>506</v>
      </c>
      <c r="AE1433">
        <v>6.2265366692874657</v>
      </c>
      <c r="AF1433">
        <f t="shared" si="67"/>
        <v>506.00000000000011</v>
      </c>
      <c r="AG1433">
        <v>6.10122189487147</v>
      </c>
      <c r="AH1433">
        <f t="shared" si="68"/>
        <v>446.40289437965356</v>
      </c>
      <c r="AI1433">
        <v>0.1253147744159957</v>
      </c>
      <c r="AJ1433">
        <v>506</v>
      </c>
      <c r="AL1433">
        <v>1</v>
      </c>
      <c r="AM1433">
        <v>0</v>
      </c>
      <c r="AN1433">
        <v>4.2699999999999996</v>
      </c>
      <c r="AO1433">
        <v>4.24</v>
      </c>
      <c r="AP1433">
        <v>2.7</v>
      </c>
    </row>
    <row r="1434" spans="1:42" x14ac:dyDescent="0.3">
      <c r="A1434">
        <v>1</v>
      </c>
      <c r="B1434">
        <v>0.71</v>
      </c>
      <c r="C1434">
        <f t="shared" si="66"/>
        <v>0.50409999999999999</v>
      </c>
      <c r="D1434">
        <v>7.8205583399289402</v>
      </c>
      <c r="E1434" t="s">
        <v>40</v>
      </c>
      <c r="F1434">
        <v>0</v>
      </c>
      <c r="G1434">
        <v>0</v>
      </c>
      <c r="H1434">
        <v>1</v>
      </c>
      <c r="I1434">
        <v>0</v>
      </c>
      <c r="J1434">
        <v>0</v>
      </c>
      <c r="K1434" t="s">
        <v>41</v>
      </c>
      <c r="L1434">
        <v>0</v>
      </c>
      <c r="M1434">
        <v>0</v>
      </c>
      <c r="N1434">
        <v>0</v>
      </c>
      <c r="O1434">
        <v>0</v>
      </c>
      <c r="P1434">
        <v>1</v>
      </c>
      <c r="Q1434">
        <v>0</v>
      </c>
      <c r="R1434">
        <v>0</v>
      </c>
      <c r="S1434" t="s">
        <v>46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1</v>
      </c>
      <c r="AA1434">
        <v>0</v>
      </c>
      <c r="AB1434">
        <v>60.4</v>
      </c>
      <c r="AC1434">
        <v>57</v>
      </c>
      <c r="AD1434">
        <v>2867</v>
      </c>
      <c r="AE1434">
        <v>7.9610214658833698</v>
      </c>
      <c r="AF1434">
        <f t="shared" si="67"/>
        <v>2867</v>
      </c>
      <c r="AG1434">
        <v>8.0903355875680774</v>
      </c>
      <c r="AH1434">
        <f t="shared" si="68"/>
        <v>3262.7823357107982</v>
      </c>
      <c r="AI1434">
        <v>-0.12931412168470757</v>
      </c>
      <c r="AJ1434">
        <v>2867</v>
      </c>
      <c r="AL1434">
        <v>1</v>
      </c>
      <c r="AM1434">
        <v>0</v>
      </c>
      <c r="AN1434">
        <v>5.78</v>
      </c>
      <c r="AO1434">
        <v>5.81</v>
      </c>
      <c r="AP1434">
        <v>3.5</v>
      </c>
    </row>
    <row r="1435" spans="1:42" x14ac:dyDescent="0.3">
      <c r="A1435">
        <v>1</v>
      </c>
      <c r="B1435">
        <v>0.55000000000000004</v>
      </c>
      <c r="C1435">
        <f t="shared" si="66"/>
        <v>0.30250000000000005</v>
      </c>
      <c r="D1435">
        <v>7.3935294085635661</v>
      </c>
      <c r="E1435" t="s">
        <v>37</v>
      </c>
      <c r="F1435">
        <v>0</v>
      </c>
      <c r="G1435">
        <v>1</v>
      </c>
      <c r="H1435">
        <v>0</v>
      </c>
      <c r="I1435">
        <v>0</v>
      </c>
      <c r="J1435">
        <v>0</v>
      </c>
      <c r="K1435" t="s">
        <v>51</v>
      </c>
      <c r="L1435">
        <v>0</v>
      </c>
      <c r="M1435">
        <v>0</v>
      </c>
      <c r="N1435">
        <v>1</v>
      </c>
      <c r="O1435">
        <v>0</v>
      </c>
      <c r="P1435">
        <v>0</v>
      </c>
      <c r="Q1435">
        <v>0</v>
      </c>
      <c r="R1435">
        <v>0</v>
      </c>
      <c r="S1435" t="s">
        <v>52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0</v>
      </c>
      <c r="AA1435">
        <v>0</v>
      </c>
      <c r="AB1435">
        <v>62.8</v>
      </c>
      <c r="AC1435">
        <v>63</v>
      </c>
      <c r="AD1435">
        <v>1563</v>
      </c>
      <c r="AE1435">
        <v>7.3543623304214769</v>
      </c>
      <c r="AF1435">
        <f t="shared" si="67"/>
        <v>1563.0000000000005</v>
      </c>
      <c r="AG1435">
        <v>7.3007318167572688</v>
      </c>
      <c r="AH1435">
        <f t="shared" si="68"/>
        <v>1481.3836323656294</v>
      </c>
      <c r="AI1435">
        <v>5.3630513664208124E-2</v>
      </c>
      <c r="AJ1435">
        <v>1563</v>
      </c>
      <c r="AL1435">
        <v>1</v>
      </c>
      <c r="AM1435">
        <v>0</v>
      </c>
      <c r="AN1435">
        <v>5.13</v>
      </c>
      <c r="AO1435">
        <v>5.19</v>
      </c>
      <c r="AP1435">
        <v>3.24</v>
      </c>
    </row>
    <row r="1436" spans="1:42" x14ac:dyDescent="0.3">
      <c r="A1436">
        <v>1</v>
      </c>
      <c r="B1436">
        <v>0.5</v>
      </c>
      <c r="C1436">
        <f t="shared" si="66"/>
        <v>0.25</v>
      </c>
      <c r="D1436">
        <v>7.2401831635362885</v>
      </c>
      <c r="E1436" t="s">
        <v>37</v>
      </c>
      <c r="F1436">
        <v>0</v>
      </c>
      <c r="G1436">
        <v>1</v>
      </c>
      <c r="H1436">
        <v>0</v>
      </c>
      <c r="I1436">
        <v>0</v>
      </c>
      <c r="J1436">
        <v>0</v>
      </c>
      <c r="K1436" t="s">
        <v>51</v>
      </c>
      <c r="L1436">
        <v>0</v>
      </c>
      <c r="M1436">
        <v>0</v>
      </c>
      <c r="N1436">
        <v>1</v>
      </c>
      <c r="O1436">
        <v>0</v>
      </c>
      <c r="P1436">
        <v>0</v>
      </c>
      <c r="Q1436">
        <v>0</v>
      </c>
      <c r="R1436">
        <v>0</v>
      </c>
      <c r="S1436" t="s">
        <v>52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0</v>
      </c>
      <c r="AA1436">
        <v>0</v>
      </c>
      <c r="AB1436">
        <v>62.8</v>
      </c>
      <c r="AC1436">
        <v>61</v>
      </c>
      <c r="AD1436">
        <v>1447</v>
      </c>
      <c r="AE1436">
        <v>7.2772477266314839</v>
      </c>
      <c r="AF1436">
        <f t="shared" si="67"/>
        <v>1447</v>
      </c>
      <c r="AG1436">
        <v>7.096315907856253</v>
      </c>
      <c r="AH1436">
        <f t="shared" si="68"/>
        <v>1207.5102907567523</v>
      </c>
      <c r="AI1436">
        <v>0.1809318187752309</v>
      </c>
      <c r="AJ1436">
        <v>1447</v>
      </c>
      <c r="AL1436">
        <v>1</v>
      </c>
      <c r="AM1436">
        <v>0</v>
      </c>
      <c r="AN1436">
        <v>4.9400000000000004</v>
      </c>
      <c r="AO1436">
        <v>5</v>
      </c>
      <c r="AP1436">
        <v>3.12</v>
      </c>
    </row>
    <row r="1437" spans="1:42" x14ac:dyDescent="0.3">
      <c r="A1437">
        <v>1</v>
      </c>
      <c r="B1437">
        <v>0.23</v>
      </c>
      <c r="C1437">
        <f t="shared" si="66"/>
        <v>5.2900000000000003E-2</v>
      </c>
      <c r="D1437">
        <v>6.1036553175578563</v>
      </c>
      <c r="E1437" t="s">
        <v>40</v>
      </c>
      <c r="F1437">
        <v>0</v>
      </c>
      <c r="G1437">
        <v>0</v>
      </c>
      <c r="H1437">
        <v>1</v>
      </c>
      <c r="I1437">
        <v>0</v>
      </c>
      <c r="J1437">
        <v>0</v>
      </c>
      <c r="K1437" t="s">
        <v>43</v>
      </c>
      <c r="L1437">
        <v>0</v>
      </c>
      <c r="M1437">
        <v>1</v>
      </c>
      <c r="N1437">
        <v>0</v>
      </c>
      <c r="O1437">
        <v>0</v>
      </c>
      <c r="P1437">
        <v>0</v>
      </c>
      <c r="Q1437">
        <v>0</v>
      </c>
      <c r="R1437">
        <v>0</v>
      </c>
      <c r="S1437" t="s">
        <v>52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0</v>
      </c>
      <c r="AA1437">
        <v>0</v>
      </c>
      <c r="AB1437">
        <v>61.7</v>
      </c>
      <c r="AC1437">
        <v>55</v>
      </c>
      <c r="AD1437">
        <v>548</v>
      </c>
      <c r="AE1437">
        <v>6.3062752869480159</v>
      </c>
      <c r="AF1437">
        <f t="shared" si="67"/>
        <v>548.00000000000023</v>
      </c>
      <c r="AG1437">
        <v>6.1537007705143321</v>
      </c>
      <c r="AH1437">
        <f t="shared" si="68"/>
        <v>470.45521593702432</v>
      </c>
      <c r="AI1437">
        <v>0.1525745164336838</v>
      </c>
      <c r="AJ1437">
        <v>548</v>
      </c>
      <c r="AL1437">
        <v>1</v>
      </c>
      <c r="AM1437">
        <v>0</v>
      </c>
      <c r="AN1437">
        <v>3.98</v>
      </c>
      <c r="AO1437">
        <v>4</v>
      </c>
      <c r="AP1437">
        <v>2.46</v>
      </c>
    </row>
    <row r="1438" spans="1:42" x14ac:dyDescent="0.3">
      <c r="A1438">
        <v>1</v>
      </c>
      <c r="B1438">
        <v>0.43</v>
      </c>
      <c r="C1438">
        <f t="shared" si="66"/>
        <v>0.18489999999999998</v>
      </c>
      <c r="D1438">
        <v>7.0039939557772124</v>
      </c>
      <c r="E1438" t="s">
        <v>55</v>
      </c>
      <c r="F1438">
        <v>0</v>
      </c>
      <c r="G1438">
        <v>0</v>
      </c>
      <c r="H1438">
        <v>0</v>
      </c>
      <c r="I1438">
        <v>0</v>
      </c>
      <c r="J1438">
        <v>1</v>
      </c>
      <c r="K1438" t="s">
        <v>54</v>
      </c>
      <c r="L1438">
        <v>1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 t="s">
        <v>39</v>
      </c>
      <c r="T1438">
        <v>0</v>
      </c>
      <c r="U1438">
        <v>0</v>
      </c>
      <c r="V1438">
        <v>1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62.9</v>
      </c>
      <c r="AC1438">
        <v>56</v>
      </c>
      <c r="AD1438">
        <v>760</v>
      </c>
      <c r="AE1438">
        <v>6.633318433280377</v>
      </c>
      <c r="AF1438">
        <f t="shared" si="67"/>
        <v>760.00000000000011</v>
      </c>
      <c r="AG1438">
        <v>6.8894445145989387</v>
      </c>
      <c r="AH1438">
        <f t="shared" si="68"/>
        <v>981.85585911182227</v>
      </c>
      <c r="AI1438">
        <v>-0.25612608131856174</v>
      </c>
      <c r="AJ1438">
        <v>760</v>
      </c>
      <c r="AL1438">
        <v>1</v>
      </c>
      <c r="AM1438">
        <v>0</v>
      </c>
      <c r="AN1438">
        <v>4.78</v>
      </c>
      <c r="AO1438">
        <v>4.83</v>
      </c>
      <c r="AP1438">
        <v>3.02</v>
      </c>
    </row>
    <row r="1439" spans="1:42" x14ac:dyDescent="0.3">
      <c r="A1439">
        <v>1</v>
      </c>
      <c r="B1439">
        <v>0.5</v>
      </c>
      <c r="C1439">
        <f t="shared" si="66"/>
        <v>0.25</v>
      </c>
      <c r="D1439">
        <v>7.2401831635362885</v>
      </c>
      <c r="E1439" t="s">
        <v>55</v>
      </c>
      <c r="F1439">
        <v>0</v>
      </c>
      <c r="G1439">
        <v>0</v>
      </c>
      <c r="H1439">
        <v>0</v>
      </c>
      <c r="I1439">
        <v>0</v>
      </c>
      <c r="J1439">
        <v>1</v>
      </c>
      <c r="K1439" t="s">
        <v>41</v>
      </c>
      <c r="L1439">
        <v>0</v>
      </c>
      <c r="M1439">
        <v>0</v>
      </c>
      <c r="N1439">
        <v>0</v>
      </c>
      <c r="O1439">
        <v>0</v>
      </c>
      <c r="P1439">
        <v>1</v>
      </c>
      <c r="Q1439">
        <v>0</v>
      </c>
      <c r="R1439">
        <v>0</v>
      </c>
      <c r="S1439" t="s">
        <v>53</v>
      </c>
      <c r="T1439">
        <v>0</v>
      </c>
      <c r="U1439">
        <v>1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61.4</v>
      </c>
      <c r="AC1439">
        <v>61</v>
      </c>
      <c r="AD1439">
        <v>1923</v>
      </c>
      <c r="AE1439">
        <v>7.5616417455887799</v>
      </c>
      <c r="AF1439">
        <f t="shared" si="67"/>
        <v>1923.0000000000002</v>
      </c>
      <c r="AG1439">
        <v>7.4556375979764304</v>
      </c>
      <c r="AH1439">
        <f t="shared" si="68"/>
        <v>1729.5864245811115</v>
      </c>
      <c r="AI1439">
        <v>0.10600414761234944</v>
      </c>
      <c r="AJ1439">
        <v>1923</v>
      </c>
      <c r="AL1439">
        <v>1</v>
      </c>
      <c r="AM1439">
        <v>0</v>
      </c>
      <c r="AN1439">
        <v>5.14</v>
      </c>
      <c r="AO1439">
        <v>5.03</v>
      </c>
      <c r="AP1439">
        <v>3.12</v>
      </c>
    </row>
    <row r="1440" spans="1:42" x14ac:dyDescent="0.3">
      <c r="A1440">
        <v>1</v>
      </c>
      <c r="B1440">
        <v>0.53</v>
      </c>
      <c r="C1440">
        <f t="shared" si="66"/>
        <v>0.28090000000000004</v>
      </c>
      <c r="D1440">
        <v>7.3335509394040761</v>
      </c>
      <c r="E1440" t="s">
        <v>40</v>
      </c>
      <c r="F1440">
        <v>0</v>
      </c>
      <c r="G1440">
        <v>0</v>
      </c>
      <c r="H1440">
        <v>1</v>
      </c>
      <c r="I1440">
        <v>0</v>
      </c>
      <c r="J1440">
        <v>0</v>
      </c>
      <c r="K1440" t="s">
        <v>50</v>
      </c>
      <c r="L1440">
        <v>0</v>
      </c>
      <c r="M1440">
        <v>0</v>
      </c>
      <c r="N1440">
        <v>0</v>
      </c>
      <c r="O1440">
        <v>1</v>
      </c>
      <c r="P1440">
        <v>0</v>
      </c>
      <c r="Q1440">
        <v>0</v>
      </c>
      <c r="R1440">
        <v>0</v>
      </c>
      <c r="S1440" t="s">
        <v>46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1</v>
      </c>
      <c r="AA1440">
        <v>0</v>
      </c>
      <c r="AB1440">
        <v>62.1</v>
      </c>
      <c r="AC1440">
        <v>56</v>
      </c>
      <c r="AD1440">
        <v>1958</v>
      </c>
      <c r="AE1440">
        <v>7.5796788230904557</v>
      </c>
      <c r="AF1440">
        <f t="shared" si="67"/>
        <v>1958</v>
      </c>
      <c r="AG1440">
        <v>7.6012881520976823</v>
      </c>
      <c r="AH1440">
        <f t="shared" si="68"/>
        <v>2000.7715338890741</v>
      </c>
      <c r="AI1440">
        <v>-2.1609329007226563E-2</v>
      </c>
      <c r="AJ1440">
        <v>1958</v>
      </c>
      <c r="AL1440">
        <v>1</v>
      </c>
      <c r="AM1440">
        <v>0</v>
      </c>
      <c r="AN1440">
        <v>5.19</v>
      </c>
      <c r="AO1440">
        <v>5.21</v>
      </c>
      <c r="AP1440">
        <v>3.23</v>
      </c>
    </row>
    <row r="1441" spans="1:42" x14ac:dyDescent="0.3">
      <c r="A1441">
        <v>1</v>
      </c>
      <c r="B1441">
        <v>0.48</v>
      </c>
      <c r="C1441">
        <f t="shared" si="66"/>
        <v>0.23039999999999999</v>
      </c>
      <c r="D1441">
        <v>7.1754806454404578</v>
      </c>
      <c r="E1441" t="s">
        <v>55</v>
      </c>
      <c r="F1441">
        <v>0</v>
      </c>
      <c r="G1441">
        <v>0</v>
      </c>
      <c r="H1441">
        <v>0</v>
      </c>
      <c r="I1441">
        <v>0</v>
      </c>
      <c r="J1441">
        <v>1</v>
      </c>
      <c r="K1441" t="s">
        <v>38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1</v>
      </c>
      <c r="S1441" t="s">
        <v>48</v>
      </c>
      <c r="T1441">
        <v>0</v>
      </c>
      <c r="U1441">
        <v>0</v>
      </c>
      <c r="V1441">
        <v>0</v>
      </c>
      <c r="W1441">
        <v>1</v>
      </c>
      <c r="X1441">
        <v>0</v>
      </c>
      <c r="Y1441">
        <v>0</v>
      </c>
      <c r="Z1441">
        <v>0</v>
      </c>
      <c r="AA1441">
        <v>0</v>
      </c>
      <c r="AB1441">
        <v>62.3</v>
      </c>
      <c r="AC1441">
        <v>63</v>
      </c>
      <c r="AD1441">
        <v>1080</v>
      </c>
      <c r="AE1441">
        <v>6.9847163201182658</v>
      </c>
      <c r="AF1441">
        <f t="shared" si="67"/>
        <v>1080.0000000000005</v>
      </c>
      <c r="AG1441">
        <v>6.5029595674751945</v>
      </c>
      <c r="AH1441">
        <f t="shared" si="68"/>
        <v>667.11308046475131</v>
      </c>
      <c r="AI1441">
        <v>0.48175675264307127</v>
      </c>
      <c r="AJ1441">
        <v>1080</v>
      </c>
      <c r="AL1441">
        <v>1</v>
      </c>
      <c r="AM1441">
        <v>0</v>
      </c>
      <c r="AN1441">
        <v>5.0199999999999996</v>
      </c>
      <c r="AO1441">
        <v>4.96</v>
      </c>
      <c r="AP1441">
        <v>3.11</v>
      </c>
    </row>
    <row r="1442" spans="1:42" x14ac:dyDescent="0.3">
      <c r="A1442">
        <v>1</v>
      </c>
      <c r="B1442">
        <v>0.31</v>
      </c>
      <c r="C1442">
        <f t="shared" si="66"/>
        <v>9.6100000000000005E-2</v>
      </c>
      <c r="D1442">
        <v>6.5177318019796271</v>
      </c>
      <c r="E1442" t="s">
        <v>40</v>
      </c>
      <c r="F1442">
        <v>0</v>
      </c>
      <c r="G1442">
        <v>0</v>
      </c>
      <c r="H1442">
        <v>1</v>
      </c>
      <c r="I1442">
        <v>0</v>
      </c>
      <c r="J1442">
        <v>0</v>
      </c>
      <c r="K1442" t="s">
        <v>51</v>
      </c>
      <c r="L1442">
        <v>0</v>
      </c>
      <c r="M1442">
        <v>0</v>
      </c>
      <c r="N1442">
        <v>1</v>
      </c>
      <c r="O1442">
        <v>0</v>
      </c>
      <c r="P1442">
        <v>0</v>
      </c>
      <c r="Q1442">
        <v>0</v>
      </c>
      <c r="R1442">
        <v>0</v>
      </c>
      <c r="S1442" t="s">
        <v>53</v>
      </c>
      <c r="T1442">
        <v>0</v>
      </c>
      <c r="U1442">
        <v>1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60.1</v>
      </c>
      <c r="AC1442">
        <v>59</v>
      </c>
      <c r="AD1442">
        <v>901</v>
      </c>
      <c r="AE1442">
        <v>6.8035052576083377</v>
      </c>
      <c r="AF1442">
        <f t="shared" si="67"/>
        <v>900.99999999999977</v>
      </c>
      <c r="AG1442">
        <v>6.7699130405469496</v>
      </c>
      <c r="AH1442">
        <f t="shared" si="68"/>
        <v>871.23612847934635</v>
      </c>
      <c r="AI1442">
        <v>3.3592217061388041E-2</v>
      </c>
      <c r="AJ1442">
        <v>901</v>
      </c>
      <c r="AL1442">
        <v>1</v>
      </c>
      <c r="AM1442">
        <v>0</v>
      </c>
      <c r="AN1442">
        <v>4.38</v>
      </c>
      <c r="AO1442">
        <v>4.41</v>
      </c>
      <c r="AP1442">
        <v>2.64</v>
      </c>
    </row>
    <row r="1443" spans="1:42" x14ac:dyDescent="0.3">
      <c r="A1443">
        <v>1</v>
      </c>
      <c r="B1443">
        <v>0.52</v>
      </c>
      <c r="C1443">
        <f t="shared" si="66"/>
        <v>0.27040000000000003</v>
      </c>
      <c r="D1443">
        <v>7.302897153254575</v>
      </c>
      <c r="E1443" t="s">
        <v>40</v>
      </c>
      <c r="F1443">
        <v>0</v>
      </c>
      <c r="G1443">
        <v>0</v>
      </c>
      <c r="H1443">
        <v>1</v>
      </c>
      <c r="I1443">
        <v>0</v>
      </c>
      <c r="J1443">
        <v>0</v>
      </c>
      <c r="K1443" t="s">
        <v>50</v>
      </c>
      <c r="L1443">
        <v>0</v>
      </c>
      <c r="M1443">
        <v>0</v>
      </c>
      <c r="N1443">
        <v>0</v>
      </c>
      <c r="O1443">
        <v>1</v>
      </c>
      <c r="P1443">
        <v>0</v>
      </c>
      <c r="Q1443">
        <v>0</v>
      </c>
      <c r="R1443">
        <v>0</v>
      </c>
      <c r="S1443" t="s">
        <v>44</v>
      </c>
      <c r="T1443">
        <v>0</v>
      </c>
      <c r="U1443">
        <v>0</v>
      </c>
      <c r="V1443">
        <v>0</v>
      </c>
      <c r="W1443">
        <v>0</v>
      </c>
      <c r="X1443">
        <v>1</v>
      </c>
      <c r="Y1443">
        <v>0</v>
      </c>
      <c r="Z1443">
        <v>0</v>
      </c>
      <c r="AA1443">
        <v>0</v>
      </c>
      <c r="AB1443">
        <v>62.3</v>
      </c>
      <c r="AC1443">
        <v>54</v>
      </c>
      <c r="AD1443">
        <v>1629</v>
      </c>
      <c r="AE1443">
        <v>7.3957216086020452</v>
      </c>
      <c r="AF1443">
        <f t="shared" si="67"/>
        <v>1629</v>
      </c>
      <c r="AG1443">
        <v>7.3725188407960474</v>
      </c>
      <c r="AH1443">
        <f t="shared" si="68"/>
        <v>1591.637820435742</v>
      </c>
      <c r="AI1443">
        <v>2.3202767805997837E-2</v>
      </c>
      <c r="AJ1443">
        <v>1629</v>
      </c>
      <c r="AL1443">
        <v>1</v>
      </c>
      <c r="AM1443">
        <v>0</v>
      </c>
      <c r="AN1443">
        <v>5.15</v>
      </c>
      <c r="AO1443">
        <v>5.18</v>
      </c>
      <c r="AP1443">
        <v>3.22</v>
      </c>
    </row>
    <row r="1444" spans="1:42" x14ac:dyDescent="0.3">
      <c r="A1444">
        <v>1</v>
      </c>
      <c r="B1444">
        <v>0.32</v>
      </c>
      <c r="C1444">
        <f t="shared" si="66"/>
        <v>0.1024</v>
      </c>
      <c r="D1444">
        <v>6.56339481274318</v>
      </c>
      <c r="E1444" t="s">
        <v>40</v>
      </c>
      <c r="F1444">
        <v>0</v>
      </c>
      <c r="G1444">
        <v>0</v>
      </c>
      <c r="H1444">
        <v>1</v>
      </c>
      <c r="I1444">
        <v>0</v>
      </c>
      <c r="J1444">
        <v>0</v>
      </c>
      <c r="K1444" t="s">
        <v>47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1</v>
      </c>
      <c r="R1444">
        <v>0</v>
      </c>
      <c r="S1444" t="s">
        <v>44</v>
      </c>
      <c r="T1444">
        <v>0</v>
      </c>
      <c r="U1444">
        <v>0</v>
      </c>
      <c r="V1444">
        <v>0</v>
      </c>
      <c r="W1444">
        <v>0</v>
      </c>
      <c r="X1444">
        <v>1</v>
      </c>
      <c r="Y1444">
        <v>0</v>
      </c>
      <c r="Z1444">
        <v>0</v>
      </c>
      <c r="AA1444">
        <v>0</v>
      </c>
      <c r="AB1444">
        <v>60.9</v>
      </c>
      <c r="AC1444">
        <v>56</v>
      </c>
      <c r="AD1444">
        <v>648</v>
      </c>
      <c r="AE1444">
        <v>6.4738906963522744</v>
      </c>
      <c r="AF1444">
        <f t="shared" si="67"/>
        <v>647.99999999999989</v>
      </c>
      <c r="AG1444">
        <v>6.3668794476975243</v>
      </c>
      <c r="AH1444">
        <f t="shared" si="68"/>
        <v>582.23808666566254</v>
      </c>
      <c r="AI1444">
        <v>0.10701124865475009</v>
      </c>
      <c r="AJ1444">
        <v>648</v>
      </c>
      <c r="AL1444">
        <v>1</v>
      </c>
      <c r="AM1444">
        <v>0</v>
      </c>
      <c r="AN1444">
        <v>4.46</v>
      </c>
      <c r="AO1444">
        <v>4.4400000000000004</v>
      </c>
      <c r="AP1444">
        <v>2.71</v>
      </c>
    </row>
    <row r="1445" spans="1:42" x14ac:dyDescent="0.3">
      <c r="A1445">
        <v>1</v>
      </c>
      <c r="B1445">
        <v>0.42</v>
      </c>
      <c r="C1445">
        <f t="shared" si="66"/>
        <v>0.17639999999999997</v>
      </c>
      <c r="D1445">
        <v>6.9678463957930497</v>
      </c>
      <c r="E1445" t="s">
        <v>40</v>
      </c>
      <c r="F1445">
        <v>0</v>
      </c>
      <c r="G1445">
        <v>0</v>
      </c>
      <c r="H1445">
        <v>1</v>
      </c>
      <c r="I1445">
        <v>0</v>
      </c>
      <c r="J1445">
        <v>0</v>
      </c>
      <c r="K1445" t="s">
        <v>50</v>
      </c>
      <c r="L1445">
        <v>0</v>
      </c>
      <c r="M1445">
        <v>0</v>
      </c>
      <c r="N1445">
        <v>0</v>
      </c>
      <c r="O1445">
        <v>1</v>
      </c>
      <c r="P1445">
        <v>0</v>
      </c>
      <c r="Q1445">
        <v>0</v>
      </c>
      <c r="R1445">
        <v>0</v>
      </c>
      <c r="S1445" t="s">
        <v>42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1</v>
      </c>
      <c r="AB1445">
        <v>62.6</v>
      </c>
      <c r="AC1445">
        <v>55</v>
      </c>
      <c r="AD1445">
        <v>1031</v>
      </c>
      <c r="AE1445">
        <v>6.9382844840169602</v>
      </c>
      <c r="AF1445">
        <f t="shared" si="67"/>
        <v>1031.0000000000002</v>
      </c>
      <c r="AG1445">
        <v>7.1004359904216354</v>
      </c>
      <c r="AH1445">
        <f t="shared" si="68"/>
        <v>1212.4955957351206</v>
      </c>
      <c r="AI1445">
        <v>-0.16215150640467524</v>
      </c>
      <c r="AJ1445">
        <v>1031</v>
      </c>
      <c r="AL1445">
        <v>1</v>
      </c>
      <c r="AM1445">
        <v>0</v>
      </c>
      <c r="AN1445">
        <v>4.7699999999999996</v>
      </c>
      <c r="AO1445">
        <v>4.78</v>
      </c>
      <c r="AP1445">
        <v>2.99</v>
      </c>
    </row>
    <row r="1446" spans="1:42" x14ac:dyDescent="0.3">
      <c r="A1446">
        <v>1</v>
      </c>
      <c r="B1446">
        <v>0.42</v>
      </c>
      <c r="C1446">
        <f t="shared" si="66"/>
        <v>0.17639999999999997</v>
      </c>
      <c r="D1446">
        <v>6.9678463957930497</v>
      </c>
      <c r="E1446" t="s">
        <v>40</v>
      </c>
      <c r="F1446">
        <v>0</v>
      </c>
      <c r="G1446">
        <v>0</v>
      </c>
      <c r="H1446">
        <v>1</v>
      </c>
      <c r="I1446">
        <v>0</v>
      </c>
      <c r="J1446">
        <v>0</v>
      </c>
      <c r="K1446" t="s">
        <v>51</v>
      </c>
      <c r="L1446">
        <v>0</v>
      </c>
      <c r="M1446">
        <v>0</v>
      </c>
      <c r="N1446">
        <v>1</v>
      </c>
      <c r="O1446">
        <v>0</v>
      </c>
      <c r="P1446">
        <v>0</v>
      </c>
      <c r="Q1446">
        <v>0</v>
      </c>
      <c r="R1446">
        <v>0</v>
      </c>
      <c r="S1446" t="s">
        <v>48</v>
      </c>
      <c r="T1446">
        <v>0</v>
      </c>
      <c r="U1446">
        <v>0</v>
      </c>
      <c r="V1446">
        <v>0</v>
      </c>
      <c r="W1446">
        <v>1</v>
      </c>
      <c r="X1446">
        <v>0</v>
      </c>
      <c r="Y1446">
        <v>0</v>
      </c>
      <c r="Z1446">
        <v>0</v>
      </c>
      <c r="AA1446">
        <v>0</v>
      </c>
      <c r="AB1446">
        <v>62.1</v>
      </c>
      <c r="AC1446">
        <v>56</v>
      </c>
      <c r="AD1446">
        <v>663</v>
      </c>
      <c r="AE1446">
        <v>6.4967749901858625</v>
      </c>
      <c r="AF1446">
        <f t="shared" si="67"/>
        <v>663</v>
      </c>
      <c r="AG1446">
        <v>6.6566971920418556</v>
      </c>
      <c r="AH1446">
        <f t="shared" si="68"/>
        <v>777.97717993245726</v>
      </c>
      <c r="AI1446">
        <v>-0.15992220185599315</v>
      </c>
      <c r="AJ1446">
        <v>663</v>
      </c>
      <c r="AL1446">
        <v>1</v>
      </c>
      <c r="AM1446">
        <v>0</v>
      </c>
      <c r="AN1446">
        <v>4.8</v>
      </c>
      <c r="AO1446">
        <v>4.83</v>
      </c>
      <c r="AP1446">
        <v>2.99</v>
      </c>
    </row>
    <row r="1447" spans="1:42" x14ac:dyDescent="0.3">
      <c r="A1447">
        <v>1</v>
      </c>
      <c r="B1447">
        <v>0.51</v>
      </c>
      <c r="C1447">
        <f t="shared" si="66"/>
        <v>0.2601</v>
      </c>
      <c r="D1447">
        <v>7.2717799946100161</v>
      </c>
      <c r="E1447" t="s">
        <v>40</v>
      </c>
      <c r="F1447">
        <v>0</v>
      </c>
      <c r="G1447">
        <v>0</v>
      </c>
      <c r="H1447">
        <v>1</v>
      </c>
      <c r="I1447">
        <v>0</v>
      </c>
      <c r="J1447">
        <v>0</v>
      </c>
      <c r="K1447" t="s">
        <v>38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1</v>
      </c>
      <c r="S1447" t="s">
        <v>39</v>
      </c>
      <c r="T1447">
        <v>0</v>
      </c>
      <c r="U1447">
        <v>0</v>
      </c>
      <c r="V1447">
        <v>1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61.5</v>
      </c>
      <c r="AC1447">
        <v>56</v>
      </c>
      <c r="AD1447">
        <v>1004</v>
      </c>
      <c r="AE1447">
        <v>6.9117473002516743</v>
      </c>
      <c r="AF1447">
        <f t="shared" si="67"/>
        <v>1003.9999999999998</v>
      </c>
      <c r="AG1447">
        <v>6.7993283820272055</v>
      </c>
      <c r="AH1447">
        <f t="shared" si="68"/>
        <v>897.24448372349843</v>
      </c>
      <c r="AI1447">
        <v>0.11241891822446881</v>
      </c>
      <c r="AJ1447">
        <v>1004</v>
      </c>
      <c r="AL1447">
        <v>1</v>
      </c>
      <c r="AM1447">
        <v>0</v>
      </c>
      <c r="AN1447">
        <v>5.14</v>
      </c>
      <c r="AO1447">
        <v>5.17</v>
      </c>
      <c r="AP1447">
        <v>3.17</v>
      </c>
    </row>
    <row r="1448" spans="1:42" x14ac:dyDescent="0.3">
      <c r="A1448">
        <v>1</v>
      </c>
      <c r="B1448">
        <v>0.3</v>
      </c>
      <c r="C1448">
        <f t="shared" si="66"/>
        <v>0.09</v>
      </c>
      <c r="D1448">
        <v>6.4709048392564616</v>
      </c>
      <c r="E1448" t="s">
        <v>55</v>
      </c>
      <c r="F1448">
        <v>0</v>
      </c>
      <c r="G1448">
        <v>0</v>
      </c>
      <c r="H1448">
        <v>0</v>
      </c>
      <c r="I1448">
        <v>0</v>
      </c>
      <c r="J1448">
        <v>1</v>
      </c>
      <c r="K1448" t="s">
        <v>41</v>
      </c>
      <c r="L1448">
        <v>0</v>
      </c>
      <c r="M1448">
        <v>0</v>
      </c>
      <c r="N1448">
        <v>0</v>
      </c>
      <c r="O1448">
        <v>0</v>
      </c>
      <c r="P1448">
        <v>1</v>
      </c>
      <c r="Q1448">
        <v>0</v>
      </c>
      <c r="R1448">
        <v>0</v>
      </c>
      <c r="S1448" t="s">
        <v>42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1</v>
      </c>
      <c r="AB1448">
        <v>61.5</v>
      </c>
      <c r="AC1448">
        <v>57</v>
      </c>
      <c r="AD1448">
        <v>525</v>
      </c>
      <c r="AE1448">
        <v>6.2633982625916236</v>
      </c>
      <c r="AF1448">
        <f t="shared" si="67"/>
        <v>524.99999999999989</v>
      </c>
      <c r="AG1448">
        <v>6.448418899594591</v>
      </c>
      <c r="AH1448">
        <f t="shared" si="68"/>
        <v>631.70271738337749</v>
      </c>
      <c r="AI1448">
        <v>-0.18502063700296745</v>
      </c>
      <c r="AJ1448">
        <v>525</v>
      </c>
      <c r="AL1448">
        <v>1</v>
      </c>
      <c r="AM1448">
        <v>0</v>
      </c>
      <c r="AN1448">
        <v>4.32</v>
      </c>
      <c r="AO1448">
        <v>4.3600000000000003</v>
      </c>
      <c r="AP1448">
        <v>2.66</v>
      </c>
    </row>
    <row r="1449" spans="1:42" x14ac:dyDescent="0.3">
      <c r="A1449">
        <v>1</v>
      </c>
      <c r="B1449">
        <v>0.7</v>
      </c>
      <c r="C1449">
        <f t="shared" si="66"/>
        <v>0.48999999999999994</v>
      </c>
      <c r="D1449">
        <v>7.7962024499072404</v>
      </c>
      <c r="E1449" t="s">
        <v>45</v>
      </c>
      <c r="F1449">
        <v>1</v>
      </c>
      <c r="G1449">
        <v>0</v>
      </c>
      <c r="H1449">
        <v>0</v>
      </c>
      <c r="I1449">
        <v>0</v>
      </c>
      <c r="J1449">
        <v>0</v>
      </c>
      <c r="K1449" t="s">
        <v>54</v>
      </c>
      <c r="L1449">
        <v>1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 t="s">
        <v>39</v>
      </c>
      <c r="T1449">
        <v>0</v>
      </c>
      <c r="U1449">
        <v>0</v>
      </c>
      <c r="V1449">
        <v>1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52.2</v>
      </c>
      <c r="AC1449">
        <v>65</v>
      </c>
      <c r="AD1449">
        <v>1895</v>
      </c>
      <c r="AE1449">
        <v>7.5469741175165268</v>
      </c>
      <c r="AF1449">
        <f t="shared" si="67"/>
        <v>1895.0000000000002</v>
      </c>
      <c r="AG1449">
        <v>7.6768407679952855</v>
      </c>
      <c r="AH1449">
        <f t="shared" si="68"/>
        <v>2157.7920266805781</v>
      </c>
      <c r="AI1449">
        <v>-0.12986665047875867</v>
      </c>
      <c r="AJ1449">
        <v>1895</v>
      </c>
      <c r="AL1449">
        <v>1</v>
      </c>
      <c r="AM1449">
        <v>0</v>
      </c>
      <c r="AN1449">
        <v>6.04</v>
      </c>
      <c r="AO1449">
        <v>5.99</v>
      </c>
      <c r="AP1449">
        <v>3.14</v>
      </c>
    </row>
    <row r="1450" spans="1:42" x14ac:dyDescent="0.3">
      <c r="A1450">
        <v>1</v>
      </c>
      <c r="B1450">
        <v>0.3</v>
      </c>
      <c r="C1450">
        <f t="shared" si="66"/>
        <v>0.09</v>
      </c>
      <c r="D1450">
        <v>6.4709048392564616</v>
      </c>
      <c r="E1450" t="s">
        <v>37</v>
      </c>
      <c r="F1450">
        <v>0</v>
      </c>
      <c r="G1450">
        <v>1</v>
      </c>
      <c r="H1450">
        <v>0</v>
      </c>
      <c r="I1450">
        <v>0</v>
      </c>
      <c r="J1450">
        <v>0</v>
      </c>
      <c r="K1450" t="s">
        <v>38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1</v>
      </c>
      <c r="S1450" t="s">
        <v>39</v>
      </c>
      <c r="T1450">
        <v>0</v>
      </c>
      <c r="U1450">
        <v>0</v>
      </c>
      <c r="V1450">
        <v>1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64</v>
      </c>
      <c r="AC1450">
        <v>55</v>
      </c>
      <c r="AD1450">
        <v>439</v>
      </c>
      <c r="AE1450">
        <v>6.0844994130751715</v>
      </c>
      <c r="AF1450">
        <f t="shared" si="67"/>
        <v>439.00000000000006</v>
      </c>
      <c r="AG1450">
        <v>5.9179631358405693</v>
      </c>
      <c r="AH1450">
        <f t="shared" si="68"/>
        <v>371.65393381315204</v>
      </c>
      <c r="AI1450">
        <v>0.16653627723460218</v>
      </c>
      <c r="AJ1450">
        <v>439</v>
      </c>
      <c r="AL1450">
        <v>1</v>
      </c>
      <c r="AM1450">
        <v>0</v>
      </c>
      <c r="AN1450">
        <v>4.28</v>
      </c>
      <c r="AO1450">
        <v>4.25</v>
      </c>
      <c r="AP1450">
        <v>2.73</v>
      </c>
    </row>
    <row r="1451" spans="1:42" x14ac:dyDescent="0.3">
      <c r="A1451">
        <v>1</v>
      </c>
      <c r="B1451">
        <v>0.95</v>
      </c>
      <c r="C1451">
        <f t="shared" si="66"/>
        <v>0.90249999999999997</v>
      </c>
      <c r="D1451">
        <v>8.3377231414674764</v>
      </c>
      <c r="E1451" t="s">
        <v>49</v>
      </c>
      <c r="F1451">
        <v>0</v>
      </c>
      <c r="G1451">
        <v>0</v>
      </c>
      <c r="H1451">
        <v>0</v>
      </c>
      <c r="I1451">
        <v>1</v>
      </c>
      <c r="J1451">
        <v>0</v>
      </c>
      <c r="K1451" t="s">
        <v>38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1</v>
      </c>
      <c r="S1451" t="s">
        <v>42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1</v>
      </c>
      <c r="AB1451">
        <v>62.6</v>
      </c>
      <c r="AC1451">
        <v>59</v>
      </c>
      <c r="AD1451">
        <v>3669</v>
      </c>
      <c r="AE1451">
        <v>8.2076744243552824</v>
      </c>
      <c r="AF1451">
        <f t="shared" si="67"/>
        <v>3669.0000000000014</v>
      </c>
      <c r="AG1451">
        <v>8.3765634170279135</v>
      </c>
      <c r="AH1451">
        <f t="shared" si="68"/>
        <v>4344.0545410614259</v>
      </c>
      <c r="AI1451">
        <v>-0.16888899267263113</v>
      </c>
      <c r="AJ1451">
        <v>3669</v>
      </c>
      <c r="AL1451">
        <v>1</v>
      </c>
      <c r="AM1451">
        <v>0</v>
      </c>
      <c r="AN1451">
        <v>6.23</v>
      </c>
      <c r="AO1451">
        <v>6.26</v>
      </c>
      <c r="AP1451">
        <v>3.91</v>
      </c>
    </row>
    <row r="1452" spans="1:42" x14ac:dyDescent="0.3">
      <c r="A1452">
        <v>1</v>
      </c>
      <c r="B1452">
        <v>0.3</v>
      </c>
      <c r="C1452">
        <f t="shared" si="66"/>
        <v>0.09</v>
      </c>
      <c r="D1452">
        <v>6.4709048392564616</v>
      </c>
      <c r="E1452" t="s">
        <v>55</v>
      </c>
      <c r="F1452">
        <v>0</v>
      </c>
      <c r="G1452">
        <v>0</v>
      </c>
      <c r="H1452">
        <v>0</v>
      </c>
      <c r="I1452">
        <v>0</v>
      </c>
      <c r="J1452">
        <v>1</v>
      </c>
      <c r="K1452" t="s">
        <v>50</v>
      </c>
      <c r="L1452">
        <v>0</v>
      </c>
      <c r="M1452">
        <v>0</v>
      </c>
      <c r="N1452">
        <v>0</v>
      </c>
      <c r="O1452">
        <v>1</v>
      </c>
      <c r="P1452">
        <v>0</v>
      </c>
      <c r="Q1452">
        <v>0</v>
      </c>
      <c r="R1452">
        <v>0</v>
      </c>
      <c r="S1452" t="s">
        <v>52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0</v>
      </c>
      <c r="AA1452">
        <v>0</v>
      </c>
      <c r="AB1452">
        <v>61.4</v>
      </c>
      <c r="AC1452">
        <v>54</v>
      </c>
      <c r="AD1452">
        <v>526</v>
      </c>
      <c r="AE1452">
        <v>6.2653012127377101</v>
      </c>
      <c r="AF1452">
        <f t="shared" si="67"/>
        <v>526.00000000000011</v>
      </c>
      <c r="AG1452">
        <v>6.3337808724604834</v>
      </c>
      <c r="AH1452">
        <f t="shared" si="68"/>
        <v>563.28227129013703</v>
      </c>
      <c r="AI1452">
        <v>-6.8479659722773256E-2</v>
      </c>
      <c r="AJ1452">
        <v>526</v>
      </c>
      <c r="AL1452">
        <v>1</v>
      </c>
      <c r="AM1452">
        <v>0</v>
      </c>
      <c r="AN1452">
        <v>4.3099999999999996</v>
      </c>
      <c r="AO1452">
        <v>4.3600000000000003</v>
      </c>
      <c r="AP1452">
        <v>2.66</v>
      </c>
    </row>
    <row r="1453" spans="1:42" x14ac:dyDescent="0.3">
      <c r="A1453">
        <v>1</v>
      </c>
      <c r="B1453">
        <v>0.41</v>
      </c>
      <c r="C1453">
        <f t="shared" si="66"/>
        <v>0.16809999999999997</v>
      </c>
      <c r="D1453">
        <v>6.9310210740658889</v>
      </c>
      <c r="E1453" t="s">
        <v>40</v>
      </c>
      <c r="F1453">
        <v>0</v>
      </c>
      <c r="G1453">
        <v>0</v>
      </c>
      <c r="H1453">
        <v>1</v>
      </c>
      <c r="I1453">
        <v>0</v>
      </c>
      <c r="J1453">
        <v>0</v>
      </c>
      <c r="K1453" t="s">
        <v>51</v>
      </c>
      <c r="L1453">
        <v>0</v>
      </c>
      <c r="M1453">
        <v>0</v>
      </c>
      <c r="N1453">
        <v>1</v>
      </c>
      <c r="O1453">
        <v>0</v>
      </c>
      <c r="P1453">
        <v>0</v>
      </c>
      <c r="Q1453">
        <v>0</v>
      </c>
      <c r="R1453">
        <v>0</v>
      </c>
      <c r="S1453" t="s">
        <v>52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0</v>
      </c>
      <c r="AA1453">
        <v>0</v>
      </c>
      <c r="AB1453">
        <v>60</v>
      </c>
      <c r="AC1453">
        <v>56</v>
      </c>
      <c r="AD1453">
        <v>1107</v>
      </c>
      <c r="AE1453">
        <v>7.0094089327086371</v>
      </c>
      <c r="AF1453">
        <f t="shared" si="67"/>
        <v>1107.0000000000002</v>
      </c>
      <c r="AG1453">
        <v>6.9720948632122024</v>
      </c>
      <c r="AH1453">
        <f t="shared" si="68"/>
        <v>1066.4544884044039</v>
      </c>
      <c r="AI1453">
        <v>3.7314069496434676E-2</v>
      </c>
      <c r="AJ1453">
        <v>1107</v>
      </c>
      <c r="AL1453">
        <v>1</v>
      </c>
      <c r="AM1453">
        <v>0</v>
      </c>
      <c r="AN1453">
        <v>4.88</v>
      </c>
      <c r="AO1453">
        <v>4.82</v>
      </c>
      <c r="AP1453">
        <v>2.91</v>
      </c>
    </row>
    <row r="1454" spans="1:42" x14ac:dyDescent="0.3">
      <c r="A1454">
        <v>1</v>
      </c>
      <c r="B1454">
        <v>0.7</v>
      </c>
      <c r="C1454">
        <f t="shared" si="66"/>
        <v>0.48999999999999994</v>
      </c>
      <c r="D1454">
        <v>7.7962024499072404</v>
      </c>
      <c r="E1454" t="s">
        <v>49</v>
      </c>
      <c r="F1454">
        <v>0</v>
      </c>
      <c r="G1454">
        <v>0</v>
      </c>
      <c r="H1454">
        <v>0</v>
      </c>
      <c r="I1454">
        <v>1</v>
      </c>
      <c r="J1454">
        <v>0</v>
      </c>
      <c r="K1454" t="s">
        <v>51</v>
      </c>
      <c r="L1454">
        <v>0</v>
      </c>
      <c r="M1454">
        <v>0</v>
      </c>
      <c r="N1454">
        <v>1</v>
      </c>
      <c r="O1454">
        <v>0</v>
      </c>
      <c r="P1454">
        <v>0</v>
      </c>
      <c r="Q1454">
        <v>0</v>
      </c>
      <c r="R1454">
        <v>0</v>
      </c>
      <c r="S1454" t="s">
        <v>52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0</v>
      </c>
      <c r="AA1454">
        <v>0</v>
      </c>
      <c r="AB1454">
        <v>59.4</v>
      </c>
      <c r="AC1454">
        <v>61</v>
      </c>
      <c r="AD1454">
        <v>2838</v>
      </c>
      <c r="AE1454">
        <v>7.950854857719988</v>
      </c>
      <c r="AF1454">
        <f t="shared" si="67"/>
        <v>2838</v>
      </c>
      <c r="AG1454">
        <v>7.9492938098893848</v>
      </c>
      <c r="AH1454">
        <f t="shared" si="68"/>
        <v>2833.573202377122</v>
      </c>
      <c r="AI1454">
        <v>1.5610478306031794E-3</v>
      </c>
      <c r="AJ1454">
        <v>2838</v>
      </c>
      <c r="AL1454">
        <v>1</v>
      </c>
      <c r="AM1454">
        <v>0</v>
      </c>
      <c r="AN1454">
        <v>5.83</v>
      </c>
      <c r="AO1454">
        <v>5.79</v>
      </c>
      <c r="AP1454">
        <v>3.45</v>
      </c>
    </row>
    <row r="1455" spans="1:42" x14ac:dyDescent="0.3">
      <c r="A1455">
        <v>1</v>
      </c>
      <c r="B1455">
        <v>0.4</v>
      </c>
      <c r="C1455">
        <f t="shared" si="66"/>
        <v>0.16000000000000003</v>
      </c>
      <c r="D1455">
        <v>6.8934882765450896</v>
      </c>
      <c r="E1455" t="s">
        <v>49</v>
      </c>
      <c r="F1455">
        <v>0</v>
      </c>
      <c r="G1455">
        <v>0</v>
      </c>
      <c r="H1455">
        <v>0</v>
      </c>
      <c r="I1455">
        <v>1</v>
      </c>
      <c r="J1455">
        <v>0</v>
      </c>
      <c r="K1455" t="s">
        <v>43</v>
      </c>
      <c r="L1455">
        <v>0</v>
      </c>
      <c r="M1455">
        <v>1</v>
      </c>
      <c r="N1455">
        <v>0</v>
      </c>
      <c r="O1455">
        <v>0</v>
      </c>
      <c r="P1455">
        <v>0</v>
      </c>
      <c r="Q1455">
        <v>0</v>
      </c>
      <c r="R1455">
        <v>0</v>
      </c>
      <c r="S1455" t="s">
        <v>44</v>
      </c>
      <c r="T1455">
        <v>0</v>
      </c>
      <c r="U1455">
        <v>0</v>
      </c>
      <c r="V1455">
        <v>0</v>
      </c>
      <c r="W1455">
        <v>0</v>
      </c>
      <c r="X1455">
        <v>1</v>
      </c>
      <c r="Y1455">
        <v>0</v>
      </c>
      <c r="Z1455">
        <v>0</v>
      </c>
      <c r="AA1455">
        <v>0</v>
      </c>
      <c r="AB1455">
        <v>61.8</v>
      </c>
      <c r="AC1455">
        <v>55</v>
      </c>
      <c r="AD1455">
        <v>1125</v>
      </c>
      <c r="AE1455">
        <v>7.0255383146385206</v>
      </c>
      <c r="AF1455">
        <f t="shared" si="67"/>
        <v>1125.0000000000002</v>
      </c>
      <c r="AG1455">
        <v>7.0343645961975003</v>
      </c>
      <c r="AH1455">
        <f t="shared" si="68"/>
        <v>1134.9735165390468</v>
      </c>
      <c r="AI1455">
        <v>-8.8262815589796872E-3</v>
      </c>
      <c r="AJ1455">
        <v>1125</v>
      </c>
      <c r="AL1455">
        <v>1</v>
      </c>
      <c r="AM1455">
        <v>0</v>
      </c>
      <c r="AN1455">
        <v>4.76</v>
      </c>
      <c r="AO1455">
        <v>4.72</v>
      </c>
      <c r="AP1455">
        <v>2.93</v>
      </c>
    </row>
    <row r="1456" spans="1:42" x14ac:dyDescent="0.3">
      <c r="A1456">
        <v>1</v>
      </c>
      <c r="B1456">
        <v>0.31</v>
      </c>
      <c r="C1456">
        <f t="shared" si="66"/>
        <v>9.6100000000000005E-2</v>
      </c>
      <c r="D1456">
        <v>6.5177318019796271</v>
      </c>
      <c r="E1456" t="s">
        <v>40</v>
      </c>
      <c r="F1456">
        <v>0</v>
      </c>
      <c r="G1456">
        <v>0</v>
      </c>
      <c r="H1456">
        <v>1</v>
      </c>
      <c r="I1456">
        <v>0</v>
      </c>
      <c r="J1456">
        <v>0</v>
      </c>
      <c r="K1456" t="s">
        <v>50</v>
      </c>
      <c r="L1456">
        <v>0</v>
      </c>
      <c r="M1456">
        <v>0</v>
      </c>
      <c r="N1456">
        <v>0</v>
      </c>
      <c r="O1456">
        <v>1</v>
      </c>
      <c r="P1456">
        <v>0</v>
      </c>
      <c r="Q1456">
        <v>0</v>
      </c>
      <c r="R1456">
        <v>0</v>
      </c>
      <c r="S1456" t="s">
        <v>44</v>
      </c>
      <c r="T1456">
        <v>0</v>
      </c>
      <c r="U1456">
        <v>0</v>
      </c>
      <c r="V1456">
        <v>0</v>
      </c>
      <c r="W1456">
        <v>0</v>
      </c>
      <c r="X1456">
        <v>1</v>
      </c>
      <c r="Y1456">
        <v>0</v>
      </c>
      <c r="Z1456">
        <v>0</v>
      </c>
      <c r="AA1456">
        <v>0</v>
      </c>
      <c r="AB1456">
        <v>61.4</v>
      </c>
      <c r="AC1456">
        <v>56</v>
      </c>
      <c r="AD1456">
        <v>625</v>
      </c>
      <c r="AE1456">
        <v>6.4377516497364011</v>
      </c>
      <c r="AF1456">
        <f t="shared" si="67"/>
        <v>624.99999999999977</v>
      </c>
      <c r="AG1456">
        <v>6.5011822848385314</v>
      </c>
      <c r="AH1456">
        <f t="shared" si="68"/>
        <v>665.9284849624778</v>
      </c>
      <c r="AI1456">
        <v>-6.3430635102130317E-2</v>
      </c>
      <c r="AJ1456">
        <v>625</v>
      </c>
      <c r="AL1456">
        <v>1</v>
      </c>
      <c r="AM1456">
        <v>0</v>
      </c>
      <c r="AN1456">
        <v>4.3600000000000003</v>
      </c>
      <c r="AO1456">
        <v>4.37</v>
      </c>
      <c r="AP1456">
        <v>2.68</v>
      </c>
    </row>
    <row r="1457" spans="1:42" x14ac:dyDescent="0.3">
      <c r="A1457">
        <v>1</v>
      </c>
      <c r="B1457">
        <v>0.35</v>
      </c>
      <c r="C1457">
        <f t="shared" si="66"/>
        <v>0.12249999999999998</v>
      </c>
      <c r="D1457">
        <v>6.694013936569946</v>
      </c>
      <c r="E1457" t="s">
        <v>55</v>
      </c>
      <c r="F1457">
        <v>0</v>
      </c>
      <c r="G1457">
        <v>0</v>
      </c>
      <c r="H1457">
        <v>0</v>
      </c>
      <c r="I1457">
        <v>0</v>
      </c>
      <c r="J1457">
        <v>1</v>
      </c>
      <c r="K1457" t="s">
        <v>47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1</v>
      </c>
      <c r="R1457">
        <v>0</v>
      </c>
      <c r="S1457" t="s">
        <v>52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0</v>
      </c>
      <c r="AA1457">
        <v>0</v>
      </c>
      <c r="AB1457">
        <v>62.6</v>
      </c>
      <c r="AC1457">
        <v>54</v>
      </c>
      <c r="AD1457">
        <v>527</v>
      </c>
      <c r="AE1457">
        <v>6.2672005485413624</v>
      </c>
      <c r="AF1457">
        <f t="shared" si="67"/>
        <v>527.00000000000011</v>
      </c>
      <c r="AG1457">
        <v>6.3457989522246034</v>
      </c>
      <c r="AH1457">
        <f t="shared" si="68"/>
        <v>570.09268463038188</v>
      </c>
      <c r="AI1457">
        <v>-7.8598403683241003E-2</v>
      </c>
      <c r="AJ1457">
        <v>527</v>
      </c>
      <c r="AL1457">
        <v>1</v>
      </c>
      <c r="AM1457">
        <v>0</v>
      </c>
      <c r="AN1457">
        <v>4.5</v>
      </c>
      <c r="AO1457">
        <v>4.53</v>
      </c>
      <c r="AP1457">
        <v>2.82</v>
      </c>
    </row>
    <row r="1458" spans="1:42" x14ac:dyDescent="0.3">
      <c r="A1458">
        <v>1</v>
      </c>
      <c r="B1458">
        <v>0.3</v>
      </c>
      <c r="C1458">
        <f t="shared" si="66"/>
        <v>0.09</v>
      </c>
      <c r="D1458">
        <v>6.4709048392564616</v>
      </c>
      <c r="E1458" t="s">
        <v>40</v>
      </c>
      <c r="F1458">
        <v>0</v>
      </c>
      <c r="G1458">
        <v>0</v>
      </c>
      <c r="H1458">
        <v>1</v>
      </c>
      <c r="I1458">
        <v>0</v>
      </c>
      <c r="J1458">
        <v>0</v>
      </c>
      <c r="K1458" t="s">
        <v>43</v>
      </c>
      <c r="L1458">
        <v>0</v>
      </c>
      <c r="M1458">
        <v>1</v>
      </c>
      <c r="N1458">
        <v>0</v>
      </c>
      <c r="O1458">
        <v>0</v>
      </c>
      <c r="P1458">
        <v>0</v>
      </c>
      <c r="Q1458">
        <v>0</v>
      </c>
      <c r="R1458">
        <v>0</v>
      </c>
      <c r="S1458" t="s">
        <v>44</v>
      </c>
      <c r="T1458">
        <v>0</v>
      </c>
      <c r="U1458">
        <v>0</v>
      </c>
      <c r="V1458">
        <v>0</v>
      </c>
      <c r="W1458">
        <v>0</v>
      </c>
      <c r="X1458">
        <v>1</v>
      </c>
      <c r="Y1458">
        <v>0</v>
      </c>
      <c r="Z1458">
        <v>0</v>
      </c>
      <c r="AA1458">
        <v>0</v>
      </c>
      <c r="AB1458">
        <v>60.6</v>
      </c>
      <c r="AC1458">
        <v>56</v>
      </c>
      <c r="AD1458">
        <v>735</v>
      </c>
      <c r="AE1458">
        <v>6.5998704992128365</v>
      </c>
      <c r="AF1458">
        <f t="shared" si="67"/>
        <v>734.99999999999989</v>
      </c>
      <c r="AG1458">
        <v>6.5785235829226085</v>
      </c>
      <c r="AH1458">
        <f t="shared" si="68"/>
        <v>719.47629761065718</v>
      </c>
      <c r="AI1458">
        <v>2.1346916290228002E-2</v>
      </c>
      <c r="AJ1458">
        <v>735</v>
      </c>
      <c r="AL1458">
        <v>1</v>
      </c>
      <c r="AM1458">
        <v>0</v>
      </c>
      <c r="AN1458">
        <v>4.3499999999999996</v>
      </c>
      <c r="AO1458">
        <v>4.3600000000000003</v>
      </c>
      <c r="AP1458">
        <v>2.64</v>
      </c>
    </row>
    <row r="1459" spans="1:42" x14ac:dyDescent="0.3">
      <c r="A1459">
        <v>1</v>
      </c>
      <c r="B1459">
        <v>0.3</v>
      </c>
      <c r="C1459">
        <f t="shared" si="66"/>
        <v>0.09</v>
      </c>
      <c r="D1459">
        <v>6.4709048392564616</v>
      </c>
      <c r="E1459" t="s">
        <v>49</v>
      </c>
      <c r="F1459">
        <v>0</v>
      </c>
      <c r="G1459">
        <v>0</v>
      </c>
      <c r="H1459">
        <v>0</v>
      </c>
      <c r="I1459">
        <v>1</v>
      </c>
      <c r="J1459">
        <v>0</v>
      </c>
      <c r="K1459" t="s">
        <v>47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1</v>
      </c>
      <c r="R1459">
        <v>0</v>
      </c>
      <c r="S1459" t="s">
        <v>46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1</v>
      </c>
      <c r="AA1459">
        <v>0</v>
      </c>
      <c r="AB1459">
        <v>61.1</v>
      </c>
      <c r="AC1459">
        <v>59</v>
      </c>
      <c r="AD1459">
        <v>552</v>
      </c>
      <c r="AE1459">
        <v>6.313548046277095</v>
      </c>
      <c r="AF1459">
        <f t="shared" si="67"/>
        <v>551.99999999999977</v>
      </c>
      <c r="AG1459">
        <v>6.3946011857547624</v>
      </c>
      <c r="AH1459">
        <f t="shared" si="68"/>
        <v>598.60454359247137</v>
      </c>
      <c r="AI1459">
        <v>-8.1053139477667457E-2</v>
      </c>
      <c r="AJ1459">
        <v>552</v>
      </c>
      <c r="AL1459">
        <v>1</v>
      </c>
      <c r="AM1459">
        <v>0</v>
      </c>
      <c r="AN1459">
        <v>4.3099999999999996</v>
      </c>
      <c r="AO1459">
        <v>4.33</v>
      </c>
      <c r="AP1459">
        <v>2.64</v>
      </c>
    </row>
    <row r="1460" spans="1:42" x14ac:dyDescent="0.3">
      <c r="A1460">
        <v>1</v>
      </c>
      <c r="B1460">
        <v>0.8</v>
      </c>
      <c r="C1460">
        <f t="shared" si="66"/>
        <v>0.64000000000000012</v>
      </c>
      <c r="D1460">
        <v>8.0285208096752054</v>
      </c>
      <c r="E1460" t="s">
        <v>49</v>
      </c>
      <c r="F1460">
        <v>0</v>
      </c>
      <c r="G1460">
        <v>0</v>
      </c>
      <c r="H1460">
        <v>0</v>
      </c>
      <c r="I1460">
        <v>1</v>
      </c>
      <c r="J1460">
        <v>0</v>
      </c>
      <c r="K1460" t="s">
        <v>54</v>
      </c>
      <c r="L1460">
        <v>1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 t="s">
        <v>48</v>
      </c>
      <c r="T1460">
        <v>0</v>
      </c>
      <c r="U1460">
        <v>0</v>
      </c>
      <c r="V1460">
        <v>0</v>
      </c>
      <c r="W1460">
        <v>1</v>
      </c>
      <c r="X1460">
        <v>0</v>
      </c>
      <c r="Y1460">
        <v>0</v>
      </c>
      <c r="Z1460">
        <v>0</v>
      </c>
      <c r="AA1460">
        <v>0</v>
      </c>
      <c r="AB1460">
        <v>61.1</v>
      </c>
      <c r="AC1460">
        <v>58</v>
      </c>
      <c r="AD1460">
        <v>3082</v>
      </c>
      <c r="AE1460">
        <v>8.0333340158800617</v>
      </c>
      <c r="AF1460">
        <f t="shared" si="67"/>
        <v>3082.0000000000018</v>
      </c>
      <c r="AG1460">
        <v>7.9698075887691502</v>
      </c>
      <c r="AH1460">
        <f t="shared" si="68"/>
        <v>2892.3007995206408</v>
      </c>
      <c r="AI1460">
        <v>6.3526427110911499E-2</v>
      </c>
      <c r="AJ1460">
        <v>3082</v>
      </c>
      <c r="AL1460">
        <v>1</v>
      </c>
      <c r="AM1460">
        <v>0</v>
      </c>
      <c r="AN1460">
        <v>5.94</v>
      </c>
      <c r="AO1460">
        <v>5.9</v>
      </c>
      <c r="AP1460">
        <v>3.62</v>
      </c>
    </row>
    <row r="1461" spans="1:42" x14ac:dyDescent="0.3">
      <c r="A1461">
        <v>1</v>
      </c>
      <c r="B1461">
        <v>0.34</v>
      </c>
      <c r="C1461">
        <f t="shared" si="66"/>
        <v>0.11560000000000002</v>
      </c>
      <c r="D1461">
        <v>6.6514795948004855</v>
      </c>
      <c r="E1461" t="s">
        <v>40</v>
      </c>
      <c r="F1461">
        <v>0</v>
      </c>
      <c r="G1461">
        <v>0</v>
      </c>
      <c r="H1461">
        <v>1</v>
      </c>
      <c r="I1461">
        <v>0</v>
      </c>
      <c r="J1461">
        <v>0</v>
      </c>
      <c r="K1461" t="s">
        <v>43</v>
      </c>
      <c r="L1461">
        <v>0</v>
      </c>
      <c r="M1461">
        <v>1</v>
      </c>
      <c r="N1461">
        <v>0</v>
      </c>
      <c r="O1461">
        <v>0</v>
      </c>
      <c r="P1461">
        <v>0</v>
      </c>
      <c r="Q1461">
        <v>0</v>
      </c>
      <c r="R1461">
        <v>0</v>
      </c>
      <c r="S1461" t="s">
        <v>39</v>
      </c>
      <c r="T1461">
        <v>0</v>
      </c>
      <c r="U1461">
        <v>0</v>
      </c>
      <c r="V1461">
        <v>1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62.2</v>
      </c>
      <c r="AC1461">
        <v>54</v>
      </c>
      <c r="AD1461">
        <v>714</v>
      </c>
      <c r="AE1461">
        <v>6.5708829623395841</v>
      </c>
      <c r="AF1461">
        <f t="shared" si="67"/>
        <v>713.99999999999977</v>
      </c>
      <c r="AG1461">
        <v>6.5778086161024696</v>
      </c>
      <c r="AH1461">
        <f t="shared" si="68"/>
        <v>718.96207977623885</v>
      </c>
      <c r="AI1461">
        <v>-6.9256537628854531E-3</v>
      </c>
      <c r="AJ1461">
        <v>714</v>
      </c>
      <c r="AL1461">
        <v>1</v>
      </c>
      <c r="AM1461">
        <v>0</v>
      </c>
      <c r="AN1461">
        <v>4.5</v>
      </c>
      <c r="AO1461">
        <v>4.47</v>
      </c>
      <c r="AP1461">
        <v>2.79</v>
      </c>
    </row>
    <row r="1462" spans="1:42" x14ac:dyDescent="0.3">
      <c r="A1462">
        <v>1</v>
      </c>
      <c r="B1462">
        <v>0.4</v>
      </c>
      <c r="C1462">
        <f t="shared" si="66"/>
        <v>0.16000000000000003</v>
      </c>
      <c r="D1462">
        <v>6.8934882765450896</v>
      </c>
      <c r="E1462" t="s">
        <v>49</v>
      </c>
      <c r="F1462">
        <v>0</v>
      </c>
      <c r="G1462">
        <v>0</v>
      </c>
      <c r="H1462">
        <v>0</v>
      </c>
      <c r="I1462">
        <v>1</v>
      </c>
      <c r="J1462">
        <v>0</v>
      </c>
      <c r="K1462" t="s">
        <v>41</v>
      </c>
      <c r="L1462">
        <v>0</v>
      </c>
      <c r="M1462">
        <v>0</v>
      </c>
      <c r="N1462">
        <v>0</v>
      </c>
      <c r="O1462">
        <v>0</v>
      </c>
      <c r="P1462">
        <v>1</v>
      </c>
      <c r="Q1462">
        <v>0</v>
      </c>
      <c r="R1462">
        <v>0</v>
      </c>
      <c r="S1462" t="s">
        <v>39</v>
      </c>
      <c r="T1462">
        <v>0</v>
      </c>
      <c r="U1462">
        <v>0</v>
      </c>
      <c r="V1462">
        <v>1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62.6</v>
      </c>
      <c r="AC1462">
        <v>58</v>
      </c>
      <c r="AD1462">
        <v>855</v>
      </c>
      <c r="AE1462">
        <v>6.7511014689367599</v>
      </c>
      <c r="AF1462">
        <f t="shared" si="67"/>
        <v>854.99999999999977</v>
      </c>
      <c r="AG1462">
        <v>6.610539240164373</v>
      </c>
      <c r="AH1462">
        <f t="shared" si="68"/>
        <v>742.88350335067526</v>
      </c>
      <c r="AI1462">
        <v>0.14056222877238689</v>
      </c>
      <c r="AJ1462">
        <v>855</v>
      </c>
      <c r="AL1462">
        <v>1</v>
      </c>
      <c r="AM1462">
        <v>0</v>
      </c>
      <c r="AN1462">
        <v>4.72</v>
      </c>
      <c r="AO1462">
        <v>4.68</v>
      </c>
      <c r="AP1462">
        <v>2.94</v>
      </c>
    </row>
    <row r="1463" spans="1:42" x14ac:dyDescent="0.3">
      <c r="A1463">
        <v>1</v>
      </c>
      <c r="B1463">
        <v>0.32</v>
      </c>
      <c r="C1463">
        <f t="shared" si="66"/>
        <v>0.1024</v>
      </c>
      <c r="D1463">
        <v>6.56339481274318</v>
      </c>
      <c r="E1463" t="s">
        <v>40</v>
      </c>
      <c r="F1463">
        <v>0</v>
      </c>
      <c r="G1463">
        <v>0</v>
      </c>
      <c r="H1463">
        <v>1</v>
      </c>
      <c r="I1463">
        <v>0</v>
      </c>
      <c r="J1463">
        <v>0</v>
      </c>
      <c r="K1463" t="s">
        <v>54</v>
      </c>
      <c r="L1463">
        <v>1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 t="s">
        <v>48</v>
      </c>
      <c r="T1463">
        <v>0</v>
      </c>
      <c r="U1463">
        <v>0</v>
      </c>
      <c r="V1463">
        <v>0</v>
      </c>
      <c r="W1463">
        <v>1</v>
      </c>
      <c r="X1463">
        <v>0</v>
      </c>
      <c r="Y1463">
        <v>0</v>
      </c>
      <c r="Z1463">
        <v>0</v>
      </c>
      <c r="AA1463">
        <v>0</v>
      </c>
      <c r="AB1463">
        <v>59.8</v>
      </c>
      <c r="AC1463">
        <v>57</v>
      </c>
      <c r="AD1463">
        <v>612</v>
      </c>
      <c r="AE1463">
        <v>6.4167322825123261</v>
      </c>
      <c r="AF1463">
        <f t="shared" si="67"/>
        <v>612</v>
      </c>
      <c r="AG1463">
        <v>6.344056442703085</v>
      </c>
      <c r="AH1463">
        <f t="shared" si="68"/>
        <v>569.10015769422114</v>
      </c>
      <c r="AI1463">
        <v>7.2675839809241083E-2</v>
      </c>
      <c r="AJ1463">
        <v>612</v>
      </c>
      <c r="AL1463">
        <v>1</v>
      </c>
      <c r="AM1463">
        <v>0</v>
      </c>
      <c r="AN1463">
        <v>4.46</v>
      </c>
      <c r="AO1463">
        <v>4.4000000000000004</v>
      </c>
      <c r="AP1463">
        <v>2.65</v>
      </c>
    </row>
    <row r="1464" spans="1:42" x14ac:dyDescent="0.3">
      <c r="A1464">
        <v>1</v>
      </c>
      <c r="B1464">
        <v>0.73</v>
      </c>
      <c r="C1464">
        <f t="shared" si="66"/>
        <v>0.53289999999999993</v>
      </c>
      <c r="D1464">
        <v>7.8684782047942292</v>
      </c>
      <c r="E1464" t="s">
        <v>40</v>
      </c>
      <c r="F1464">
        <v>0</v>
      </c>
      <c r="G1464">
        <v>0</v>
      </c>
      <c r="H1464">
        <v>1</v>
      </c>
      <c r="I1464">
        <v>0</v>
      </c>
      <c r="J1464">
        <v>0</v>
      </c>
      <c r="K1464" t="s">
        <v>50</v>
      </c>
      <c r="L1464">
        <v>0</v>
      </c>
      <c r="M1464">
        <v>0</v>
      </c>
      <c r="N1464">
        <v>0</v>
      </c>
      <c r="O1464">
        <v>1</v>
      </c>
      <c r="P1464">
        <v>0</v>
      </c>
      <c r="Q1464">
        <v>0</v>
      </c>
      <c r="R1464">
        <v>0</v>
      </c>
      <c r="S1464" t="s">
        <v>42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1</v>
      </c>
      <c r="AB1464">
        <v>61.3</v>
      </c>
      <c r="AC1464">
        <v>57</v>
      </c>
      <c r="AD1464">
        <v>2869</v>
      </c>
      <c r="AE1464">
        <v>7.9617188159813645</v>
      </c>
      <c r="AF1464">
        <f t="shared" si="67"/>
        <v>2868.9999999999991</v>
      </c>
      <c r="AG1464">
        <v>8.2117219671403348</v>
      </c>
      <c r="AH1464">
        <f t="shared" si="68"/>
        <v>3683.8805289520133</v>
      </c>
      <c r="AI1464">
        <v>-0.2500031511589702</v>
      </c>
      <c r="AJ1464">
        <v>2869</v>
      </c>
      <c r="AL1464">
        <v>1</v>
      </c>
      <c r="AM1464">
        <v>0</v>
      </c>
      <c r="AN1464">
        <v>5.84</v>
      </c>
      <c r="AO1464">
        <v>5.81</v>
      </c>
      <c r="AP1464">
        <v>3.57</v>
      </c>
    </row>
    <row r="1465" spans="1:42" x14ac:dyDescent="0.3">
      <c r="A1465">
        <v>1</v>
      </c>
      <c r="B1465">
        <v>0.35</v>
      </c>
      <c r="C1465">
        <f t="shared" si="66"/>
        <v>0.12249999999999998</v>
      </c>
      <c r="D1465">
        <v>6.694013936569946</v>
      </c>
      <c r="E1465" t="s">
        <v>40</v>
      </c>
      <c r="F1465">
        <v>0</v>
      </c>
      <c r="G1465">
        <v>0</v>
      </c>
      <c r="H1465">
        <v>1</v>
      </c>
      <c r="I1465">
        <v>0</v>
      </c>
      <c r="J1465">
        <v>0</v>
      </c>
      <c r="K1465" t="s">
        <v>43</v>
      </c>
      <c r="L1465">
        <v>0</v>
      </c>
      <c r="M1465">
        <v>1</v>
      </c>
      <c r="N1465">
        <v>0</v>
      </c>
      <c r="O1465">
        <v>0</v>
      </c>
      <c r="P1465">
        <v>0</v>
      </c>
      <c r="Q1465">
        <v>0</v>
      </c>
      <c r="R1465">
        <v>0</v>
      </c>
      <c r="S1465" t="s">
        <v>52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0</v>
      </c>
      <c r="AA1465">
        <v>0</v>
      </c>
      <c r="AB1465">
        <v>62.1</v>
      </c>
      <c r="AC1465">
        <v>56</v>
      </c>
      <c r="AD1465">
        <v>984</v>
      </c>
      <c r="AE1465">
        <v>6.8916258970522533</v>
      </c>
      <c r="AF1465">
        <f t="shared" si="67"/>
        <v>983.99999999999989</v>
      </c>
      <c r="AG1465">
        <v>6.746406186916639</v>
      </c>
      <c r="AH1465">
        <f t="shared" si="68"/>
        <v>850.99494366513989</v>
      </c>
      <c r="AI1465">
        <v>0.1452197101356143</v>
      </c>
      <c r="AJ1465">
        <v>984</v>
      </c>
      <c r="AL1465">
        <v>1</v>
      </c>
      <c r="AM1465">
        <v>0</v>
      </c>
      <c r="AN1465">
        <v>4.53</v>
      </c>
      <c r="AO1465">
        <v>4.5199999999999996</v>
      </c>
      <c r="AP1465">
        <v>2.81</v>
      </c>
    </row>
    <row r="1466" spans="1:42" x14ac:dyDescent="0.3">
      <c r="A1466">
        <v>1</v>
      </c>
      <c r="B1466">
        <v>0.72</v>
      </c>
      <c r="C1466">
        <f t="shared" si="66"/>
        <v>0.51839999999999997</v>
      </c>
      <c r="D1466">
        <v>7.8446480764991975</v>
      </c>
      <c r="E1466" t="s">
        <v>55</v>
      </c>
      <c r="F1466">
        <v>0</v>
      </c>
      <c r="G1466">
        <v>0</v>
      </c>
      <c r="H1466">
        <v>0</v>
      </c>
      <c r="I1466">
        <v>0</v>
      </c>
      <c r="J1466">
        <v>1</v>
      </c>
      <c r="K1466" t="s">
        <v>38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1</v>
      </c>
      <c r="S1466" t="s">
        <v>48</v>
      </c>
      <c r="T1466">
        <v>0</v>
      </c>
      <c r="U1466">
        <v>0</v>
      </c>
      <c r="V1466">
        <v>0</v>
      </c>
      <c r="W1466">
        <v>1</v>
      </c>
      <c r="X1466">
        <v>0</v>
      </c>
      <c r="Y1466">
        <v>0</v>
      </c>
      <c r="Z1466">
        <v>0</v>
      </c>
      <c r="AA1466">
        <v>0</v>
      </c>
      <c r="AB1466">
        <v>60.1</v>
      </c>
      <c r="AC1466">
        <v>58</v>
      </c>
      <c r="AD1466">
        <v>1788</v>
      </c>
      <c r="AE1466">
        <v>7.4888529557334591</v>
      </c>
      <c r="AF1466">
        <f t="shared" si="67"/>
        <v>1787.9999999999993</v>
      </c>
      <c r="AG1466">
        <v>7.2529678583544808</v>
      </c>
      <c r="AH1466">
        <f t="shared" si="68"/>
        <v>1412.2901115047034</v>
      </c>
      <c r="AI1466">
        <v>0.23588509737897834</v>
      </c>
      <c r="AJ1466">
        <v>1788</v>
      </c>
      <c r="AL1466">
        <v>1</v>
      </c>
      <c r="AM1466">
        <v>0</v>
      </c>
      <c r="AN1466">
        <v>5.79</v>
      </c>
      <c r="AO1466">
        <v>5.82</v>
      </c>
      <c r="AP1466">
        <v>3.49</v>
      </c>
    </row>
    <row r="1467" spans="1:42" x14ac:dyDescent="0.3">
      <c r="A1467">
        <v>1</v>
      </c>
      <c r="B1467">
        <v>0.78</v>
      </c>
      <c r="C1467">
        <f t="shared" si="66"/>
        <v>0.60840000000000005</v>
      </c>
      <c r="D1467">
        <v>7.9839471300857197</v>
      </c>
      <c r="E1467" t="s">
        <v>49</v>
      </c>
      <c r="F1467">
        <v>0</v>
      </c>
      <c r="G1467">
        <v>0</v>
      </c>
      <c r="H1467">
        <v>0</v>
      </c>
      <c r="I1467">
        <v>1</v>
      </c>
      <c r="J1467">
        <v>0</v>
      </c>
      <c r="K1467" t="s">
        <v>41</v>
      </c>
      <c r="L1467">
        <v>0</v>
      </c>
      <c r="M1467">
        <v>0</v>
      </c>
      <c r="N1467">
        <v>0</v>
      </c>
      <c r="O1467">
        <v>0</v>
      </c>
      <c r="P1467">
        <v>1</v>
      </c>
      <c r="Q1467">
        <v>0</v>
      </c>
      <c r="R1467">
        <v>0</v>
      </c>
      <c r="S1467" t="s">
        <v>48</v>
      </c>
      <c r="T1467">
        <v>0</v>
      </c>
      <c r="U1467">
        <v>0</v>
      </c>
      <c r="V1467">
        <v>0</v>
      </c>
      <c r="W1467">
        <v>1</v>
      </c>
      <c r="X1467">
        <v>0</v>
      </c>
      <c r="Y1467">
        <v>0</v>
      </c>
      <c r="Z1467">
        <v>0</v>
      </c>
      <c r="AA1467">
        <v>0</v>
      </c>
      <c r="AB1467">
        <v>59.7</v>
      </c>
      <c r="AC1467">
        <v>59</v>
      </c>
      <c r="AD1467">
        <v>2074</v>
      </c>
      <c r="AE1467">
        <v>7.6372343887894729</v>
      </c>
      <c r="AF1467">
        <f t="shared" si="67"/>
        <v>2074.0000000000005</v>
      </c>
      <c r="AG1467">
        <v>7.7604017782279691</v>
      </c>
      <c r="AH1467">
        <f t="shared" si="68"/>
        <v>2345.8469261822934</v>
      </c>
      <c r="AI1467">
        <v>-0.12316738943849614</v>
      </c>
      <c r="AJ1467">
        <v>2074</v>
      </c>
      <c r="AL1467">
        <v>1</v>
      </c>
      <c r="AM1467">
        <v>0</v>
      </c>
      <c r="AN1467">
        <v>6.03</v>
      </c>
      <c r="AO1467">
        <v>5.97</v>
      </c>
      <c r="AP1467">
        <v>3.58</v>
      </c>
    </row>
    <row r="1468" spans="1:42" x14ac:dyDescent="0.3">
      <c r="A1468">
        <v>1</v>
      </c>
      <c r="B1468">
        <v>0.79</v>
      </c>
      <c r="C1468">
        <f t="shared" si="66"/>
        <v>0.6241000000000001</v>
      </c>
      <c r="D1468">
        <v>8.0063440108164095</v>
      </c>
      <c r="E1468" t="s">
        <v>40</v>
      </c>
      <c r="F1468">
        <v>0</v>
      </c>
      <c r="G1468">
        <v>0</v>
      </c>
      <c r="H1468">
        <v>1</v>
      </c>
      <c r="I1468">
        <v>0</v>
      </c>
      <c r="J1468">
        <v>0</v>
      </c>
      <c r="K1468" t="s">
        <v>54</v>
      </c>
      <c r="L1468">
        <v>1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 t="s">
        <v>39</v>
      </c>
      <c r="T1468">
        <v>0</v>
      </c>
      <c r="U1468">
        <v>0</v>
      </c>
      <c r="V1468">
        <v>1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61.1</v>
      </c>
      <c r="AC1468">
        <v>57</v>
      </c>
      <c r="AD1468">
        <v>3209</v>
      </c>
      <c r="AE1468">
        <v>8.0737146411098575</v>
      </c>
      <c r="AF1468">
        <f t="shared" si="67"/>
        <v>3209.0000000000018</v>
      </c>
      <c r="AG1468">
        <v>8.1325735411759172</v>
      </c>
      <c r="AH1468">
        <f t="shared" si="68"/>
        <v>3403.5474733289907</v>
      </c>
      <c r="AI1468">
        <v>-5.8858900066059761E-2</v>
      </c>
      <c r="AJ1468">
        <v>3209</v>
      </c>
      <c r="AL1468">
        <v>1</v>
      </c>
      <c r="AM1468">
        <v>0</v>
      </c>
      <c r="AN1468">
        <v>5.94</v>
      </c>
      <c r="AO1468">
        <v>6</v>
      </c>
      <c r="AP1468">
        <v>3.65</v>
      </c>
    </row>
    <row r="1469" spans="1:42" x14ac:dyDescent="0.3">
      <c r="A1469">
        <v>1</v>
      </c>
      <c r="B1469">
        <v>0.7</v>
      </c>
      <c r="C1469">
        <f t="shared" si="66"/>
        <v>0.48999999999999994</v>
      </c>
      <c r="D1469">
        <v>7.7962024499072404</v>
      </c>
      <c r="E1469" t="s">
        <v>45</v>
      </c>
      <c r="F1469">
        <v>1</v>
      </c>
      <c r="G1469">
        <v>0</v>
      </c>
      <c r="H1469">
        <v>0</v>
      </c>
      <c r="I1469">
        <v>0</v>
      </c>
      <c r="J1469">
        <v>0</v>
      </c>
      <c r="K1469" t="s">
        <v>41</v>
      </c>
      <c r="L1469">
        <v>0</v>
      </c>
      <c r="M1469">
        <v>0</v>
      </c>
      <c r="N1469">
        <v>0</v>
      </c>
      <c r="O1469">
        <v>0</v>
      </c>
      <c r="P1469">
        <v>1</v>
      </c>
      <c r="Q1469">
        <v>0</v>
      </c>
      <c r="R1469">
        <v>0</v>
      </c>
      <c r="S1469" t="s">
        <v>44</v>
      </c>
      <c r="T1469">
        <v>0</v>
      </c>
      <c r="U1469">
        <v>0</v>
      </c>
      <c r="V1469">
        <v>0</v>
      </c>
      <c r="W1469">
        <v>0</v>
      </c>
      <c r="X1469">
        <v>1</v>
      </c>
      <c r="Y1469">
        <v>0</v>
      </c>
      <c r="Z1469">
        <v>0</v>
      </c>
      <c r="AA1469">
        <v>0</v>
      </c>
      <c r="AB1469">
        <v>67.2</v>
      </c>
      <c r="AC1469">
        <v>55</v>
      </c>
      <c r="AD1469">
        <v>1811</v>
      </c>
      <c r="AE1469">
        <v>7.5016344578834131</v>
      </c>
      <c r="AF1469">
        <f t="shared" si="67"/>
        <v>1810.9999999999995</v>
      </c>
      <c r="AG1469">
        <v>7.6498755859776892</v>
      </c>
      <c r="AH1469">
        <f t="shared" si="68"/>
        <v>2100.3842559100613</v>
      </c>
      <c r="AI1469">
        <v>-0.14824112809427614</v>
      </c>
      <c r="AJ1469">
        <v>1811</v>
      </c>
      <c r="AL1469">
        <v>1</v>
      </c>
      <c r="AM1469">
        <v>0</v>
      </c>
      <c r="AN1469">
        <v>5.48</v>
      </c>
      <c r="AO1469">
        <v>5.54</v>
      </c>
      <c r="AP1469">
        <v>3.7</v>
      </c>
    </row>
    <row r="1470" spans="1:42" x14ac:dyDescent="0.3">
      <c r="A1470">
        <v>1</v>
      </c>
      <c r="B1470">
        <v>0.51</v>
      </c>
      <c r="C1470">
        <f t="shared" si="66"/>
        <v>0.2601</v>
      </c>
      <c r="D1470">
        <v>7.2717799946100161</v>
      </c>
      <c r="E1470" t="s">
        <v>40</v>
      </c>
      <c r="F1470">
        <v>0</v>
      </c>
      <c r="G1470">
        <v>0</v>
      </c>
      <c r="H1470">
        <v>1</v>
      </c>
      <c r="I1470">
        <v>0</v>
      </c>
      <c r="J1470">
        <v>0</v>
      </c>
      <c r="K1470" t="s">
        <v>54</v>
      </c>
      <c r="L1470">
        <v>1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 t="s">
        <v>48</v>
      </c>
      <c r="T1470">
        <v>0</v>
      </c>
      <c r="U1470">
        <v>0</v>
      </c>
      <c r="V1470">
        <v>0</v>
      </c>
      <c r="W1470">
        <v>1</v>
      </c>
      <c r="X1470">
        <v>0</v>
      </c>
      <c r="Y1470">
        <v>0</v>
      </c>
      <c r="Z1470">
        <v>0</v>
      </c>
      <c r="AA1470">
        <v>0</v>
      </c>
      <c r="AB1470">
        <v>62.5</v>
      </c>
      <c r="AC1470">
        <v>55</v>
      </c>
      <c r="AD1470">
        <v>1264</v>
      </c>
      <c r="AE1470">
        <v>7.1420365747068031</v>
      </c>
      <c r="AF1470">
        <f t="shared" si="67"/>
        <v>1264.0000000000005</v>
      </c>
      <c r="AG1470">
        <v>7.1264743589340362</v>
      </c>
      <c r="AH1470">
        <f t="shared" si="68"/>
        <v>1244.4816277394059</v>
      </c>
      <c r="AI1470">
        <v>1.5562215772766841E-2</v>
      </c>
      <c r="AJ1470">
        <v>1264</v>
      </c>
      <c r="AL1470">
        <v>1</v>
      </c>
      <c r="AM1470">
        <v>0</v>
      </c>
      <c r="AN1470">
        <v>5.12</v>
      </c>
      <c r="AO1470">
        <v>5.15</v>
      </c>
      <c r="AP1470">
        <v>3.21</v>
      </c>
    </row>
    <row r="1471" spans="1:42" x14ac:dyDescent="0.3">
      <c r="A1471">
        <v>1</v>
      </c>
      <c r="B1471">
        <v>0.3</v>
      </c>
      <c r="C1471">
        <f t="shared" si="66"/>
        <v>0.09</v>
      </c>
      <c r="D1471">
        <v>6.4709048392564616</v>
      </c>
      <c r="E1471" t="s">
        <v>49</v>
      </c>
      <c r="F1471">
        <v>0</v>
      </c>
      <c r="G1471">
        <v>0</v>
      </c>
      <c r="H1471">
        <v>0</v>
      </c>
      <c r="I1471">
        <v>1</v>
      </c>
      <c r="J1471">
        <v>0</v>
      </c>
      <c r="K1471" t="s">
        <v>50</v>
      </c>
      <c r="L1471">
        <v>0</v>
      </c>
      <c r="M1471">
        <v>0</v>
      </c>
      <c r="N1471">
        <v>0</v>
      </c>
      <c r="O1471">
        <v>1</v>
      </c>
      <c r="P1471">
        <v>0</v>
      </c>
      <c r="Q1471">
        <v>0</v>
      </c>
      <c r="R1471">
        <v>0</v>
      </c>
      <c r="S1471" t="s">
        <v>39</v>
      </c>
      <c r="T1471">
        <v>0</v>
      </c>
      <c r="U1471">
        <v>0</v>
      </c>
      <c r="V1471">
        <v>1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62.9</v>
      </c>
      <c r="AC1471">
        <v>59</v>
      </c>
      <c r="AD1471">
        <v>574</v>
      </c>
      <c r="AE1471">
        <v>6.3526293963195668</v>
      </c>
      <c r="AF1471">
        <f t="shared" si="67"/>
        <v>574.00000000000023</v>
      </c>
      <c r="AG1471">
        <v>6.2408112724885783</v>
      </c>
      <c r="AH1471">
        <f t="shared" si="68"/>
        <v>513.2747477612005</v>
      </c>
      <c r="AI1471">
        <v>0.11181812383098855</v>
      </c>
      <c r="AJ1471">
        <v>574</v>
      </c>
      <c r="AL1471">
        <v>1</v>
      </c>
      <c r="AM1471">
        <v>0</v>
      </c>
      <c r="AN1471">
        <v>4.28</v>
      </c>
      <c r="AO1471">
        <v>4.24</v>
      </c>
      <c r="AP1471">
        <v>2.68</v>
      </c>
    </row>
    <row r="1472" spans="1:42" x14ac:dyDescent="0.3">
      <c r="A1472">
        <v>1</v>
      </c>
      <c r="B1472">
        <v>0.23</v>
      </c>
      <c r="C1472">
        <f t="shared" si="66"/>
        <v>5.2900000000000003E-2</v>
      </c>
      <c r="D1472">
        <v>6.1036553175578563</v>
      </c>
      <c r="E1472" t="s">
        <v>55</v>
      </c>
      <c r="F1472">
        <v>0</v>
      </c>
      <c r="G1472">
        <v>0</v>
      </c>
      <c r="H1472">
        <v>0</v>
      </c>
      <c r="I1472">
        <v>0</v>
      </c>
      <c r="J1472">
        <v>1</v>
      </c>
      <c r="K1472" t="s">
        <v>43</v>
      </c>
      <c r="L1472">
        <v>0</v>
      </c>
      <c r="M1472">
        <v>1</v>
      </c>
      <c r="N1472">
        <v>0</v>
      </c>
      <c r="O1472">
        <v>0</v>
      </c>
      <c r="P1472">
        <v>0</v>
      </c>
      <c r="Q1472">
        <v>0</v>
      </c>
      <c r="R1472">
        <v>0</v>
      </c>
      <c r="S1472" t="s">
        <v>46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1</v>
      </c>
      <c r="AA1472">
        <v>0</v>
      </c>
      <c r="AB1472">
        <v>61.7</v>
      </c>
      <c r="AC1472">
        <v>59</v>
      </c>
      <c r="AD1472">
        <v>478</v>
      </c>
      <c r="AE1472">
        <v>6.1696107324914564</v>
      </c>
      <c r="AF1472">
        <f t="shared" si="67"/>
        <v>478.00000000000023</v>
      </c>
      <c r="AG1472">
        <v>6.3624206791117306</v>
      </c>
      <c r="AH1472">
        <f t="shared" si="68"/>
        <v>579.64780080935918</v>
      </c>
      <c r="AI1472">
        <v>-0.19280994662027418</v>
      </c>
      <c r="AJ1472">
        <v>478</v>
      </c>
      <c r="AL1472">
        <v>1</v>
      </c>
      <c r="AM1472">
        <v>0</v>
      </c>
      <c r="AN1472">
        <v>3.97</v>
      </c>
      <c r="AO1472">
        <v>4</v>
      </c>
      <c r="AP1472">
        <v>2.46</v>
      </c>
    </row>
    <row r="1473" spans="1:42" x14ac:dyDescent="0.3">
      <c r="A1473">
        <v>1</v>
      </c>
      <c r="B1473">
        <v>0.5</v>
      </c>
      <c r="C1473">
        <f t="shared" si="66"/>
        <v>0.25</v>
      </c>
      <c r="D1473">
        <v>7.2401831635362885</v>
      </c>
      <c r="E1473" t="s">
        <v>49</v>
      </c>
      <c r="F1473">
        <v>0</v>
      </c>
      <c r="G1473">
        <v>0</v>
      </c>
      <c r="H1473">
        <v>0</v>
      </c>
      <c r="I1473">
        <v>1</v>
      </c>
      <c r="J1473">
        <v>0</v>
      </c>
      <c r="K1473" t="s">
        <v>50</v>
      </c>
      <c r="L1473">
        <v>0</v>
      </c>
      <c r="M1473">
        <v>0</v>
      </c>
      <c r="N1473">
        <v>0</v>
      </c>
      <c r="O1473">
        <v>1</v>
      </c>
      <c r="P1473">
        <v>0</v>
      </c>
      <c r="Q1473">
        <v>0</v>
      </c>
      <c r="R1473">
        <v>0</v>
      </c>
      <c r="S1473" t="s">
        <v>44</v>
      </c>
      <c r="T1473">
        <v>0</v>
      </c>
      <c r="U1473">
        <v>0</v>
      </c>
      <c r="V1473">
        <v>0</v>
      </c>
      <c r="W1473">
        <v>0</v>
      </c>
      <c r="X1473">
        <v>1</v>
      </c>
      <c r="Y1473">
        <v>0</v>
      </c>
      <c r="Z1473">
        <v>0</v>
      </c>
      <c r="AA1473">
        <v>0</v>
      </c>
      <c r="AB1473">
        <v>59.7</v>
      </c>
      <c r="AC1473">
        <v>60</v>
      </c>
      <c r="AD1473">
        <v>1624</v>
      </c>
      <c r="AE1473">
        <v>7.3926475207216233</v>
      </c>
      <c r="AF1473">
        <f t="shared" si="67"/>
        <v>1624.0000000000002</v>
      </c>
      <c r="AG1473">
        <v>7.2250422382259973</v>
      </c>
      <c r="AH1473">
        <f t="shared" si="68"/>
        <v>1373.39662424109</v>
      </c>
      <c r="AI1473">
        <v>0.16760528249562601</v>
      </c>
      <c r="AJ1473">
        <v>1624</v>
      </c>
      <c r="AL1473">
        <v>1</v>
      </c>
      <c r="AM1473">
        <v>0</v>
      </c>
      <c r="AN1473">
        <v>5.1100000000000003</v>
      </c>
      <c r="AO1473">
        <v>5.14</v>
      </c>
      <c r="AP1473">
        <v>3.06</v>
      </c>
    </row>
    <row r="1474" spans="1:42" x14ac:dyDescent="0.3">
      <c r="A1474">
        <v>1</v>
      </c>
      <c r="B1474">
        <v>0.5</v>
      </c>
      <c r="C1474">
        <f t="shared" si="66"/>
        <v>0.25</v>
      </c>
      <c r="D1474">
        <v>7.2401831635362885</v>
      </c>
      <c r="E1474" t="s">
        <v>49</v>
      </c>
      <c r="F1474">
        <v>0</v>
      </c>
      <c r="G1474">
        <v>0</v>
      </c>
      <c r="H1474">
        <v>0</v>
      </c>
      <c r="I1474">
        <v>1</v>
      </c>
      <c r="J1474">
        <v>0</v>
      </c>
      <c r="K1474" t="s">
        <v>50</v>
      </c>
      <c r="L1474">
        <v>0</v>
      </c>
      <c r="M1474">
        <v>0</v>
      </c>
      <c r="N1474">
        <v>0</v>
      </c>
      <c r="O1474">
        <v>1</v>
      </c>
      <c r="P1474">
        <v>0</v>
      </c>
      <c r="Q1474">
        <v>0</v>
      </c>
      <c r="R1474">
        <v>0</v>
      </c>
      <c r="S1474" t="s">
        <v>44</v>
      </c>
      <c r="T1474">
        <v>0</v>
      </c>
      <c r="U1474">
        <v>0</v>
      </c>
      <c r="V1474">
        <v>0</v>
      </c>
      <c r="W1474">
        <v>0</v>
      </c>
      <c r="X1474">
        <v>1</v>
      </c>
      <c r="Y1474">
        <v>0</v>
      </c>
      <c r="Z1474">
        <v>0</v>
      </c>
      <c r="AA1474">
        <v>0</v>
      </c>
      <c r="AB1474">
        <v>62.5</v>
      </c>
      <c r="AC1474">
        <v>60</v>
      </c>
      <c r="AD1474">
        <v>1624</v>
      </c>
      <c r="AE1474">
        <v>7.3926475207216233</v>
      </c>
      <c r="AF1474">
        <f t="shared" si="67"/>
        <v>1624.0000000000002</v>
      </c>
      <c r="AG1474">
        <v>7.2684019138353371</v>
      </c>
      <c r="AH1474">
        <f t="shared" si="68"/>
        <v>1434.2565550442812</v>
      </c>
      <c r="AI1474">
        <v>0.12424560688628628</v>
      </c>
      <c r="AJ1474">
        <v>1624</v>
      </c>
      <c r="AL1474">
        <v>1</v>
      </c>
      <c r="AM1474">
        <v>0</v>
      </c>
      <c r="AN1474">
        <v>5.0599999999999996</v>
      </c>
      <c r="AO1474">
        <v>5.08</v>
      </c>
      <c r="AP1474">
        <v>3.17</v>
      </c>
    </row>
    <row r="1475" spans="1:42" x14ac:dyDescent="0.3">
      <c r="A1475">
        <v>1</v>
      </c>
      <c r="B1475">
        <v>0.23</v>
      </c>
      <c r="C1475">
        <f t="shared" ref="C1475:C1501" si="69">B1475^2</f>
        <v>5.2900000000000003E-2</v>
      </c>
      <c r="D1475">
        <v>6.1036553175578563</v>
      </c>
      <c r="E1475" t="s">
        <v>55</v>
      </c>
      <c r="F1475">
        <v>0</v>
      </c>
      <c r="G1475">
        <v>0</v>
      </c>
      <c r="H1475">
        <v>0</v>
      </c>
      <c r="I1475">
        <v>0</v>
      </c>
      <c r="J1475">
        <v>1</v>
      </c>
      <c r="K1475" t="s">
        <v>54</v>
      </c>
      <c r="L1475">
        <v>1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 t="s">
        <v>42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1</v>
      </c>
      <c r="AB1475">
        <v>61</v>
      </c>
      <c r="AC1475">
        <v>59</v>
      </c>
      <c r="AD1475">
        <v>530</v>
      </c>
      <c r="AE1475">
        <v>6.2728770065461674</v>
      </c>
      <c r="AF1475">
        <f t="shared" ref="AF1475:AF1501" si="70">EXP(AE1475)</f>
        <v>530</v>
      </c>
      <c r="AG1475">
        <v>6.2934477378639304</v>
      </c>
      <c r="AH1475">
        <f t="shared" ref="AH1475:AH1501" si="71">EXP(AG1475)</f>
        <v>541.01539654752412</v>
      </c>
      <c r="AI1475">
        <v>-2.0570731317762991E-2</v>
      </c>
      <c r="AJ1475">
        <v>530</v>
      </c>
      <c r="AL1475">
        <v>1</v>
      </c>
      <c r="AM1475">
        <v>0</v>
      </c>
      <c r="AN1475">
        <v>3.95</v>
      </c>
      <c r="AO1475">
        <v>3.98</v>
      </c>
      <c r="AP1475">
        <v>2.42</v>
      </c>
    </row>
    <row r="1476" spans="1:42" x14ac:dyDescent="0.3">
      <c r="A1476">
        <v>1</v>
      </c>
      <c r="B1476">
        <v>0.41</v>
      </c>
      <c r="C1476">
        <f t="shared" si="69"/>
        <v>0.16809999999999997</v>
      </c>
      <c r="D1476">
        <v>6.9310210740658889</v>
      </c>
      <c r="E1476" t="s">
        <v>40</v>
      </c>
      <c r="F1476">
        <v>0</v>
      </c>
      <c r="G1476">
        <v>0</v>
      </c>
      <c r="H1476">
        <v>1</v>
      </c>
      <c r="I1476">
        <v>0</v>
      </c>
      <c r="J1476">
        <v>0</v>
      </c>
      <c r="K1476" t="s">
        <v>43</v>
      </c>
      <c r="L1476">
        <v>0</v>
      </c>
      <c r="M1476">
        <v>1</v>
      </c>
      <c r="N1476">
        <v>0</v>
      </c>
      <c r="O1476">
        <v>0</v>
      </c>
      <c r="P1476">
        <v>0</v>
      </c>
      <c r="Q1476">
        <v>0</v>
      </c>
      <c r="R1476">
        <v>0</v>
      </c>
      <c r="S1476" t="s">
        <v>42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1</v>
      </c>
      <c r="AB1476">
        <v>62.3</v>
      </c>
      <c r="AC1476">
        <v>56</v>
      </c>
      <c r="AD1476">
        <v>1187</v>
      </c>
      <c r="AE1476">
        <v>7.0791843946096682</v>
      </c>
      <c r="AF1476">
        <f t="shared" si="70"/>
        <v>1187.0000000000002</v>
      </c>
      <c r="AG1476">
        <v>7.1792554654718366</v>
      </c>
      <c r="AH1476">
        <f t="shared" si="71"/>
        <v>1311.9311165181027</v>
      </c>
      <c r="AI1476">
        <v>-0.10007107086216838</v>
      </c>
      <c r="AJ1476">
        <v>1187</v>
      </c>
      <c r="AL1476">
        <v>1</v>
      </c>
      <c r="AM1476">
        <v>0</v>
      </c>
      <c r="AN1476">
        <v>4.75</v>
      </c>
      <c r="AO1476">
        <v>4.78</v>
      </c>
      <c r="AP1476">
        <v>2.97</v>
      </c>
    </row>
    <row r="1477" spans="1:42" x14ac:dyDescent="0.3">
      <c r="A1477">
        <v>1</v>
      </c>
      <c r="B1477">
        <v>0.31</v>
      </c>
      <c r="C1477">
        <f t="shared" si="69"/>
        <v>9.6100000000000005E-2</v>
      </c>
      <c r="D1477">
        <v>6.5177318019796271</v>
      </c>
      <c r="E1477" t="s">
        <v>40</v>
      </c>
      <c r="F1477">
        <v>0</v>
      </c>
      <c r="G1477">
        <v>0</v>
      </c>
      <c r="H1477">
        <v>1</v>
      </c>
      <c r="I1477">
        <v>0</v>
      </c>
      <c r="J1477">
        <v>0</v>
      </c>
      <c r="K1477" t="s">
        <v>54</v>
      </c>
      <c r="L1477">
        <v>1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 t="s">
        <v>42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1</v>
      </c>
      <c r="AB1477">
        <v>62</v>
      </c>
      <c r="AC1477">
        <v>56</v>
      </c>
      <c r="AD1477">
        <v>982</v>
      </c>
      <c r="AE1477">
        <v>6.8895913083544658</v>
      </c>
      <c r="AF1477">
        <f t="shared" si="70"/>
        <v>981.99999999999989</v>
      </c>
      <c r="AG1477">
        <v>6.8034802790259441</v>
      </c>
      <c r="AH1477">
        <f t="shared" si="71"/>
        <v>900.97749457834107</v>
      </c>
      <c r="AI1477">
        <v>8.611102932852166E-2</v>
      </c>
      <c r="AJ1477">
        <v>982</v>
      </c>
      <c r="AL1477">
        <v>1</v>
      </c>
      <c r="AM1477">
        <v>0</v>
      </c>
      <c r="AN1477">
        <v>4.37</v>
      </c>
      <c r="AO1477">
        <v>4.34</v>
      </c>
      <c r="AP1477">
        <v>2.7</v>
      </c>
    </row>
    <row r="1478" spans="1:42" x14ac:dyDescent="0.3">
      <c r="A1478">
        <v>1</v>
      </c>
      <c r="B1478">
        <v>0.42</v>
      </c>
      <c r="C1478">
        <f t="shared" si="69"/>
        <v>0.17639999999999997</v>
      </c>
      <c r="D1478">
        <v>6.9678463957930497</v>
      </c>
      <c r="E1478" t="s">
        <v>55</v>
      </c>
      <c r="F1478">
        <v>0</v>
      </c>
      <c r="G1478">
        <v>0</v>
      </c>
      <c r="H1478">
        <v>0</v>
      </c>
      <c r="I1478">
        <v>0</v>
      </c>
      <c r="J1478">
        <v>1</v>
      </c>
      <c r="K1478" t="s">
        <v>47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1</v>
      </c>
      <c r="R1478">
        <v>0</v>
      </c>
      <c r="S1478" t="s">
        <v>42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1</v>
      </c>
      <c r="AB1478">
        <v>61.7</v>
      </c>
      <c r="AC1478">
        <v>55</v>
      </c>
      <c r="AD1478">
        <v>771</v>
      </c>
      <c r="AE1478">
        <v>6.6476883735633292</v>
      </c>
      <c r="AF1478">
        <f t="shared" si="70"/>
        <v>770.99999999999977</v>
      </c>
      <c r="AG1478">
        <v>6.8426524200504382</v>
      </c>
      <c r="AH1478">
        <f t="shared" si="71"/>
        <v>936.97108257608875</v>
      </c>
      <c r="AI1478">
        <v>-0.19496404648710897</v>
      </c>
      <c r="AJ1478">
        <v>771</v>
      </c>
      <c r="AL1478">
        <v>1</v>
      </c>
      <c r="AM1478">
        <v>0</v>
      </c>
      <c r="AN1478">
        <v>4.8099999999999996</v>
      </c>
      <c r="AO1478">
        <v>4.8499999999999996</v>
      </c>
      <c r="AP1478">
        <v>2.98</v>
      </c>
    </row>
    <row r="1479" spans="1:42" x14ac:dyDescent="0.3">
      <c r="A1479">
        <v>1</v>
      </c>
      <c r="B1479">
        <v>0.5</v>
      </c>
      <c r="C1479">
        <f t="shared" si="69"/>
        <v>0.25</v>
      </c>
      <c r="D1479">
        <v>7.2401831635362885</v>
      </c>
      <c r="E1479" t="s">
        <v>37</v>
      </c>
      <c r="F1479">
        <v>0</v>
      </c>
      <c r="G1479">
        <v>1</v>
      </c>
      <c r="H1479">
        <v>0</v>
      </c>
      <c r="I1479">
        <v>0</v>
      </c>
      <c r="J1479">
        <v>0</v>
      </c>
      <c r="K1479" t="s">
        <v>43</v>
      </c>
      <c r="L1479">
        <v>0</v>
      </c>
      <c r="M1479">
        <v>1</v>
      </c>
      <c r="N1479">
        <v>0</v>
      </c>
      <c r="O1479">
        <v>0</v>
      </c>
      <c r="P1479">
        <v>0</v>
      </c>
      <c r="Q1479">
        <v>0</v>
      </c>
      <c r="R1479">
        <v>0</v>
      </c>
      <c r="S1479" t="s">
        <v>39</v>
      </c>
      <c r="T1479">
        <v>0</v>
      </c>
      <c r="U1479">
        <v>0</v>
      </c>
      <c r="V1479">
        <v>1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61.8</v>
      </c>
      <c r="AC1479">
        <v>62</v>
      </c>
      <c r="AD1479">
        <v>1259</v>
      </c>
      <c r="AE1479">
        <v>7.1380730340443472</v>
      </c>
      <c r="AF1479">
        <f t="shared" si="70"/>
        <v>1259</v>
      </c>
      <c r="AG1479">
        <v>7.1106326930556669</v>
      </c>
      <c r="AH1479">
        <f t="shared" si="71"/>
        <v>1224.9223008083814</v>
      </c>
      <c r="AI1479">
        <v>2.7440340988680312E-2</v>
      </c>
      <c r="AJ1479">
        <v>1259</v>
      </c>
      <c r="AL1479">
        <v>1</v>
      </c>
      <c r="AM1479">
        <v>0</v>
      </c>
      <c r="AN1479">
        <v>5.05</v>
      </c>
      <c r="AO1479">
        <v>5.08</v>
      </c>
      <c r="AP1479">
        <v>3.13</v>
      </c>
    </row>
    <row r="1480" spans="1:42" x14ac:dyDescent="0.3">
      <c r="A1480">
        <v>1</v>
      </c>
      <c r="B1480">
        <v>0.38</v>
      </c>
      <c r="C1480">
        <f t="shared" si="69"/>
        <v>0.1444</v>
      </c>
      <c r="D1480">
        <v>6.8161707634672322</v>
      </c>
      <c r="E1480" t="s">
        <v>49</v>
      </c>
      <c r="F1480">
        <v>0</v>
      </c>
      <c r="G1480">
        <v>0</v>
      </c>
      <c r="H1480">
        <v>0</v>
      </c>
      <c r="I1480">
        <v>1</v>
      </c>
      <c r="J1480">
        <v>0</v>
      </c>
      <c r="K1480" t="s">
        <v>43</v>
      </c>
      <c r="L1480">
        <v>0</v>
      </c>
      <c r="M1480">
        <v>1</v>
      </c>
      <c r="N1480">
        <v>0</v>
      </c>
      <c r="O1480">
        <v>0</v>
      </c>
      <c r="P1480">
        <v>0</v>
      </c>
      <c r="Q1480">
        <v>0</v>
      </c>
      <c r="R1480">
        <v>0</v>
      </c>
      <c r="S1480" t="s">
        <v>52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1</v>
      </c>
      <c r="Z1480">
        <v>0</v>
      </c>
      <c r="AA1480">
        <v>0</v>
      </c>
      <c r="AB1480">
        <v>62.2</v>
      </c>
      <c r="AC1480">
        <v>59</v>
      </c>
      <c r="AD1480">
        <v>866</v>
      </c>
      <c r="AE1480">
        <v>6.7638849085624351</v>
      </c>
      <c r="AF1480">
        <f t="shared" si="70"/>
        <v>865.99999999999989</v>
      </c>
      <c r="AG1480">
        <v>6.8368875070700099</v>
      </c>
      <c r="AH1480">
        <f t="shared" si="71"/>
        <v>931.58506569583778</v>
      </c>
      <c r="AI1480">
        <v>-7.3002598507574845E-2</v>
      </c>
      <c r="AJ1480">
        <v>866</v>
      </c>
      <c r="AL1480">
        <v>1</v>
      </c>
      <c r="AM1480">
        <v>0</v>
      </c>
      <c r="AN1480">
        <v>4.63</v>
      </c>
      <c r="AO1480">
        <v>4.67</v>
      </c>
      <c r="AP1480">
        <v>2.89</v>
      </c>
    </row>
    <row r="1481" spans="1:42" x14ac:dyDescent="0.3">
      <c r="A1481">
        <v>1</v>
      </c>
      <c r="B1481">
        <v>0.42</v>
      </c>
      <c r="C1481">
        <f t="shared" si="69"/>
        <v>0.17639999999999997</v>
      </c>
      <c r="D1481">
        <v>6.9678463957930497</v>
      </c>
      <c r="E1481" t="s">
        <v>49</v>
      </c>
      <c r="F1481">
        <v>0</v>
      </c>
      <c r="G1481">
        <v>0</v>
      </c>
      <c r="H1481">
        <v>0</v>
      </c>
      <c r="I1481">
        <v>1</v>
      </c>
      <c r="J1481">
        <v>0</v>
      </c>
      <c r="K1481" t="s">
        <v>43</v>
      </c>
      <c r="L1481">
        <v>0</v>
      </c>
      <c r="M1481">
        <v>1</v>
      </c>
      <c r="N1481">
        <v>0</v>
      </c>
      <c r="O1481">
        <v>0</v>
      </c>
      <c r="P1481">
        <v>0</v>
      </c>
      <c r="Q1481">
        <v>0</v>
      </c>
      <c r="R1481">
        <v>0</v>
      </c>
      <c r="S1481" t="s">
        <v>39</v>
      </c>
      <c r="T1481">
        <v>0</v>
      </c>
      <c r="U1481">
        <v>0</v>
      </c>
      <c r="V1481">
        <v>1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62.7</v>
      </c>
      <c r="AC1481">
        <v>57</v>
      </c>
      <c r="AD1481">
        <v>992</v>
      </c>
      <c r="AE1481">
        <v>6.8997231072848724</v>
      </c>
      <c r="AF1481">
        <f t="shared" si="70"/>
        <v>991.99999999999955</v>
      </c>
      <c r="AG1481">
        <v>6.930215763772404</v>
      </c>
      <c r="AH1481">
        <f t="shared" si="71"/>
        <v>1022.7146205832462</v>
      </c>
      <c r="AI1481">
        <v>-3.0492656487531633E-2</v>
      </c>
      <c r="AJ1481">
        <v>992</v>
      </c>
      <c r="AL1481">
        <v>1</v>
      </c>
      <c r="AM1481">
        <v>0</v>
      </c>
      <c r="AN1481">
        <v>4.83</v>
      </c>
      <c r="AO1481">
        <v>4.7699999999999996</v>
      </c>
      <c r="AP1481">
        <v>3.01</v>
      </c>
    </row>
    <row r="1482" spans="1:42" x14ac:dyDescent="0.3">
      <c r="A1482">
        <v>1</v>
      </c>
      <c r="B1482">
        <v>0.55000000000000004</v>
      </c>
      <c r="C1482">
        <f t="shared" si="69"/>
        <v>0.30250000000000005</v>
      </c>
      <c r="D1482">
        <v>7.3935294085635661</v>
      </c>
      <c r="E1482" t="s">
        <v>49</v>
      </c>
      <c r="F1482">
        <v>0</v>
      </c>
      <c r="G1482">
        <v>0</v>
      </c>
      <c r="H1482">
        <v>0</v>
      </c>
      <c r="I1482">
        <v>1</v>
      </c>
      <c r="J1482">
        <v>0</v>
      </c>
      <c r="K1482" t="s">
        <v>43</v>
      </c>
      <c r="L1482">
        <v>0</v>
      </c>
      <c r="M1482">
        <v>1</v>
      </c>
      <c r="N1482">
        <v>0</v>
      </c>
      <c r="O1482">
        <v>0</v>
      </c>
      <c r="P1482">
        <v>0</v>
      </c>
      <c r="Q1482">
        <v>0</v>
      </c>
      <c r="R1482">
        <v>0</v>
      </c>
      <c r="S1482" t="s">
        <v>52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0</v>
      </c>
      <c r="AA1482">
        <v>0</v>
      </c>
      <c r="AB1482">
        <v>59.1</v>
      </c>
      <c r="AC1482">
        <v>60</v>
      </c>
      <c r="AD1482">
        <v>1664</v>
      </c>
      <c r="AE1482">
        <v>7.4169796213811541</v>
      </c>
      <c r="AF1482">
        <f t="shared" si="70"/>
        <v>1664.0000000000002</v>
      </c>
      <c r="AG1482">
        <v>7.5026485067578914</v>
      </c>
      <c r="AH1482">
        <f t="shared" si="71"/>
        <v>1812.8373739477247</v>
      </c>
      <c r="AI1482">
        <v>-8.5668885376737336E-2</v>
      </c>
      <c r="AJ1482">
        <v>1664</v>
      </c>
      <c r="AL1482">
        <v>1</v>
      </c>
      <c r="AM1482">
        <v>0</v>
      </c>
      <c r="AN1482">
        <v>5.35</v>
      </c>
      <c r="AO1482">
        <v>5.31</v>
      </c>
      <c r="AP1482">
        <v>3.15</v>
      </c>
    </row>
    <row r="1483" spans="1:42" x14ac:dyDescent="0.3">
      <c r="A1483">
        <v>1</v>
      </c>
      <c r="B1483">
        <v>0.43</v>
      </c>
      <c r="C1483">
        <f t="shared" si="69"/>
        <v>0.18489999999999998</v>
      </c>
      <c r="D1483">
        <v>7.0039939557772124</v>
      </c>
      <c r="E1483" t="s">
        <v>40</v>
      </c>
      <c r="F1483">
        <v>0</v>
      </c>
      <c r="G1483">
        <v>0</v>
      </c>
      <c r="H1483">
        <v>1</v>
      </c>
      <c r="I1483">
        <v>0</v>
      </c>
      <c r="J1483">
        <v>0</v>
      </c>
      <c r="K1483" t="s">
        <v>43</v>
      </c>
      <c r="L1483">
        <v>0</v>
      </c>
      <c r="M1483">
        <v>1</v>
      </c>
      <c r="N1483">
        <v>0</v>
      </c>
      <c r="O1483">
        <v>0</v>
      </c>
      <c r="P1483">
        <v>0</v>
      </c>
      <c r="Q1483">
        <v>0</v>
      </c>
      <c r="R1483">
        <v>0</v>
      </c>
      <c r="S1483" t="s">
        <v>48</v>
      </c>
      <c r="T1483">
        <v>0</v>
      </c>
      <c r="U1483">
        <v>0</v>
      </c>
      <c r="V1483">
        <v>0</v>
      </c>
      <c r="W1483">
        <v>1</v>
      </c>
      <c r="X1483">
        <v>0</v>
      </c>
      <c r="Y1483">
        <v>0</v>
      </c>
      <c r="Z1483">
        <v>0</v>
      </c>
      <c r="AA1483">
        <v>0</v>
      </c>
      <c r="AB1483">
        <v>61.9</v>
      </c>
      <c r="AC1483">
        <v>57</v>
      </c>
      <c r="AD1483">
        <v>716</v>
      </c>
      <c r="AE1483">
        <v>6.5736801669606457</v>
      </c>
      <c r="AF1483">
        <f t="shared" si="70"/>
        <v>716.00000000000011</v>
      </c>
      <c r="AG1483">
        <v>6.7602169266529888</v>
      </c>
      <c r="AH1483">
        <f t="shared" si="71"/>
        <v>862.82934617171577</v>
      </c>
      <c r="AI1483">
        <v>-0.18653675969234307</v>
      </c>
      <c r="AJ1483">
        <v>716</v>
      </c>
      <c r="AL1483">
        <v>1</v>
      </c>
      <c r="AM1483">
        <v>0</v>
      </c>
      <c r="AN1483">
        <v>4.83</v>
      </c>
      <c r="AO1483">
        <v>4.8600000000000003</v>
      </c>
      <c r="AP1483">
        <v>3</v>
      </c>
    </row>
    <row r="1484" spans="1:42" x14ac:dyDescent="0.3">
      <c r="A1484">
        <v>1</v>
      </c>
      <c r="B1484">
        <v>0.7</v>
      </c>
      <c r="C1484">
        <f t="shared" si="69"/>
        <v>0.48999999999999994</v>
      </c>
      <c r="D1484">
        <v>7.7962024499072404</v>
      </c>
      <c r="E1484" t="s">
        <v>55</v>
      </c>
      <c r="F1484">
        <v>0</v>
      </c>
      <c r="G1484">
        <v>0</v>
      </c>
      <c r="H1484">
        <v>0</v>
      </c>
      <c r="I1484">
        <v>0</v>
      </c>
      <c r="J1484">
        <v>1</v>
      </c>
      <c r="K1484" t="s">
        <v>50</v>
      </c>
      <c r="L1484">
        <v>0</v>
      </c>
      <c r="M1484">
        <v>0</v>
      </c>
      <c r="N1484">
        <v>0</v>
      </c>
      <c r="O1484">
        <v>1</v>
      </c>
      <c r="P1484">
        <v>0</v>
      </c>
      <c r="Q1484">
        <v>0</v>
      </c>
      <c r="R1484">
        <v>0</v>
      </c>
      <c r="S1484" t="s">
        <v>44</v>
      </c>
      <c r="T1484">
        <v>0</v>
      </c>
      <c r="U1484">
        <v>0</v>
      </c>
      <c r="V1484">
        <v>0</v>
      </c>
      <c r="W1484">
        <v>0</v>
      </c>
      <c r="X1484">
        <v>1</v>
      </c>
      <c r="Y1484">
        <v>0</v>
      </c>
      <c r="Z1484">
        <v>0</v>
      </c>
      <c r="AA1484">
        <v>0</v>
      </c>
      <c r="AB1484">
        <v>61.6</v>
      </c>
      <c r="AC1484">
        <v>57</v>
      </c>
      <c r="AD1484">
        <v>3127</v>
      </c>
      <c r="AE1484">
        <v>8.0478293574578412</v>
      </c>
      <c r="AF1484">
        <f t="shared" si="70"/>
        <v>3127</v>
      </c>
      <c r="AG1484">
        <v>7.8947144947794872</v>
      </c>
      <c r="AH1484">
        <f t="shared" si="71"/>
        <v>2683.0634385513931</v>
      </c>
      <c r="AI1484">
        <v>0.15311486267835406</v>
      </c>
      <c r="AJ1484">
        <v>3127</v>
      </c>
      <c r="AL1484">
        <v>1</v>
      </c>
      <c r="AM1484">
        <v>0</v>
      </c>
      <c r="AN1484">
        <v>5.69</v>
      </c>
      <c r="AO1484">
        <v>5.73</v>
      </c>
      <c r="AP1484">
        <v>3.52</v>
      </c>
    </row>
    <row r="1485" spans="1:42" x14ac:dyDescent="0.3">
      <c r="A1485">
        <v>1</v>
      </c>
      <c r="B1485">
        <v>0.9</v>
      </c>
      <c r="C1485">
        <f t="shared" si="69"/>
        <v>0.81</v>
      </c>
      <c r="D1485">
        <v>8.2391797372871505</v>
      </c>
      <c r="E1485" t="s">
        <v>55</v>
      </c>
      <c r="F1485">
        <v>0</v>
      </c>
      <c r="G1485">
        <v>0</v>
      </c>
      <c r="H1485">
        <v>0</v>
      </c>
      <c r="I1485">
        <v>0</v>
      </c>
      <c r="J1485">
        <v>1</v>
      </c>
      <c r="K1485" t="s">
        <v>41</v>
      </c>
      <c r="L1485">
        <v>0</v>
      </c>
      <c r="M1485">
        <v>0</v>
      </c>
      <c r="N1485">
        <v>0</v>
      </c>
      <c r="O1485">
        <v>0</v>
      </c>
      <c r="P1485">
        <v>1</v>
      </c>
      <c r="Q1485">
        <v>0</v>
      </c>
      <c r="R1485">
        <v>0</v>
      </c>
      <c r="S1485" t="s">
        <v>44</v>
      </c>
      <c r="T1485">
        <v>0</v>
      </c>
      <c r="U1485">
        <v>0</v>
      </c>
      <c r="V1485">
        <v>0</v>
      </c>
      <c r="W1485">
        <v>0</v>
      </c>
      <c r="X1485">
        <v>1</v>
      </c>
      <c r="Y1485">
        <v>0</v>
      </c>
      <c r="Z1485">
        <v>0</v>
      </c>
      <c r="AA1485">
        <v>0</v>
      </c>
      <c r="AB1485">
        <v>62.5</v>
      </c>
      <c r="AC1485">
        <v>58</v>
      </c>
      <c r="AD1485">
        <v>4428</v>
      </c>
      <c r="AE1485">
        <v>8.395703293828527</v>
      </c>
      <c r="AF1485">
        <f t="shared" si="70"/>
        <v>4427.9999999999973</v>
      </c>
      <c r="AG1485">
        <v>8.3020013395312393</v>
      </c>
      <c r="AH1485">
        <f t="shared" si="71"/>
        <v>4031.9335926199738</v>
      </c>
      <c r="AI1485">
        <v>9.3701954297287671E-2</v>
      </c>
      <c r="AJ1485">
        <v>4428</v>
      </c>
      <c r="AL1485">
        <v>1</v>
      </c>
      <c r="AM1485">
        <v>0</v>
      </c>
      <c r="AN1485">
        <v>6.09</v>
      </c>
      <c r="AO1485">
        <v>6.13</v>
      </c>
      <c r="AP1485">
        <v>3.82</v>
      </c>
    </row>
    <row r="1486" spans="1:42" x14ac:dyDescent="0.3">
      <c r="A1486">
        <v>1</v>
      </c>
      <c r="B1486">
        <v>0.62</v>
      </c>
      <c r="C1486">
        <f t="shared" si="69"/>
        <v>0.38440000000000002</v>
      </c>
      <c r="D1486">
        <v>7.5908949583796472</v>
      </c>
      <c r="E1486" t="s">
        <v>40</v>
      </c>
      <c r="F1486">
        <v>0</v>
      </c>
      <c r="G1486">
        <v>0</v>
      </c>
      <c r="H1486">
        <v>1</v>
      </c>
      <c r="I1486">
        <v>0</v>
      </c>
      <c r="J1486">
        <v>0</v>
      </c>
      <c r="K1486" t="s">
        <v>50</v>
      </c>
      <c r="L1486">
        <v>0</v>
      </c>
      <c r="M1486">
        <v>0</v>
      </c>
      <c r="N1486">
        <v>0</v>
      </c>
      <c r="O1486">
        <v>1</v>
      </c>
      <c r="P1486">
        <v>0</v>
      </c>
      <c r="Q1486">
        <v>0</v>
      </c>
      <c r="R1486">
        <v>0</v>
      </c>
      <c r="S1486" t="s">
        <v>42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1</v>
      </c>
      <c r="AB1486">
        <v>61.6</v>
      </c>
      <c r="AC1486">
        <v>56</v>
      </c>
      <c r="AD1486">
        <v>2861</v>
      </c>
      <c r="AE1486">
        <v>7.95892649305011</v>
      </c>
      <c r="AF1486">
        <f t="shared" si="70"/>
        <v>2860.9999999999991</v>
      </c>
      <c r="AG1486">
        <v>7.8265340864575013</v>
      </c>
      <c r="AH1486">
        <f t="shared" si="71"/>
        <v>2506.2279335749645</v>
      </c>
      <c r="AI1486">
        <v>0.13239240659260876</v>
      </c>
      <c r="AJ1486">
        <v>2861</v>
      </c>
      <c r="AL1486">
        <v>1</v>
      </c>
      <c r="AM1486">
        <v>0</v>
      </c>
      <c r="AN1486">
        <v>5.48</v>
      </c>
      <c r="AO1486">
        <v>5.51</v>
      </c>
      <c r="AP1486">
        <v>3.38</v>
      </c>
    </row>
    <row r="1487" spans="1:42" x14ac:dyDescent="0.3">
      <c r="A1487">
        <v>1</v>
      </c>
      <c r="B1487">
        <v>0.47</v>
      </c>
      <c r="C1487">
        <f t="shared" si="69"/>
        <v>0.22089999999999999</v>
      </c>
      <c r="D1487">
        <v>7.1423374993183586</v>
      </c>
      <c r="E1487" t="s">
        <v>49</v>
      </c>
      <c r="F1487">
        <v>0</v>
      </c>
      <c r="G1487">
        <v>0</v>
      </c>
      <c r="H1487">
        <v>0</v>
      </c>
      <c r="I1487">
        <v>1</v>
      </c>
      <c r="J1487">
        <v>0</v>
      </c>
      <c r="K1487" t="s">
        <v>50</v>
      </c>
      <c r="L1487">
        <v>0</v>
      </c>
      <c r="M1487">
        <v>0</v>
      </c>
      <c r="N1487">
        <v>0</v>
      </c>
      <c r="O1487">
        <v>1</v>
      </c>
      <c r="P1487">
        <v>0</v>
      </c>
      <c r="Q1487">
        <v>0</v>
      </c>
      <c r="R1487">
        <v>0</v>
      </c>
      <c r="S1487" t="s">
        <v>52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0</v>
      </c>
      <c r="AA1487">
        <v>0</v>
      </c>
      <c r="AB1487">
        <v>61.8</v>
      </c>
      <c r="AC1487">
        <v>60</v>
      </c>
      <c r="AD1487">
        <v>1102</v>
      </c>
      <c r="AE1487">
        <v>7.0048819897128594</v>
      </c>
      <c r="AF1487">
        <f t="shared" si="70"/>
        <v>1101.9999999999995</v>
      </c>
      <c r="AG1487">
        <v>7.0934360872976949</v>
      </c>
      <c r="AH1487">
        <f t="shared" si="71"/>
        <v>1204.0378801563088</v>
      </c>
      <c r="AI1487">
        <v>-8.8554097584835567E-2</v>
      </c>
      <c r="AJ1487">
        <v>1102</v>
      </c>
      <c r="AL1487">
        <v>1</v>
      </c>
      <c r="AM1487">
        <v>0</v>
      </c>
      <c r="AN1487">
        <v>4.9800000000000004</v>
      </c>
      <c r="AO1487">
        <v>4.95</v>
      </c>
      <c r="AP1487">
        <v>3.07</v>
      </c>
    </row>
    <row r="1488" spans="1:42" x14ac:dyDescent="0.3">
      <c r="A1488">
        <v>1</v>
      </c>
      <c r="B1488">
        <v>0.42</v>
      </c>
      <c r="C1488">
        <f t="shared" si="69"/>
        <v>0.17639999999999997</v>
      </c>
      <c r="D1488">
        <v>6.9678463957930497</v>
      </c>
      <c r="E1488" t="s">
        <v>55</v>
      </c>
      <c r="F1488">
        <v>0</v>
      </c>
      <c r="G1488">
        <v>0</v>
      </c>
      <c r="H1488">
        <v>0</v>
      </c>
      <c r="I1488">
        <v>0</v>
      </c>
      <c r="J1488">
        <v>1</v>
      </c>
      <c r="K1488" t="s">
        <v>54</v>
      </c>
      <c r="L1488">
        <v>1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 t="s">
        <v>39</v>
      </c>
      <c r="T1488">
        <v>0</v>
      </c>
      <c r="U1488">
        <v>0</v>
      </c>
      <c r="V1488">
        <v>1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60.2</v>
      </c>
      <c r="AC1488">
        <v>58</v>
      </c>
      <c r="AD1488">
        <v>723</v>
      </c>
      <c r="AE1488">
        <v>6.5834092221587648</v>
      </c>
      <c r="AF1488">
        <f t="shared" si="70"/>
        <v>723.00000000000011</v>
      </c>
      <c r="AG1488">
        <v>6.8722485540780376</v>
      </c>
      <c r="AH1488">
        <f t="shared" si="71"/>
        <v>965.11624389399196</v>
      </c>
      <c r="AI1488">
        <v>-0.2888393319192728</v>
      </c>
      <c r="AJ1488">
        <v>723</v>
      </c>
      <c r="AL1488">
        <v>1</v>
      </c>
      <c r="AM1488">
        <v>0</v>
      </c>
      <c r="AN1488">
        <v>4.8499999999999996</v>
      </c>
      <c r="AO1488">
        <v>4.8899999999999997</v>
      </c>
      <c r="AP1488">
        <v>2.93</v>
      </c>
    </row>
    <row r="1489" spans="1:42" x14ac:dyDescent="0.3">
      <c r="A1489">
        <v>1</v>
      </c>
      <c r="B1489">
        <v>0.9</v>
      </c>
      <c r="C1489">
        <f t="shared" si="69"/>
        <v>0.81</v>
      </c>
      <c r="D1489">
        <v>8.2391797372871505</v>
      </c>
      <c r="E1489" t="s">
        <v>40</v>
      </c>
      <c r="F1489">
        <v>0</v>
      </c>
      <c r="G1489">
        <v>0</v>
      </c>
      <c r="H1489">
        <v>1</v>
      </c>
      <c r="I1489">
        <v>0</v>
      </c>
      <c r="J1489">
        <v>0</v>
      </c>
      <c r="K1489" t="s">
        <v>54</v>
      </c>
      <c r="L1489">
        <v>1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 t="s">
        <v>39</v>
      </c>
      <c r="T1489">
        <v>0</v>
      </c>
      <c r="U1489">
        <v>0</v>
      </c>
      <c r="V1489">
        <v>1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60.7</v>
      </c>
      <c r="AC1489">
        <v>57</v>
      </c>
      <c r="AD1489">
        <v>4304</v>
      </c>
      <c r="AE1489">
        <v>8.3673001018416198</v>
      </c>
      <c r="AF1489">
        <f t="shared" si="70"/>
        <v>4303.9999999999973</v>
      </c>
      <c r="AG1489">
        <v>8.4451386178878156</v>
      </c>
      <c r="AH1489">
        <f t="shared" si="71"/>
        <v>4652.4005742128838</v>
      </c>
      <c r="AI1489">
        <v>-7.7838516046195849E-2</v>
      </c>
      <c r="AJ1489">
        <v>4304</v>
      </c>
      <c r="AL1489">
        <v>1</v>
      </c>
      <c r="AM1489">
        <v>0</v>
      </c>
      <c r="AN1489">
        <v>6.23</v>
      </c>
      <c r="AO1489">
        <v>6.16</v>
      </c>
      <c r="AP1489">
        <v>3.76</v>
      </c>
    </row>
    <row r="1490" spans="1:42" x14ac:dyDescent="0.3">
      <c r="A1490">
        <v>1</v>
      </c>
      <c r="B1490">
        <v>0.71</v>
      </c>
      <c r="C1490">
        <f t="shared" si="69"/>
        <v>0.50409999999999999</v>
      </c>
      <c r="D1490">
        <v>7.8205583399289402</v>
      </c>
      <c r="E1490" t="s">
        <v>55</v>
      </c>
      <c r="F1490">
        <v>0</v>
      </c>
      <c r="G1490">
        <v>0</v>
      </c>
      <c r="H1490">
        <v>0</v>
      </c>
      <c r="I1490">
        <v>0</v>
      </c>
      <c r="J1490">
        <v>1</v>
      </c>
      <c r="K1490" t="s">
        <v>50</v>
      </c>
      <c r="L1490">
        <v>0</v>
      </c>
      <c r="M1490">
        <v>0</v>
      </c>
      <c r="N1490">
        <v>0</v>
      </c>
      <c r="O1490">
        <v>1</v>
      </c>
      <c r="P1490">
        <v>0</v>
      </c>
      <c r="Q1490">
        <v>0</v>
      </c>
      <c r="R1490">
        <v>0</v>
      </c>
      <c r="S1490" t="s">
        <v>48</v>
      </c>
      <c r="T1490">
        <v>0</v>
      </c>
      <c r="U1490">
        <v>0</v>
      </c>
      <c r="V1490">
        <v>0</v>
      </c>
      <c r="W1490">
        <v>1</v>
      </c>
      <c r="X1490">
        <v>0</v>
      </c>
      <c r="Y1490">
        <v>0</v>
      </c>
      <c r="Z1490">
        <v>0</v>
      </c>
      <c r="AA1490">
        <v>0</v>
      </c>
      <c r="AB1490">
        <v>63</v>
      </c>
      <c r="AC1490">
        <v>56</v>
      </c>
      <c r="AD1490">
        <v>1993</v>
      </c>
      <c r="AE1490">
        <v>7.5973963202127948</v>
      </c>
      <c r="AF1490">
        <f t="shared" si="70"/>
        <v>1993</v>
      </c>
      <c r="AG1490">
        <v>7.5125468718385093</v>
      </c>
      <c r="AH1490">
        <f t="shared" si="71"/>
        <v>1830.8706026097757</v>
      </c>
      <c r="AI1490">
        <v>8.484944837428543E-2</v>
      </c>
      <c r="AJ1490">
        <v>1993</v>
      </c>
      <c r="AL1490">
        <v>1</v>
      </c>
      <c r="AM1490">
        <v>0</v>
      </c>
      <c r="AN1490">
        <v>5.62</v>
      </c>
      <c r="AO1490">
        <v>5.65</v>
      </c>
      <c r="AP1490">
        <v>3.55</v>
      </c>
    </row>
    <row r="1491" spans="1:42" x14ac:dyDescent="0.3">
      <c r="A1491">
        <v>1</v>
      </c>
      <c r="B1491">
        <v>0.41</v>
      </c>
      <c r="C1491">
        <f t="shared" si="69"/>
        <v>0.16809999999999997</v>
      </c>
      <c r="D1491">
        <v>6.9310210740658889</v>
      </c>
      <c r="E1491" t="s">
        <v>49</v>
      </c>
      <c r="F1491">
        <v>0</v>
      </c>
      <c r="G1491">
        <v>0</v>
      </c>
      <c r="H1491">
        <v>0</v>
      </c>
      <c r="I1491">
        <v>1</v>
      </c>
      <c r="J1491">
        <v>0</v>
      </c>
      <c r="K1491" t="s">
        <v>51</v>
      </c>
      <c r="L1491">
        <v>0</v>
      </c>
      <c r="M1491">
        <v>0</v>
      </c>
      <c r="N1491">
        <v>1</v>
      </c>
      <c r="O1491">
        <v>0</v>
      </c>
      <c r="P1491">
        <v>0</v>
      </c>
      <c r="Q1491">
        <v>0</v>
      </c>
      <c r="R1491">
        <v>0</v>
      </c>
      <c r="S1491" t="s">
        <v>42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1</v>
      </c>
      <c r="AB1491">
        <v>60.3</v>
      </c>
      <c r="AC1491">
        <v>58</v>
      </c>
      <c r="AD1491">
        <v>1192</v>
      </c>
      <c r="AE1491">
        <v>7.0833878476252954</v>
      </c>
      <c r="AF1491">
        <f t="shared" si="70"/>
        <v>1192.0000000000005</v>
      </c>
      <c r="AG1491">
        <v>7.1084711988854234</v>
      </c>
      <c r="AH1491">
        <f t="shared" si="71"/>
        <v>1222.2774977890592</v>
      </c>
      <c r="AI1491">
        <v>-2.5083351260128062E-2</v>
      </c>
      <c r="AJ1491">
        <v>1192</v>
      </c>
      <c r="AL1491">
        <v>1</v>
      </c>
      <c r="AM1491">
        <v>0</v>
      </c>
      <c r="AN1491">
        <v>4.83</v>
      </c>
      <c r="AO1491">
        <v>4.79</v>
      </c>
      <c r="AP1491">
        <v>2.9</v>
      </c>
    </row>
    <row r="1492" spans="1:42" x14ac:dyDescent="0.3">
      <c r="A1492">
        <v>1</v>
      </c>
      <c r="B1492">
        <v>0.31</v>
      </c>
      <c r="C1492">
        <f t="shared" si="69"/>
        <v>9.6100000000000005E-2</v>
      </c>
      <c r="D1492">
        <v>6.5177318019796271</v>
      </c>
      <c r="E1492" t="s">
        <v>49</v>
      </c>
      <c r="F1492">
        <v>0</v>
      </c>
      <c r="G1492">
        <v>0</v>
      </c>
      <c r="H1492">
        <v>0</v>
      </c>
      <c r="I1492">
        <v>1</v>
      </c>
      <c r="J1492">
        <v>0</v>
      </c>
      <c r="K1492" t="s">
        <v>50</v>
      </c>
      <c r="L1492">
        <v>0</v>
      </c>
      <c r="M1492">
        <v>0</v>
      </c>
      <c r="N1492">
        <v>0</v>
      </c>
      <c r="O1492">
        <v>1</v>
      </c>
      <c r="P1492">
        <v>0</v>
      </c>
      <c r="Q1492">
        <v>0</v>
      </c>
      <c r="R1492">
        <v>0</v>
      </c>
      <c r="S1492" t="s">
        <v>48</v>
      </c>
      <c r="T1492">
        <v>0</v>
      </c>
      <c r="U1492">
        <v>0</v>
      </c>
      <c r="V1492">
        <v>0</v>
      </c>
      <c r="W1492">
        <v>1</v>
      </c>
      <c r="X1492">
        <v>0</v>
      </c>
      <c r="Y1492">
        <v>0</v>
      </c>
      <c r="Z1492">
        <v>0</v>
      </c>
      <c r="AA1492">
        <v>0</v>
      </c>
      <c r="AB1492">
        <v>60.3</v>
      </c>
      <c r="AC1492">
        <v>59</v>
      </c>
      <c r="AD1492">
        <v>408</v>
      </c>
      <c r="AE1492">
        <v>6.0112671744041615</v>
      </c>
      <c r="AF1492">
        <f t="shared" si="70"/>
        <v>407.99999999999989</v>
      </c>
      <c r="AG1492">
        <v>6.0786334529379573</v>
      </c>
      <c r="AH1492">
        <f t="shared" si="71"/>
        <v>436.43238163578104</v>
      </c>
      <c r="AI1492">
        <v>-6.7366278533795843E-2</v>
      </c>
      <c r="AJ1492">
        <v>408</v>
      </c>
      <c r="AL1492">
        <v>1</v>
      </c>
      <c r="AM1492">
        <v>0</v>
      </c>
      <c r="AN1492">
        <v>4.3499999999999996</v>
      </c>
      <c r="AO1492">
        <v>4.37</v>
      </c>
      <c r="AP1492">
        <v>2.63</v>
      </c>
    </row>
    <row r="1493" spans="1:42" x14ac:dyDescent="0.3">
      <c r="A1493">
        <v>1</v>
      </c>
      <c r="B1493">
        <v>0.3</v>
      </c>
      <c r="C1493">
        <f t="shared" si="69"/>
        <v>0.09</v>
      </c>
      <c r="D1493">
        <v>6.4709048392564616</v>
      </c>
      <c r="E1493" t="s">
        <v>49</v>
      </c>
      <c r="F1493">
        <v>0</v>
      </c>
      <c r="G1493">
        <v>0</v>
      </c>
      <c r="H1493">
        <v>0</v>
      </c>
      <c r="I1493">
        <v>1</v>
      </c>
      <c r="J1493">
        <v>0</v>
      </c>
      <c r="K1493" t="s">
        <v>41</v>
      </c>
      <c r="L1493">
        <v>0</v>
      </c>
      <c r="M1493">
        <v>0</v>
      </c>
      <c r="N1493">
        <v>0</v>
      </c>
      <c r="O1493">
        <v>0</v>
      </c>
      <c r="P1493">
        <v>1</v>
      </c>
      <c r="Q1493">
        <v>0</v>
      </c>
      <c r="R1493">
        <v>0</v>
      </c>
      <c r="S1493" t="s">
        <v>46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1</v>
      </c>
      <c r="AA1493">
        <v>0</v>
      </c>
      <c r="AB1493">
        <v>61.8</v>
      </c>
      <c r="AC1493">
        <v>58</v>
      </c>
      <c r="AD1493">
        <v>684</v>
      </c>
      <c r="AE1493">
        <v>6.5279579176225502</v>
      </c>
      <c r="AF1493">
        <f t="shared" si="70"/>
        <v>683.99999999999977</v>
      </c>
      <c r="AG1493">
        <v>6.5568502063955858</v>
      </c>
      <c r="AH1493">
        <f t="shared" si="71"/>
        <v>704.05058438445883</v>
      </c>
      <c r="AI1493">
        <v>-2.8892288773035624E-2</v>
      </c>
      <c r="AJ1493">
        <v>684</v>
      </c>
      <c r="AL1493">
        <v>1</v>
      </c>
      <c r="AM1493">
        <v>0</v>
      </c>
      <c r="AN1493">
        <v>4.32</v>
      </c>
      <c r="AO1493">
        <v>4.3600000000000003</v>
      </c>
      <c r="AP1493">
        <v>2.68</v>
      </c>
    </row>
    <row r="1494" spans="1:42" x14ac:dyDescent="0.3">
      <c r="A1494">
        <v>1</v>
      </c>
      <c r="B1494">
        <v>0.55000000000000004</v>
      </c>
      <c r="C1494">
        <f t="shared" si="69"/>
        <v>0.30250000000000005</v>
      </c>
      <c r="D1494">
        <v>7.3935294085635661</v>
      </c>
      <c r="E1494" t="s">
        <v>40</v>
      </c>
      <c r="F1494">
        <v>0</v>
      </c>
      <c r="G1494">
        <v>0</v>
      </c>
      <c r="H1494">
        <v>1</v>
      </c>
      <c r="I1494">
        <v>0</v>
      </c>
      <c r="J1494">
        <v>0</v>
      </c>
      <c r="K1494" t="s">
        <v>51</v>
      </c>
      <c r="L1494">
        <v>0</v>
      </c>
      <c r="M1494">
        <v>0</v>
      </c>
      <c r="N1494">
        <v>1</v>
      </c>
      <c r="O1494">
        <v>0</v>
      </c>
      <c r="P1494">
        <v>0</v>
      </c>
      <c r="Q1494">
        <v>0</v>
      </c>
      <c r="R1494">
        <v>0</v>
      </c>
      <c r="S1494" t="s">
        <v>52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0</v>
      </c>
      <c r="AA1494">
        <v>0</v>
      </c>
      <c r="AB1494">
        <v>62</v>
      </c>
      <c r="AC1494">
        <v>56</v>
      </c>
      <c r="AD1494">
        <v>1636</v>
      </c>
      <c r="AE1494">
        <v>7.4000095171626921</v>
      </c>
      <c r="AF1494">
        <f t="shared" si="70"/>
        <v>1635.9999999999995</v>
      </c>
      <c r="AG1494">
        <v>7.4918068010135013</v>
      </c>
      <c r="AH1494">
        <f t="shared" si="71"/>
        <v>1793.289283377246</v>
      </c>
      <c r="AI1494">
        <v>-9.1797283850809208E-2</v>
      </c>
      <c r="AJ1494">
        <v>1636</v>
      </c>
      <c r="AL1494">
        <v>1</v>
      </c>
      <c r="AM1494">
        <v>0</v>
      </c>
      <c r="AN1494">
        <v>5.3</v>
      </c>
      <c r="AO1494">
        <v>5.25</v>
      </c>
      <c r="AP1494">
        <v>3.27</v>
      </c>
    </row>
    <row r="1495" spans="1:42" x14ac:dyDescent="0.3">
      <c r="A1495">
        <v>1</v>
      </c>
      <c r="B1495">
        <v>0.56000000000000005</v>
      </c>
      <c r="C1495">
        <f t="shared" si="69"/>
        <v>0.31360000000000005</v>
      </c>
      <c r="D1495">
        <v>7.4228826779788557</v>
      </c>
      <c r="E1495" t="s">
        <v>49</v>
      </c>
      <c r="F1495">
        <v>0</v>
      </c>
      <c r="G1495">
        <v>0</v>
      </c>
      <c r="H1495">
        <v>0</v>
      </c>
      <c r="I1495">
        <v>1</v>
      </c>
      <c r="J1495">
        <v>0</v>
      </c>
      <c r="K1495" t="s">
        <v>50</v>
      </c>
      <c r="L1495">
        <v>0</v>
      </c>
      <c r="M1495">
        <v>0</v>
      </c>
      <c r="N1495">
        <v>0</v>
      </c>
      <c r="O1495">
        <v>1</v>
      </c>
      <c r="P1495">
        <v>0</v>
      </c>
      <c r="Q1495">
        <v>0</v>
      </c>
      <c r="R1495">
        <v>0</v>
      </c>
      <c r="S1495" t="s">
        <v>39</v>
      </c>
      <c r="T1495">
        <v>0</v>
      </c>
      <c r="U1495">
        <v>0</v>
      </c>
      <c r="V1495">
        <v>1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61.7</v>
      </c>
      <c r="AC1495">
        <v>58</v>
      </c>
      <c r="AD1495">
        <v>1176</v>
      </c>
      <c r="AE1495">
        <v>7.0698741284585722</v>
      </c>
      <c r="AF1495">
        <f t="shared" si="70"/>
        <v>1176</v>
      </c>
      <c r="AG1495">
        <v>7.301266433068939</v>
      </c>
      <c r="AH1495">
        <f t="shared" si="71"/>
        <v>1482.1758159576002</v>
      </c>
      <c r="AI1495">
        <v>-0.23139230461036675</v>
      </c>
      <c r="AJ1495">
        <v>1176</v>
      </c>
      <c r="AL1495">
        <v>1</v>
      </c>
      <c r="AM1495">
        <v>0</v>
      </c>
      <c r="AN1495">
        <v>5.31</v>
      </c>
      <c r="AO1495">
        <v>5.29</v>
      </c>
      <c r="AP1495">
        <v>3.27</v>
      </c>
    </row>
    <row r="1496" spans="1:42" x14ac:dyDescent="0.3">
      <c r="A1496">
        <v>1</v>
      </c>
      <c r="B1496">
        <v>0.3</v>
      </c>
      <c r="C1496">
        <f t="shared" si="69"/>
        <v>0.09</v>
      </c>
      <c r="D1496">
        <v>6.4709048392564616</v>
      </c>
      <c r="E1496" t="s">
        <v>55</v>
      </c>
      <c r="F1496">
        <v>0</v>
      </c>
      <c r="G1496">
        <v>0</v>
      </c>
      <c r="H1496">
        <v>0</v>
      </c>
      <c r="I1496">
        <v>0</v>
      </c>
      <c r="J1496">
        <v>1</v>
      </c>
      <c r="K1496" t="s">
        <v>50</v>
      </c>
      <c r="L1496">
        <v>0</v>
      </c>
      <c r="M1496">
        <v>0</v>
      </c>
      <c r="N1496">
        <v>0</v>
      </c>
      <c r="O1496">
        <v>1</v>
      </c>
      <c r="P1496">
        <v>0</v>
      </c>
      <c r="Q1496">
        <v>0</v>
      </c>
      <c r="R1496">
        <v>0</v>
      </c>
      <c r="S1496" t="s">
        <v>39</v>
      </c>
      <c r="T1496">
        <v>0</v>
      </c>
      <c r="U1496">
        <v>0</v>
      </c>
      <c r="V1496">
        <v>1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58.8</v>
      </c>
      <c r="AC1496">
        <v>60</v>
      </c>
      <c r="AD1496">
        <v>447</v>
      </c>
      <c r="AE1496">
        <v>6.1025585946135692</v>
      </c>
      <c r="AF1496">
        <f t="shared" si="70"/>
        <v>447.00000000000017</v>
      </c>
      <c r="AG1496">
        <v>6.1623789557211559</v>
      </c>
      <c r="AH1496">
        <f t="shared" si="71"/>
        <v>474.55567999158814</v>
      </c>
      <c r="AI1496">
        <v>-5.9820361107586706E-2</v>
      </c>
      <c r="AJ1496">
        <v>447</v>
      </c>
      <c r="AL1496">
        <v>1</v>
      </c>
      <c r="AM1496">
        <v>0</v>
      </c>
      <c r="AN1496">
        <v>4.3499999999999996</v>
      </c>
      <c r="AO1496">
        <v>4.3899999999999997</v>
      </c>
      <c r="AP1496">
        <v>2.57</v>
      </c>
    </row>
    <row r="1497" spans="1:42" x14ac:dyDescent="0.3">
      <c r="A1497">
        <v>1</v>
      </c>
      <c r="B1497">
        <v>0.42</v>
      </c>
      <c r="C1497">
        <f t="shared" si="69"/>
        <v>0.17639999999999997</v>
      </c>
      <c r="D1497">
        <v>6.9678463957930497</v>
      </c>
      <c r="E1497" t="s">
        <v>40</v>
      </c>
      <c r="F1497">
        <v>0</v>
      </c>
      <c r="G1497">
        <v>0</v>
      </c>
      <c r="H1497">
        <v>1</v>
      </c>
      <c r="I1497">
        <v>0</v>
      </c>
      <c r="J1497">
        <v>0</v>
      </c>
      <c r="K1497" t="s">
        <v>47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1</v>
      </c>
      <c r="R1497">
        <v>0</v>
      </c>
      <c r="S1497" t="s">
        <v>39</v>
      </c>
      <c r="T1497">
        <v>0</v>
      </c>
      <c r="U1497">
        <v>0</v>
      </c>
      <c r="V1497">
        <v>1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61.8</v>
      </c>
      <c r="AC1497">
        <v>55</v>
      </c>
      <c r="AD1497">
        <v>833</v>
      </c>
      <c r="AE1497">
        <v>6.7250336421668431</v>
      </c>
      <c r="AF1497">
        <f t="shared" si="70"/>
        <v>833.00000000000034</v>
      </c>
      <c r="AG1497">
        <v>6.5584003961057462</v>
      </c>
      <c r="AH1497">
        <f t="shared" si="71"/>
        <v>705.1428427409038</v>
      </c>
      <c r="AI1497">
        <v>0.16663324606109686</v>
      </c>
      <c r="AJ1497">
        <v>833</v>
      </c>
      <c r="AL1497">
        <v>1</v>
      </c>
      <c r="AM1497">
        <v>0</v>
      </c>
      <c r="AN1497">
        <v>4.8099999999999996</v>
      </c>
      <c r="AO1497">
        <v>4.83</v>
      </c>
      <c r="AP1497">
        <v>2.98</v>
      </c>
    </row>
    <row r="1498" spans="1:42" x14ac:dyDescent="0.3">
      <c r="A1498">
        <v>1</v>
      </c>
      <c r="B1498">
        <v>0.74</v>
      </c>
      <c r="C1498">
        <f t="shared" si="69"/>
        <v>0.54759999999999998</v>
      </c>
      <c r="D1498">
        <v>7.8920550220333645</v>
      </c>
      <c r="E1498" t="s">
        <v>37</v>
      </c>
      <c r="F1498">
        <v>0</v>
      </c>
      <c r="G1498">
        <v>1</v>
      </c>
      <c r="H1498">
        <v>0</v>
      </c>
      <c r="I1498">
        <v>0</v>
      </c>
      <c r="J1498">
        <v>0</v>
      </c>
      <c r="K1498" t="s">
        <v>43</v>
      </c>
      <c r="L1498">
        <v>0</v>
      </c>
      <c r="M1498">
        <v>1</v>
      </c>
      <c r="N1498">
        <v>0</v>
      </c>
      <c r="O1498">
        <v>0</v>
      </c>
      <c r="P1498">
        <v>0</v>
      </c>
      <c r="Q1498">
        <v>0</v>
      </c>
      <c r="R1498">
        <v>0</v>
      </c>
      <c r="S1498" t="s">
        <v>52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0</v>
      </c>
      <c r="AA1498">
        <v>0</v>
      </c>
      <c r="AB1498">
        <v>63.5</v>
      </c>
      <c r="AC1498">
        <v>56</v>
      </c>
      <c r="AD1498">
        <v>3163</v>
      </c>
      <c r="AE1498">
        <v>8.0592762233056483</v>
      </c>
      <c r="AF1498">
        <f t="shared" si="70"/>
        <v>3162.9999999999982</v>
      </c>
      <c r="AG1498">
        <v>8.0805261845688445</v>
      </c>
      <c r="AH1498">
        <f t="shared" si="71"/>
        <v>3230.932856460649</v>
      </c>
      <c r="AI1498">
        <v>-2.1249961263196226E-2</v>
      </c>
      <c r="AJ1498">
        <v>3163</v>
      </c>
      <c r="AL1498">
        <v>1</v>
      </c>
      <c r="AM1498">
        <v>0</v>
      </c>
      <c r="AN1498">
        <v>5.75</v>
      </c>
      <c r="AO1498">
        <v>5.8</v>
      </c>
      <c r="AP1498">
        <v>3.67</v>
      </c>
    </row>
    <row r="1499" spans="1:42" x14ac:dyDescent="0.3">
      <c r="A1499">
        <v>1</v>
      </c>
      <c r="B1499">
        <v>0.77</v>
      </c>
      <c r="C1499">
        <f t="shared" si="69"/>
        <v>0.59289999999999998</v>
      </c>
      <c r="D1499">
        <v>7.961325119342832</v>
      </c>
      <c r="E1499" t="s">
        <v>40</v>
      </c>
      <c r="F1499">
        <v>0</v>
      </c>
      <c r="G1499">
        <v>0</v>
      </c>
      <c r="H1499">
        <v>1</v>
      </c>
      <c r="I1499">
        <v>0</v>
      </c>
      <c r="J1499">
        <v>0</v>
      </c>
      <c r="K1499" t="s">
        <v>41</v>
      </c>
      <c r="L1499">
        <v>0</v>
      </c>
      <c r="M1499">
        <v>0</v>
      </c>
      <c r="N1499">
        <v>0</v>
      </c>
      <c r="O1499">
        <v>0</v>
      </c>
      <c r="P1499">
        <v>1</v>
      </c>
      <c r="Q1499">
        <v>0</v>
      </c>
      <c r="R1499">
        <v>0</v>
      </c>
      <c r="S1499" t="s">
        <v>52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0</v>
      </c>
      <c r="AA1499">
        <v>0</v>
      </c>
      <c r="AB1499">
        <v>62</v>
      </c>
      <c r="AC1499">
        <v>56</v>
      </c>
      <c r="AD1499">
        <v>2763</v>
      </c>
      <c r="AE1499">
        <v>7.9240723249234168</v>
      </c>
      <c r="AF1499">
        <f t="shared" si="70"/>
        <v>2763.0000000000009</v>
      </c>
      <c r="AG1499">
        <v>8.0198655688835778</v>
      </c>
      <c r="AH1499">
        <f t="shared" si="71"/>
        <v>3040.7685315577555</v>
      </c>
      <c r="AI1499">
        <v>-9.5793243960160979E-2</v>
      </c>
      <c r="AJ1499">
        <v>2763</v>
      </c>
      <c r="AL1499">
        <v>1</v>
      </c>
      <c r="AM1499">
        <v>0</v>
      </c>
      <c r="AN1499">
        <v>5.89</v>
      </c>
      <c r="AO1499">
        <v>5.86</v>
      </c>
      <c r="AP1499">
        <v>3.64</v>
      </c>
    </row>
    <row r="1500" spans="1:42" x14ac:dyDescent="0.3">
      <c r="A1500">
        <v>1</v>
      </c>
      <c r="B1500">
        <v>0.32</v>
      </c>
      <c r="C1500">
        <f t="shared" si="69"/>
        <v>0.1024</v>
      </c>
      <c r="D1500">
        <v>6.56339481274318</v>
      </c>
      <c r="E1500" t="s">
        <v>40</v>
      </c>
      <c r="F1500">
        <v>0</v>
      </c>
      <c r="G1500">
        <v>0</v>
      </c>
      <c r="H1500">
        <v>1</v>
      </c>
      <c r="I1500">
        <v>0</v>
      </c>
      <c r="J1500">
        <v>0</v>
      </c>
      <c r="K1500" t="s">
        <v>51</v>
      </c>
      <c r="L1500">
        <v>0</v>
      </c>
      <c r="M1500">
        <v>0</v>
      </c>
      <c r="N1500">
        <v>1</v>
      </c>
      <c r="O1500">
        <v>0</v>
      </c>
      <c r="P1500">
        <v>0</v>
      </c>
      <c r="Q1500">
        <v>0</v>
      </c>
      <c r="R1500">
        <v>0</v>
      </c>
      <c r="S1500" t="s">
        <v>52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0</v>
      </c>
      <c r="AA1500">
        <v>0</v>
      </c>
      <c r="AB1500">
        <v>60.9</v>
      </c>
      <c r="AC1500">
        <v>56</v>
      </c>
      <c r="AD1500">
        <v>610</v>
      </c>
      <c r="AE1500">
        <v>6.4134589571673573</v>
      </c>
      <c r="AF1500">
        <f t="shared" si="70"/>
        <v>610.00000000000023</v>
      </c>
      <c r="AG1500">
        <v>6.5065261296874954</v>
      </c>
      <c r="AH1500">
        <f t="shared" si="71"/>
        <v>669.49662877890944</v>
      </c>
      <c r="AI1500">
        <v>-9.3067172520138186E-2</v>
      </c>
      <c r="AJ1500">
        <v>610</v>
      </c>
      <c r="AL1500">
        <v>1</v>
      </c>
      <c r="AM1500">
        <v>0</v>
      </c>
      <c r="AN1500">
        <v>4.41</v>
      </c>
      <c r="AO1500">
        <v>4.45</v>
      </c>
      <c r="AP1500">
        <v>2.7</v>
      </c>
    </row>
    <row r="1501" spans="1:42" x14ac:dyDescent="0.3">
      <c r="A1501">
        <v>1</v>
      </c>
      <c r="B1501">
        <v>0.4</v>
      </c>
      <c r="C1501">
        <f t="shared" si="69"/>
        <v>0.16000000000000003</v>
      </c>
      <c r="D1501">
        <v>6.8934882765450896</v>
      </c>
      <c r="E1501" t="s">
        <v>37</v>
      </c>
      <c r="F1501">
        <v>0</v>
      </c>
      <c r="G1501">
        <v>1</v>
      </c>
      <c r="H1501">
        <v>0</v>
      </c>
      <c r="I1501">
        <v>0</v>
      </c>
      <c r="J1501">
        <v>0</v>
      </c>
      <c r="K1501" t="s">
        <v>43</v>
      </c>
      <c r="L1501">
        <v>0</v>
      </c>
      <c r="M1501">
        <v>1</v>
      </c>
      <c r="N1501">
        <v>0</v>
      </c>
      <c r="O1501">
        <v>0</v>
      </c>
      <c r="P1501">
        <v>0</v>
      </c>
      <c r="Q1501">
        <v>0</v>
      </c>
      <c r="R1501">
        <v>0</v>
      </c>
      <c r="S1501" t="s">
        <v>39</v>
      </c>
      <c r="T1501">
        <v>0</v>
      </c>
      <c r="U1501">
        <v>0</v>
      </c>
      <c r="V1501">
        <v>1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64.2</v>
      </c>
      <c r="AC1501">
        <v>57</v>
      </c>
      <c r="AD1501">
        <v>662</v>
      </c>
      <c r="AE1501">
        <v>6.4952655559370083</v>
      </c>
      <c r="AF1501">
        <f t="shared" si="70"/>
        <v>662</v>
      </c>
      <c r="AG1501">
        <v>6.768439378269262</v>
      </c>
      <c r="AH1501">
        <f t="shared" si="71"/>
        <v>869.95316622057203</v>
      </c>
      <c r="AI1501">
        <v>-0.27317382233225374</v>
      </c>
      <c r="AJ1501">
        <v>662</v>
      </c>
      <c r="AL1501">
        <v>1</v>
      </c>
      <c r="AM1501">
        <v>0</v>
      </c>
      <c r="AN1501">
        <v>4.66</v>
      </c>
      <c r="AO1501">
        <v>4.68</v>
      </c>
      <c r="AP1501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0019CB-6003-4160-A1D9-0D77BC9C997D}">
  <dimension ref="A1:KO30"/>
  <sheetViews>
    <sheetView showGridLines="0" showRowColHeaders="0" zoomScaleNormal="100" workbookViewId="0">
      <pane xSplit="1" topLeftCell="B1" activePane="topRight" state="frozenSplit"/>
      <selection pane="topRight"/>
    </sheetView>
  </sheetViews>
  <sheetFormatPr defaultColWidth="8.77734375" defaultRowHeight="12" customHeight="1" outlineLevelRow="1" x14ac:dyDescent="0.2"/>
  <cols>
    <col min="1" max="1" width="17.6640625" style="1" customWidth="1"/>
    <col min="2" max="10" width="9.6640625" style="1" customWidth="1"/>
    <col min="11" max="300" width="8.77734375" style="1"/>
    <col min="301" max="301" width="78.33203125" style="1" bestFit="1" customWidth="1"/>
    <col min="302" max="16384" width="8.77734375" style="1"/>
  </cols>
  <sheetData>
    <row r="1" spans="1:301" ht="12" customHeight="1" x14ac:dyDescent="0.2">
      <c r="A1" s="2" t="s">
        <v>58</v>
      </c>
      <c r="B1" s="1" t="s">
        <v>77</v>
      </c>
      <c r="W1" s="7"/>
      <c r="X1" s="7">
        <v>21</v>
      </c>
      <c r="Z1" s="12" t="s">
        <v>76</v>
      </c>
      <c r="KO1" s="11" t="s">
        <v>76</v>
      </c>
    </row>
    <row r="2" spans="1:301" ht="12" customHeight="1" outlineLevel="1" thickBot="1" x14ac:dyDescent="0.25">
      <c r="A2" s="4" t="s">
        <v>59</v>
      </c>
      <c r="B2" s="4" t="s">
        <v>60</v>
      </c>
      <c r="C2" s="4" t="s">
        <v>61</v>
      </c>
      <c r="D2" s="4" t="s">
        <v>62</v>
      </c>
      <c r="E2" s="4" t="s">
        <v>63</v>
      </c>
      <c r="F2" s="4" t="s">
        <v>64</v>
      </c>
      <c r="G2" s="4" t="s">
        <v>65</v>
      </c>
      <c r="H2" s="4" t="s">
        <v>66</v>
      </c>
      <c r="I2" s="4" t="s">
        <v>67</v>
      </c>
      <c r="J2" s="3"/>
    </row>
    <row r="3" spans="1:301" ht="12" customHeight="1" outlineLevel="1" x14ac:dyDescent="0.2">
      <c r="A3" s="3" t="s">
        <v>29</v>
      </c>
      <c r="B3" s="6">
        <v>1500</v>
      </c>
      <c r="C3" s="1">
        <v>7.221925817689832</v>
      </c>
      <c r="D3" s="1">
        <v>7.1224626192245744</v>
      </c>
      <c r="E3" s="1">
        <v>0.70517963221689151</v>
      </c>
      <c r="F3" s="1">
        <v>7.2562496725948389</v>
      </c>
      <c r="G3" s="1">
        <v>1.8207659811071281E-2</v>
      </c>
      <c r="H3" s="1">
        <v>5.8607862234658654</v>
      </c>
      <c r="I3" s="1">
        <v>9.1295640619488942</v>
      </c>
    </row>
    <row r="4" spans="1:301" ht="12" customHeight="1" outlineLevel="1" x14ac:dyDescent="0.2">
      <c r="A4" s="3" t="s">
        <v>68</v>
      </c>
      <c r="B4" s="6">
        <v>1500</v>
      </c>
      <c r="C4" s="1">
        <v>7.2218323449486492</v>
      </c>
      <c r="D4" s="1">
        <v>7.2401831635362885</v>
      </c>
      <c r="E4" s="1">
        <v>0.64986949728615107</v>
      </c>
      <c r="F4" s="1">
        <v>7.2509938097114519</v>
      </c>
      <c r="G4" s="1">
        <v>1.6779558267982993E-2</v>
      </c>
      <c r="H4" s="1">
        <v>6.0442830900494862</v>
      </c>
      <c r="I4" s="1">
        <v>8.4322999999999997</v>
      </c>
    </row>
    <row r="5" spans="1:301" ht="12" customHeight="1" x14ac:dyDescent="0.2">
      <c r="A5" s="10"/>
    </row>
    <row r="6" spans="1:301" ht="12" customHeight="1" x14ac:dyDescent="0.2">
      <c r="A6" s="2" t="s">
        <v>71</v>
      </c>
    </row>
    <row r="7" spans="1:301" ht="12" customHeight="1" outlineLevel="1" thickBot="1" x14ac:dyDescent="0.25">
      <c r="A7" s="4" t="s">
        <v>59</v>
      </c>
      <c r="B7" s="5" t="s">
        <v>72</v>
      </c>
    </row>
    <row r="8" spans="1:301" ht="12" customHeight="1" outlineLevel="1" thickBot="1" x14ac:dyDescent="0.25">
      <c r="A8" s="3" t="s">
        <v>29</v>
      </c>
      <c r="B8" s="8">
        <v>1</v>
      </c>
      <c r="C8" s="9" t="s">
        <v>73</v>
      </c>
    </row>
    <row r="9" spans="1:301" ht="12" customHeight="1" outlineLevel="1" x14ac:dyDescent="0.2">
      <c r="A9" s="3" t="s">
        <v>68</v>
      </c>
      <c r="B9" s="1">
        <v>0.94388994395906611</v>
      </c>
      <c r="C9" s="8">
        <v>1</v>
      </c>
    </row>
    <row r="10" spans="1:301" ht="12" customHeight="1" x14ac:dyDescent="0.2">
      <c r="A10" s="10"/>
    </row>
    <row r="11" spans="1:301" ht="12" customHeight="1" x14ac:dyDescent="0.2">
      <c r="A11" s="2" t="s">
        <v>69</v>
      </c>
      <c r="C11" s="7" t="s">
        <v>70</v>
      </c>
    </row>
    <row r="12" spans="1:301" ht="12" customHeight="1" outlineLevel="1" x14ac:dyDescent="0.2">
      <c r="A12" s="1" t="s">
        <v>74</v>
      </c>
    </row>
    <row r="13" spans="1:301" ht="12" customHeight="1" outlineLevel="1" x14ac:dyDescent="0.2"/>
    <row r="14" spans="1:301" ht="12" customHeight="1" outlineLevel="1" x14ac:dyDescent="0.2"/>
    <row r="15" spans="1:301" ht="12" customHeight="1" outlineLevel="1" x14ac:dyDescent="0.2"/>
    <row r="16" spans="1:301" ht="12" customHeight="1" outlineLevel="1" x14ac:dyDescent="0.2"/>
    <row r="17" spans="1:1" ht="12" customHeight="1" outlineLevel="1" x14ac:dyDescent="0.2"/>
    <row r="18" spans="1:1" ht="12" customHeight="1" outlineLevel="1" x14ac:dyDescent="0.2"/>
    <row r="19" spans="1:1" ht="12" customHeight="1" outlineLevel="1" x14ac:dyDescent="0.2"/>
    <row r="20" spans="1:1" ht="12" customHeight="1" outlineLevel="1" x14ac:dyDescent="0.2"/>
    <row r="21" spans="1:1" ht="12" customHeight="1" outlineLevel="1" x14ac:dyDescent="0.2"/>
    <row r="22" spans="1:1" ht="12" customHeight="1" outlineLevel="1" x14ac:dyDescent="0.2"/>
    <row r="23" spans="1:1" ht="12" customHeight="1" outlineLevel="1" x14ac:dyDescent="0.2"/>
    <row r="24" spans="1:1" ht="12" customHeight="1" outlineLevel="1" x14ac:dyDescent="0.2"/>
    <row r="25" spans="1:1" ht="12" customHeight="1" outlineLevel="1" x14ac:dyDescent="0.2"/>
    <row r="26" spans="1:1" ht="12" customHeight="1" outlineLevel="1" x14ac:dyDescent="0.2"/>
    <row r="27" spans="1:1" ht="12" customHeight="1" outlineLevel="1" x14ac:dyDescent="0.2"/>
    <row r="28" spans="1:1" ht="12" customHeight="1" outlineLevel="1" x14ac:dyDescent="0.2"/>
    <row r="29" spans="1:1" ht="12" customHeight="1" x14ac:dyDescent="0.2">
      <c r="A29" s="13"/>
    </row>
    <row r="30" spans="1:1" ht="12" customHeight="1" x14ac:dyDescent="0.2">
      <c r="A30" s="7" t="s">
        <v>75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B3EB37-CDA6-4684-A4A9-8DE4540974C0}">
  <dimension ref="A1:KO30"/>
  <sheetViews>
    <sheetView showGridLines="0" showRowColHeaders="0" zoomScaleNormal="100" workbookViewId="0">
      <pane xSplit="1" topLeftCell="B1" activePane="topRight" state="frozenSplit"/>
      <selection pane="topRight" activeCell="E36" sqref="E36"/>
    </sheetView>
  </sheetViews>
  <sheetFormatPr defaultColWidth="8.77734375" defaultRowHeight="12" customHeight="1" outlineLevelRow="1" x14ac:dyDescent="0.2"/>
  <cols>
    <col min="1" max="1" width="17.6640625" style="1" customWidth="1"/>
    <col min="2" max="10" width="9.6640625" style="1" customWidth="1"/>
    <col min="11" max="300" width="8.77734375" style="1"/>
    <col min="301" max="301" width="78.33203125" style="1" bestFit="1" customWidth="1"/>
    <col min="302" max="16384" width="8.77734375" style="1"/>
  </cols>
  <sheetData>
    <row r="1" spans="1:301" ht="12" customHeight="1" x14ac:dyDescent="0.2">
      <c r="A1" s="2" t="s">
        <v>58</v>
      </c>
      <c r="B1" s="1" t="s">
        <v>80</v>
      </c>
      <c r="W1" s="7"/>
      <c r="X1" s="7">
        <v>21</v>
      </c>
      <c r="Z1" s="12" t="s">
        <v>79</v>
      </c>
      <c r="KO1" s="11" t="s">
        <v>79</v>
      </c>
    </row>
    <row r="2" spans="1:301" ht="12" customHeight="1" outlineLevel="1" thickBot="1" x14ac:dyDescent="0.25">
      <c r="A2" s="4" t="s">
        <v>59</v>
      </c>
      <c r="B2" s="4" t="s">
        <v>60</v>
      </c>
      <c r="C2" s="4" t="s">
        <v>61</v>
      </c>
      <c r="D2" s="4" t="s">
        <v>62</v>
      </c>
      <c r="E2" s="4" t="s">
        <v>63</v>
      </c>
      <c r="F2" s="4" t="s">
        <v>64</v>
      </c>
      <c r="G2" s="4" t="s">
        <v>65</v>
      </c>
      <c r="H2" s="4" t="s">
        <v>66</v>
      </c>
      <c r="I2" s="4" t="s">
        <v>67</v>
      </c>
      <c r="J2" s="3"/>
    </row>
    <row r="3" spans="1:301" ht="12" customHeight="1" outlineLevel="1" x14ac:dyDescent="0.2">
      <c r="A3" s="3" t="s">
        <v>29</v>
      </c>
      <c r="B3" s="6">
        <v>1500</v>
      </c>
      <c r="C3" s="1">
        <v>7.221925817689832</v>
      </c>
      <c r="D3" s="1">
        <v>7.1224626192245744</v>
      </c>
      <c r="E3" s="1">
        <v>0.70517963221689151</v>
      </c>
      <c r="F3" s="1">
        <v>7.2562496725948389</v>
      </c>
      <c r="G3" s="1">
        <v>1.8207659811071281E-2</v>
      </c>
      <c r="H3" s="1">
        <v>5.8607862234658654</v>
      </c>
      <c r="I3" s="1">
        <v>9.1295640619488942</v>
      </c>
    </row>
    <row r="4" spans="1:301" ht="12" customHeight="1" outlineLevel="1" x14ac:dyDescent="0.2">
      <c r="A4" s="3" t="s">
        <v>1</v>
      </c>
      <c r="B4" s="6">
        <v>1500</v>
      </c>
      <c r="C4" s="1">
        <v>0.52741333333333051</v>
      </c>
      <c r="D4" s="1">
        <v>0.5</v>
      </c>
      <c r="E4" s="1">
        <v>0.21844248801290964</v>
      </c>
      <c r="F4" s="1">
        <v>0.57083284184893579</v>
      </c>
      <c r="G4" s="14">
        <v>5.6401607878540823E-3</v>
      </c>
      <c r="H4" s="1">
        <v>0.22</v>
      </c>
      <c r="I4" s="1">
        <v>1</v>
      </c>
    </row>
    <row r="5" spans="1:301" ht="12" customHeight="1" x14ac:dyDescent="0.2">
      <c r="A5" s="10"/>
    </row>
    <row r="6" spans="1:301" ht="12" customHeight="1" x14ac:dyDescent="0.2">
      <c r="A6" s="2" t="s">
        <v>71</v>
      </c>
    </row>
    <row r="7" spans="1:301" ht="12" customHeight="1" outlineLevel="1" thickBot="1" x14ac:dyDescent="0.25">
      <c r="A7" s="4" t="s">
        <v>59</v>
      </c>
      <c r="B7" s="5" t="s">
        <v>72</v>
      </c>
    </row>
    <row r="8" spans="1:301" ht="12" customHeight="1" outlineLevel="1" thickBot="1" x14ac:dyDescent="0.25">
      <c r="A8" s="3" t="s">
        <v>29</v>
      </c>
      <c r="B8" s="8">
        <v>1</v>
      </c>
      <c r="C8" s="9" t="s">
        <v>78</v>
      </c>
    </row>
    <row r="9" spans="1:301" ht="12" customHeight="1" outlineLevel="1" x14ac:dyDescent="0.2">
      <c r="A9" s="3" t="s">
        <v>1</v>
      </c>
      <c r="B9" s="1">
        <v>0.93511013375259122</v>
      </c>
      <c r="C9" s="8">
        <v>1</v>
      </c>
    </row>
    <row r="10" spans="1:301" ht="12" customHeight="1" x14ac:dyDescent="0.2">
      <c r="A10" s="10"/>
    </row>
    <row r="11" spans="1:301" ht="12" customHeight="1" x14ac:dyDescent="0.2">
      <c r="A11" s="2" t="s">
        <v>69</v>
      </c>
      <c r="C11" s="7" t="s">
        <v>70</v>
      </c>
    </row>
    <row r="12" spans="1:301" ht="12" customHeight="1" outlineLevel="1" x14ac:dyDescent="0.2">
      <c r="A12" s="1" t="s">
        <v>74</v>
      </c>
    </row>
    <row r="13" spans="1:301" ht="12" customHeight="1" outlineLevel="1" x14ac:dyDescent="0.2"/>
    <row r="14" spans="1:301" ht="12" customHeight="1" outlineLevel="1" x14ac:dyDescent="0.2"/>
    <row r="15" spans="1:301" ht="12" customHeight="1" outlineLevel="1" x14ac:dyDescent="0.2"/>
    <row r="16" spans="1:301" ht="12" customHeight="1" outlineLevel="1" x14ac:dyDescent="0.2"/>
    <row r="17" spans="1:1" ht="12" customHeight="1" outlineLevel="1" x14ac:dyDescent="0.2"/>
    <row r="18" spans="1:1" ht="12" customHeight="1" outlineLevel="1" x14ac:dyDescent="0.2"/>
    <row r="19" spans="1:1" ht="12" customHeight="1" outlineLevel="1" x14ac:dyDescent="0.2"/>
    <row r="20" spans="1:1" ht="12" customHeight="1" outlineLevel="1" x14ac:dyDescent="0.2"/>
    <row r="21" spans="1:1" ht="12" customHeight="1" outlineLevel="1" x14ac:dyDescent="0.2"/>
    <row r="22" spans="1:1" ht="12" customHeight="1" outlineLevel="1" x14ac:dyDescent="0.2"/>
    <row r="23" spans="1:1" ht="12" customHeight="1" outlineLevel="1" x14ac:dyDescent="0.2"/>
    <row r="24" spans="1:1" ht="12" customHeight="1" outlineLevel="1" x14ac:dyDescent="0.2"/>
    <row r="25" spans="1:1" ht="12" customHeight="1" outlineLevel="1" x14ac:dyDescent="0.2"/>
    <row r="26" spans="1:1" ht="12" customHeight="1" outlineLevel="1" x14ac:dyDescent="0.2"/>
    <row r="27" spans="1:1" ht="12" customHeight="1" outlineLevel="1" x14ac:dyDescent="0.2"/>
    <row r="28" spans="1:1" ht="12" customHeight="1" outlineLevel="1" x14ac:dyDescent="0.2"/>
    <row r="29" spans="1:1" ht="12" customHeight="1" x14ac:dyDescent="0.2">
      <c r="A29" s="13"/>
    </row>
    <row r="30" spans="1:1" ht="12" customHeight="1" x14ac:dyDescent="0.2">
      <c r="A30" s="7" t="s">
        <v>75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6C5DFA-2A86-4BDC-B3C3-B37728A186CF}">
  <dimension ref="A1:KO30"/>
  <sheetViews>
    <sheetView showGridLines="0" showRowColHeaders="0" zoomScaleNormal="100" workbookViewId="0">
      <pane xSplit="1" topLeftCell="B1" activePane="topRight" state="frozenSplit"/>
      <selection pane="topRight"/>
    </sheetView>
  </sheetViews>
  <sheetFormatPr defaultRowHeight="12" customHeight="1" outlineLevelRow="1" x14ac:dyDescent="0.2"/>
  <cols>
    <col min="1" max="1" width="20.5546875" style="1" bestFit="1" customWidth="1"/>
    <col min="2" max="10" width="9.77734375" style="1" customWidth="1"/>
    <col min="11" max="300" width="8.88671875" style="1"/>
    <col min="301" max="301" width="83.77734375" style="1" bestFit="1" customWidth="1"/>
    <col min="302" max="16384" width="8.88671875" style="1"/>
  </cols>
  <sheetData>
    <row r="1" spans="1:301" ht="12" customHeight="1" x14ac:dyDescent="0.3">
      <c r="A1" s="2" t="s">
        <v>58</v>
      </c>
      <c r="B1" s="1" t="s">
        <v>303</v>
      </c>
      <c r="W1" s="7" t="s">
        <v>304</v>
      </c>
      <c r="X1" s="7">
        <v>21</v>
      </c>
      <c r="Z1" s="12" t="s">
        <v>302</v>
      </c>
      <c r="JV1"/>
      <c r="KO1" s="11" t="s">
        <v>302</v>
      </c>
    </row>
    <row r="2" spans="1:301" ht="12" customHeight="1" outlineLevel="1" thickBot="1" x14ac:dyDescent="0.25">
      <c r="A2" s="4" t="s">
        <v>59</v>
      </c>
      <c r="B2" s="4" t="s">
        <v>60</v>
      </c>
      <c r="C2" s="4" t="s">
        <v>61</v>
      </c>
      <c r="D2" s="4" t="s">
        <v>62</v>
      </c>
      <c r="E2" s="4" t="s">
        <v>63</v>
      </c>
      <c r="F2" s="4" t="s">
        <v>64</v>
      </c>
      <c r="G2" s="4" t="s">
        <v>65</v>
      </c>
      <c r="H2" s="4" t="s">
        <v>66</v>
      </c>
      <c r="I2" s="4" t="s">
        <v>67</v>
      </c>
      <c r="J2" s="3"/>
    </row>
    <row r="3" spans="1:301" ht="12" customHeight="1" outlineLevel="1" x14ac:dyDescent="0.2">
      <c r="A3" s="3" t="s">
        <v>29</v>
      </c>
      <c r="B3" s="6">
        <v>1500</v>
      </c>
      <c r="C3" s="1">
        <v>7.221925817689832</v>
      </c>
      <c r="D3" s="1">
        <v>7.1224626192245744</v>
      </c>
      <c r="E3" s="1">
        <v>0.70517963221689151</v>
      </c>
      <c r="F3" s="1">
        <v>7.2562496725948389</v>
      </c>
      <c r="G3" s="1">
        <v>1.8207659811071281E-2</v>
      </c>
      <c r="H3" s="1">
        <v>5.8607862234658654</v>
      </c>
      <c r="I3" s="1">
        <v>9.1295640619488942</v>
      </c>
    </row>
    <row r="4" spans="1:301" ht="12" customHeight="1" outlineLevel="1" x14ac:dyDescent="0.2">
      <c r="A4" s="3" t="s">
        <v>292</v>
      </c>
      <c r="B4" s="6">
        <v>1500</v>
      </c>
      <c r="C4" s="1">
        <v>7.22192581768984</v>
      </c>
      <c r="D4" s="1">
        <v>7.1403411323988086</v>
      </c>
      <c r="E4" s="1">
        <v>0.6950981192150173</v>
      </c>
      <c r="F4" s="1">
        <v>7.2552775139173296</v>
      </c>
      <c r="G4" s="1">
        <v>1.7947356264665731E-2</v>
      </c>
      <c r="H4" s="1">
        <v>5.8455979269862919</v>
      </c>
      <c r="I4" s="1">
        <v>9.0398951424722238</v>
      </c>
    </row>
    <row r="5" spans="1:301" ht="12" customHeight="1" x14ac:dyDescent="0.2">
      <c r="A5" s="10"/>
    </row>
    <row r="6" spans="1:301" ht="12" customHeight="1" x14ac:dyDescent="0.2">
      <c r="A6" s="2" t="s">
        <v>301</v>
      </c>
    </row>
    <row r="7" spans="1:301" ht="12" customHeight="1" outlineLevel="1" thickBot="1" x14ac:dyDescent="0.25">
      <c r="A7" s="4" t="s">
        <v>59</v>
      </c>
      <c r="B7" s="4" t="s">
        <v>299</v>
      </c>
      <c r="C7" s="4" t="s">
        <v>300</v>
      </c>
    </row>
    <row r="8" spans="1:301" ht="12" customHeight="1" outlineLevel="1" x14ac:dyDescent="0.2">
      <c r="A8" s="3" t="s">
        <v>29</v>
      </c>
      <c r="B8" s="8">
        <v>1</v>
      </c>
      <c r="C8" s="8">
        <v>1</v>
      </c>
    </row>
    <row r="9" spans="1:301" ht="12" customHeight="1" outlineLevel="1" x14ac:dyDescent="0.2">
      <c r="A9" s="3" t="s">
        <v>292</v>
      </c>
      <c r="B9" s="1">
        <v>0.98570362423819069</v>
      </c>
      <c r="C9" s="1">
        <v>0.97161163483630419</v>
      </c>
    </row>
    <row r="10" spans="1:301" ht="12" customHeight="1" x14ac:dyDescent="0.2">
      <c r="A10" s="10"/>
    </row>
    <row r="11" spans="1:301" ht="12" customHeight="1" x14ac:dyDescent="0.2">
      <c r="A11" s="2" t="s">
        <v>69</v>
      </c>
      <c r="C11" s="7" t="s">
        <v>70</v>
      </c>
    </row>
    <row r="12" spans="1:301" ht="12" customHeight="1" outlineLevel="1" x14ac:dyDescent="0.2">
      <c r="A12" s="1" t="s">
        <v>74</v>
      </c>
    </row>
    <row r="13" spans="1:301" ht="12" customHeight="1" outlineLevel="1" x14ac:dyDescent="0.2"/>
    <row r="14" spans="1:301" ht="12" customHeight="1" outlineLevel="1" x14ac:dyDescent="0.2"/>
    <row r="15" spans="1:301" ht="12" customHeight="1" outlineLevel="1" x14ac:dyDescent="0.2"/>
    <row r="16" spans="1:301" ht="12" customHeight="1" outlineLevel="1" x14ac:dyDescent="0.2"/>
    <row r="17" spans="1:1" ht="12" customHeight="1" outlineLevel="1" x14ac:dyDescent="0.2"/>
    <row r="18" spans="1:1" ht="12" customHeight="1" outlineLevel="1" x14ac:dyDescent="0.2"/>
    <row r="19" spans="1:1" ht="12" customHeight="1" outlineLevel="1" x14ac:dyDescent="0.2"/>
    <row r="20" spans="1:1" ht="12" customHeight="1" outlineLevel="1" x14ac:dyDescent="0.2"/>
    <row r="21" spans="1:1" ht="12" customHeight="1" outlineLevel="1" x14ac:dyDescent="0.2"/>
    <row r="22" spans="1:1" ht="12" customHeight="1" outlineLevel="1" x14ac:dyDescent="0.2"/>
    <row r="23" spans="1:1" ht="12" customHeight="1" outlineLevel="1" x14ac:dyDescent="0.2"/>
    <row r="24" spans="1:1" ht="12" customHeight="1" outlineLevel="1" x14ac:dyDescent="0.2"/>
    <row r="25" spans="1:1" ht="12" customHeight="1" outlineLevel="1" x14ac:dyDescent="0.2"/>
    <row r="26" spans="1:1" ht="12" customHeight="1" outlineLevel="1" x14ac:dyDescent="0.2"/>
    <row r="27" spans="1:1" ht="12" customHeight="1" outlineLevel="1" x14ac:dyDescent="0.2"/>
    <row r="28" spans="1:1" ht="12" customHeight="1" outlineLevel="1" x14ac:dyDescent="0.2"/>
    <row r="29" spans="1:1" ht="12" customHeight="1" x14ac:dyDescent="0.2">
      <c r="A29" s="13"/>
    </row>
    <row r="30" spans="1:1" ht="12" customHeight="1" x14ac:dyDescent="0.2">
      <c r="A30" s="7" t="s">
        <v>75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961F69-D48A-4339-870C-ABE20EB3FFEC}">
  <dimension ref="A1:KO30"/>
  <sheetViews>
    <sheetView showGridLines="0" showRowColHeaders="0" zoomScaleNormal="100" workbookViewId="0">
      <pane xSplit="1" topLeftCell="B1" activePane="topRight" state="frozenSplit"/>
      <selection pane="topRight" activeCell="J25" sqref="J25"/>
    </sheetView>
  </sheetViews>
  <sheetFormatPr defaultRowHeight="12" customHeight="1" outlineLevelRow="1" x14ac:dyDescent="0.2"/>
  <cols>
    <col min="1" max="1" width="20.5546875" style="1" bestFit="1" customWidth="1"/>
    <col min="2" max="10" width="9.77734375" style="1" customWidth="1"/>
    <col min="11" max="300" width="8.88671875" style="1"/>
    <col min="301" max="301" width="83.77734375" style="1" bestFit="1" customWidth="1"/>
    <col min="302" max="16384" width="8.88671875" style="1"/>
  </cols>
  <sheetData>
    <row r="1" spans="1:301" ht="12" customHeight="1" x14ac:dyDescent="0.3">
      <c r="A1" s="2" t="s">
        <v>58</v>
      </c>
      <c r="B1" s="1" t="s">
        <v>306</v>
      </c>
      <c r="W1" s="7" t="s">
        <v>304</v>
      </c>
      <c r="X1" s="7">
        <v>21</v>
      </c>
      <c r="Z1" s="12" t="s">
        <v>305</v>
      </c>
      <c r="JV1"/>
      <c r="KO1" s="11" t="s">
        <v>305</v>
      </c>
    </row>
    <row r="2" spans="1:301" ht="12" customHeight="1" outlineLevel="1" thickBot="1" x14ac:dyDescent="0.25">
      <c r="A2" s="4" t="s">
        <v>59</v>
      </c>
      <c r="B2" s="4" t="s">
        <v>60</v>
      </c>
      <c r="C2" s="4" t="s">
        <v>61</v>
      </c>
      <c r="D2" s="4" t="s">
        <v>62</v>
      </c>
      <c r="E2" s="4" t="s">
        <v>63</v>
      </c>
      <c r="F2" s="4" t="s">
        <v>64</v>
      </c>
      <c r="G2" s="4" t="s">
        <v>65</v>
      </c>
      <c r="H2" s="4" t="s">
        <v>66</v>
      </c>
      <c r="I2" s="4" t="s">
        <v>67</v>
      </c>
      <c r="J2" s="3"/>
    </row>
    <row r="3" spans="1:301" ht="12" customHeight="1" outlineLevel="1" x14ac:dyDescent="0.2">
      <c r="A3" s="3" t="s">
        <v>29</v>
      </c>
      <c r="B3" s="6">
        <v>1500</v>
      </c>
      <c r="C3" s="1">
        <v>7.221925817689832</v>
      </c>
      <c r="D3" s="1">
        <v>7.1224626192245744</v>
      </c>
      <c r="E3" s="1">
        <v>0.70517963221689151</v>
      </c>
      <c r="F3" s="1">
        <v>7.2562496725948389</v>
      </c>
      <c r="G3" s="1">
        <v>1.8207659811071281E-2</v>
      </c>
      <c r="H3" s="1">
        <v>5.8607862234658654</v>
      </c>
      <c r="I3" s="1">
        <v>9.1295640619488942</v>
      </c>
    </row>
    <row r="4" spans="1:301" ht="12" customHeight="1" outlineLevel="1" x14ac:dyDescent="0.2">
      <c r="A4" s="3" t="s">
        <v>292</v>
      </c>
      <c r="B4" s="6">
        <v>1500</v>
      </c>
      <c r="C4" s="1">
        <v>7.22192581768984</v>
      </c>
      <c r="D4" s="1">
        <v>7.1403411323988086</v>
      </c>
      <c r="E4" s="1">
        <v>0.6950981192150173</v>
      </c>
      <c r="F4" s="1">
        <v>7.2552775139173296</v>
      </c>
      <c r="G4" s="1">
        <v>1.7947356264665731E-2</v>
      </c>
      <c r="H4" s="1">
        <v>5.8455979269862919</v>
      </c>
      <c r="I4" s="1">
        <v>9.0398951424722238</v>
      </c>
    </row>
    <row r="5" spans="1:301" ht="12" customHeight="1" x14ac:dyDescent="0.2">
      <c r="A5" s="10"/>
    </row>
    <row r="6" spans="1:301" ht="12" customHeight="1" x14ac:dyDescent="0.2">
      <c r="A6" s="2" t="s">
        <v>301</v>
      </c>
    </row>
    <row r="7" spans="1:301" ht="12" customHeight="1" outlineLevel="1" thickBot="1" x14ac:dyDescent="0.25">
      <c r="A7" s="4" t="s">
        <v>59</v>
      </c>
      <c r="B7" s="4" t="s">
        <v>299</v>
      </c>
      <c r="C7" s="4" t="s">
        <v>300</v>
      </c>
    </row>
    <row r="8" spans="1:301" ht="12" customHeight="1" outlineLevel="1" x14ac:dyDescent="0.2">
      <c r="A8" s="3" t="s">
        <v>29</v>
      </c>
      <c r="B8" s="8">
        <v>1</v>
      </c>
      <c r="C8" s="8">
        <v>1</v>
      </c>
    </row>
    <row r="9" spans="1:301" ht="12" customHeight="1" outlineLevel="1" x14ac:dyDescent="0.2">
      <c r="A9" s="3" t="s">
        <v>292</v>
      </c>
      <c r="B9" s="1">
        <v>0.98570362423819069</v>
      </c>
      <c r="C9" s="1">
        <v>0.97161163483630419</v>
      </c>
    </row>
    <row r="10" spans="1:301" ht="12" customHeight="1" x14ac:dyDescent="0.2">
      <c r="A10" s="10"/>
    </row>
    <row r="11" spans="1:301" ht="12" customHeight="1" x14ac:dyDescent="0.2">
      <c r="A11" s="2" t="s">
        <v>69</v>
      </c>
      <c r="C11" s="7" t="s">
        <v>70</v>
      </c>
    </row>
    <row r="12" spans="1:301" ht="12" customHeight="1" outlineLevel="1" x14ac:dyDescent="0.2">
      <c r="A12" s="1" t="s">
        <v>74</v>
      </c>
    </row>
    <row r="13" spans="1:301" ht="12" customHeight="1" outlineLevel="1" x14ac:dyDescent="0.2"/>
    <row r="14" spans="1:301" ht="12" customHeight="1" outlineLevel="1" x14ac:dyDescent="0.2"/>
    <row r="15" spans="1:301" ht="12" customHeight="1" outlineLevel="1" x14ac:dyDescent="0.2"/>
    <row r="16" spans="1:301" ht="12" customHeight="1" outlineLevel="1" x14ac:dyDescent="0.2"/>
    <row r="17" spans="1:1" ht="12" customHeight="1" outlineLevel="1" x14ac:dyDescent="0.2"/>
    <row r="18" spans="1:1" ht="12" customHeight="1" outlineLevel="1" x14ac:dyDescent="0.2"/>
    <row r="19" spans="1:1" ht="12" customHeight="1" outlineLevel="1" x14ac:dyDescent="0.2"/>
    <row r="20" spans="1:1" ht="12" customHeight="1" outlineLevel="1" x14ac:dyDescent="0.2"/>
    <row r="21" spans="1:1" ht="12" customHeight="1" outlineLevel="1" x14ac:dyDescent="0.2"/>
    <row r="22" spans="1:1" ht="12" customHeight="1" outlineLevel="1" x14ac:dyDescent="0.2"/>
    <row r="23" spans="1:1" ht="12" customHeight="1" outlineLevel="1" x14ac:dyDescent="0.2"/>
    <row r="24" spans="1:1" ht="12" customHeight="1" outlineLevel="1" x14ac:dyDescent="0.2"/>
    <row r="25" spans="1:1" ht="12" customHeight="1" outlineLevel="1" x14ac:dyDescent="0.2"/>
    <row r="26" spans="1:1" ht="12" customHeight="1" outlineLevel="1" x14ac:dyDescent="0.2"/>
    <row r="27" spans="1:1" ht="12" customHeight="1" outlineLevel="1" x14ac:dyDescent="0.2"/>
    <row r="28" spans="1:1" ht="12" customHeight="1" outlineLevel="1" x14ac:dyDescent="0.2"/>
    <row r="29" spans="1:1" ht="12" customHeight="1" x14ac:dyDescent="0.2">
      <c r="A29" s="13"/>
    </row>
    <row r="30" spans="1:1" ht="12" customHeight="1" x14ac:dyDescent="0.2">
      <c r="A30" s="7" t="s">
        <v>75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97B3EA-77D0-4E24-B931-C5A8316DA997}">
  <dimension ref="A1:KO1500"/>
  <sheetViews>
    <sheetView showGridLines="0" showRowColHeaders="0" zoomScaleNormal="100" workbookViewId="0">
      <pane xSplit="1" topLeftCell="B1" activePane="topRight" state="frozenSplit"/>
      <selection pane="topRight"/>
    </sheetView>
  </sheetViews>
  <sheetFormatPr defaultRowHeight="12" customHeight="1" outlineLevelRow="1" x14ac:dyDescent="0.2"/>
  <cols>
    <col min="1" max="1" width="20.5546875" style="1" bestFit="1" customWidth="1"/>
    <col min="2" max="10" width="9.77734375" style="1" customWidth="1"/>
    <col min="11" max="300" width="8.88671875" style="1"/>
    <col min="301" max="301" width="83.77734375" style="1" bestFit="1" customWidth="1"/>
    <col min="302" max="16384" width="8.88671875" style="1"/>
  </cols>
  <sheetData>
    <row r="1" spans="1:301" ht="12" customHeight="1" x14ac:dyDescent="0.3">
      <c r="A1" s="2" t="s">
        <v>58</v>
      </c>
      <c r="B1" s="1" t="s">
        <v>309</v>
      </c>
      <c r="W1" s="7" t="s">
        <v>304</v>
      </c>
      <c r="X1" s="7">
        <v>39</v>
      </c>
      <c r="Z1" s="12" t="s">
        <v>308</v>
      </c>
      <c r="AA1"/>
      <c r="AB1"/>
      <c r="AC1"/>
      <c r="AD1"/>
      <c r="KO1" s="11" t="s">
        <v>308</v>
      </c>
    </row>
    <row r="2" spans="1:301" ht="12" customHeight="1" outlineLevel="1" thickBot="1" x14ac:dyDescent="0.35">
      <c r="A2" s="4" t="s">
        <v>59</v>
      </c>
      <c r="B2" s="4" t="s">
        <v>60</v>
      </c>
      <c r="C2" s="4" t="s">
        <v>61</v>
      </c>
      <c r="D2" s="4" t="s">
        <v>62</v>
      </c>
      <c r="E2" s="4" t="s">
        <v>63</v>
      </c>
      <c r="F2" s="4" t="s">
        <v>64</v>
      </c>
      <c r="G2" s="4" t="s">
        <v>65</v>
      </c>
      <c r="H2" s="4" t="s">
        <v>66</v>
      </c>
      <c r="I2" s="4" t="s">
        <v>67</v>
      </c>
      <c r="J2" s="3"/>
      <c r="AA2"/>
      <c r="AB2"/>
      <c r="AC2"/>
      <c r="AD2"/>
    </row>
    <row r="3" spans="1:301" ht="12" customHeight="1" outlineLevel="1" x14ac:dyDescent="0.3">
      <c r="A3" s="3" t="s">
        <v>29</v>
      </c>
      <c r="B3" s="6">
        <v>1500</v>
      </c>
      <c r="C3" s="1">
        <v>7.221925817689832</v>
      </c>
      <c r="D3" s="1">
        <v>7.1224626192245744</v>
      </c>
      <c r="E3" s="1">
        <v>0.70517963221689151</v>
      </c>
      <c r="F3" s="1">
        <v>7.2562496725948389</v>
      </c>
      <c r="G3" s="1">
        <v>1.8207659811071281E-2</v>
      </c>
      <c r="H3" s="1">
        <v>5.8607862234658654</v>
      </c>
      <c r="I3" s="1">
        <v>9.1295640619488942</v>
      </c>
      <c r="AA3"/>
      <c r="AB3"/>
      <c r="AC3"/>
      <c r="AD3"/>
    </row>
    <row r="4" spans="1:301" ht="12" customHeight="1" outlineLevel="1" x14ac:dyDescent="0.3">
      <c r="A4" s="3" t="s">
        <v>292</v>
      </c>
      <c r="B4" s="6">
        <v>1500</v>
      </c>
      <c r="C4" s="1">
        <v>7.22192581768984</v>
      </c>
      <c r="D4" s="1">
        <v>7.1403411323988086</v>
      </c>
      <c r="E4" s="1">
        <v>0.6950981192150173</v>
      </c>
      <c r="F4" s="1">
        <v>7.2552775139173296</v>
      </c>
      <c r="G4" s="1">
        <v>1.7947356264665731E-2</v>
      </c>
      <c r="H4" s="1">
        <v>5.8455979269862919</v>
      </c>
      <c r="I4" s="1">
        <v>9.0398951424722238</v>
      </c>
      <c r="AA4"/>
      <c r="AB4"/>
      <c r="AC4"/>
      <c r="AD4"/>
    </row>
    <row r="5" spans="1:301" ht="12" customHeight="1" x14ac:dyDescent="0.3">
      <c r="A5" s="10"/>
      <c r="AA5"/>
      <c r="AB5"/>
      <c r="AC5"/>
      <c r="AD5"/>
    </row>
    <row r="6" spans="1:301" ht="12" customHeight="1" x14ac:dyDescent="0.3">
      <c r="A6" s="2" t="s">
        <v>307</v>
      </c>
      <c r="C6" s="7" t="s">
        <v>70</v>
      </c>
      <c r="AA6"/>
      <c r="AB6"/>
      <c r="AC6"/>
      <c r="AD6"/>
    </row>
    <row r="7" spans="1:301" ht="12" customHeight="1" outlineLevel="1" x14ac:dyDescent="0.3">
      <c r="AA7"/>
      <c r="AB7"/>
      <c r="AC7"/>
      <c r="AD7"/>
    </row>
    <row r="8" spans="1:301" ht="12" customHeight="1" outlineLevel="1" x14ac:dyDescent="0.3">
      <c r="A8" s="1" t="s">
        <v>74</v>
      </c>
      <c r="AA8"/>
      <c r="AB8"/>
      <c r="AC8"/>
      <c r="AD8"/>
    </row>
    <row r="9" spans="1:301" ht="12" customHeight="1" outlineLevel="1" x14ac:dyDescent="0.3">
      <c r="AA9"/>
      <c r="AB9"/>
      <c r="AC9"/>
      <c r="AD9"/>
    </row>
    <row r="10" spans="1:301" ht="12" customHeight="1" outlineLevel="1" x14ac:dyDescent="0.3">
      <c r="AA10"/>
      <c r="AB10"/>
      <c r="AC10"/>
      <c r="AD10"/>
    </row>
    <row r="11" spans="1:301" ht="12" customHeight="1" outlineLevel="1" x14ac:dyDescent="0.3">
      <c r="AA11"/>
      <c r="AB11"/>
      <c r="AC11"/>
      <c r="AD11"/>
    </row>
    <row r="12" spans="1:301" ht="12" customHeight="1" outlineLevel="1" x14ac:dyDescent="0.3">
      <c r="AA12"/>
      <c r="AB12"/>
      <c r="AC12"/>
      <c r="AD12"/>
    </row>
    <row r="13" spans="1:301" ht="12" customHeight="1" outlineLevel="1" x14ac:dyDescent="0.3">
      <c r="AA13"/>
      <c r="AB13"/>
      <c r="AC13"/>
      <c r="AD13"/>
    </row>
    <row r="14" spans="1:301" ht="12" customHeight="1" outlineLevel="1" x14ac:dyDescent="0.3">
      <c r="AA14"/>
      <c r="AB14"/>
      <c r="AC14"/>
      <c r="AD14"/>
    </row>
    <row r="15" spans="1:301" ht="12" customHeight="1" outlineLevel="1" x14ac:dyDescent="0.3">
      <c r="AA15"/>
      <c r="AB15"/>
      <c r="AC15"/>
      <c r="AD15"/>
    </row>
    <row r="16" spans="1:301" ht="12" customHeight="1" outlineLevel="1" x14ac:dyDescent="0.3">
      <c r="AA16"/>
      <c r="AB16"/>
      <c r="AC16"/>
      <c r="AD16"/>
    </row>
    <row r="17" spans="1:30" ht="12" customHeight="1" outlineLevel="1" x14ac:dyDescent="0.3">
      <c r="AA17"/>
      <c r="AB17"/>
      <c r="AC17"/>
      <c r="AD17"/>
    </row>
    <row r="18" spans="1:30" ht="12" customHeight="1" outlineLevel="1" x14ac:dyDescent="0.3">
      <c r="AA18"/>
      <c r="AB18"/>
      <c r="AC18"/>
      <c r="AD18"/>
    </row>
    <row r="19" spans="1:30" ht="12" customHeight="1" x14ac:dyDescent="0.3">
      <c r="A19" s="13"/>
      <c r="AA19"/>
      <c r="AB19"/>
      <c r="AC19"/>
      <c r="AD19"/>
    </row>
    <row r="20" spans="1:30" ht="12" customHeight="1" x14ac:dyDescent="0.3">
      <c r="A20" s="2" t="s">
        <v>301</v>
      </c>
      <c r="AA20"/>
      <c r="AB20"/>
      <c r="AC20"/>
      <c r="AD20"/>
    </row>
    <row r="21" spans="1:30" ht="12" customHeight="1" outlineLevel="1" thickBot="1" x14ac:dyDescent="0.35">
      <c r="A21" s="4" t="s">
        <v>59</v>
      </c>
      <c r="B21" s="4" t="s">
        <v>299</v>
      </c>
      <c r="C21" s="4" t="s">
        <v>300</v>
      </c>
      <c r="AA21"/>
      <c r="AB21"/>
      <c r="AC21"/>
      <c r="AD21"/>
    </row>
    <row r="22" spans="1:30" ht="12" customHeight="1" outlineLevel="1" x14ac:dyDescent="0.3">
      <c r="A22" s="3" t="s">
        <v>29</v>
      </c>
      <c r="B22" s="8">
        <v>1</v>
      </c>
      <c r="C22" s="8">
        <v>1</v>
      </c>
      <c r="AA22"/>
      <c r="AB22"/>
      <c r="AC22"/>
      <c r="AD22"/>
    </row>
    <row r="23" spans="1:30" ht="12" customHeight="1" outlineLevel="1" x14ac:dyDescent="0.3">
      <c r="A23" s="3" t="s">
        <v>292</v>
      </c>
      <c r="B23" s="1">
        <v>0.98570362423819069</v>
      </c>
      <c r="C23" s="1">
        <v>0.97161163483630419</v>
      </c>
      <c r="AA23"/>
      <c r="AB23"/>
      <c r="AC23"/>
      <c r="AD23"/>
    </row>
    <row r="24" spans="1:30" ht="12" customHeight="1" x14ac:dyDescent="0.3">
      <c r="A24" s="10"/>
      <c r="AA24"/>
      <c r="AB24"/>
      <c r="AC24"/>
      <c r="AD24"/>
    </row>
    <row r="25" spans="1:30" ht="12" customHeight="1" x14ac:dyDescent="0.3">
      <c r="A25" s="2" t="s">
        <v>69</v>
      </c>
      <c r="C25" s="7" t="s">
        <v>70</v>
      </c>
      <c r="AA25"/>
      <c r="AB25"/>
      <c r="AC25"/>
      <c r="AD25"/>
    </row>
    <row r="26" spans="1:30" ht="12" customHeight="1" outlineLevel="1" x14ac:dyDescent="0.3">
      <c r="A26" s="1" t="s">
        <v>74</v>
      </c>
      <c r="AA26"/>
      <c r="AB26"/>
      <c r="AC26"/>
      <c r="AD26"/>
    </row>
    <row r="27" spans="1:30" ht="12" customHeight="1" outlineLevel="1" x14ac:dyDescent="0.3">
      <c r="AA27"/>
      <c r="AB27"/>
      <c r="AC27"/>
      <c r="AD27"/>
    </row>
    <row r="28" spans="1:30" ht="12" customHeight="1" outlineLevel="1" x14ac:dyDescent="0.3">
      <c r="AA28"/>
      <c r="AB28"/>
      <c r="AC28"/>
      <c r="AD28"/>
    </row>
    <row r="29" spans="1:30" ht="12" customHeight="1" outlineLevel="1" x14ac:dyDescent="0.3">
      <c r="AA29"/>
      <c r="AB29"/>
      <c r="AC29"/>
      <c r="AD29"/>
    </row>
    <row r="30" spans="1:30" ht="12" customHeight="1" outlineLevel="1" x14ac:dyDescent="0.3">
      <c r="AA30"/>
      <c r="AB30"/>
      <c r="AC30"/>
      <c r="AD30"/>
    </row>
    <row r="31" spans="1:30" ht="12" customHeight="1" outlineLevel="1" x14ac:dyDescent="0.3">
      <c r="AA31"/>
      <c r="AB31"/>
      <c r="AC31"/>
      <c r="AD31"/>
    </row>
    <row r="32" spans="1:30" ht="12" customHeight="1" outlineLevel="1" x14ac:dyDescent="0.3">
      <c r="AA32"/>
      <c r="AB32"/>
      <c r="AC32"/>
      <c r="AD32"/>
    </row>
    <row r="33" spans="1:30" ht="12" customHeight="1" outlineLevel="1" x14ac:dyDescent="0.3">
      <c r="AA33"/>
      <c r="AB33"/>
      <c r="AC33"/>
      <c r="AD33"/>
    </row>
    <row r="34" spans="1:30" ht="12" customHeight="1" outlineLevel="1" x14ac:dyDescent="0.3">
      <c r="AA34"/>
      <c r="AB34"/>
      <c r="AC34"/>
      <c r="AD34"/>
    </row>
    <row r="35" spans="1:30" ht="12" customHeight="1" outlineLevel="1" x14ac:dyDescent="0.3">
      <c r="AA35"/>
      <c r="AB35"/>
      <c r="AC35"/>
      <c r="AD35"/>
    </row>
    <row r="36" spans="1:30" ht="12" customHeight="1" outlineLevel="1" x14ac:dyDescent="0.3">
      <c r="AA36"/>
      <c r="AB36"/>
      <c r="AC36"/>
      <c r="AD36"/>
    </row>
    <row r="37" spans="1:30" ht="12" customHeight="1" outlineLevel="1" x14ac:dyDescent="0.3">
      <c r="AA37"/>
      <c r="AB37"/>
      <c r="AC37"/>
      <c r="AD37"/>
    </row>
    <row r="38" spans="1:30" ht="12" customHeight="1" outlineLevel="1" x14ac:dyDescent="0.3">
      <c r="AA38"/>
      <c r="AB38"/>
      <c r="AC38"/>
      <c r="AD38"/>
    </row>
    <row r="39" spans="1:30" ht="12" customHeight="1" outlineLevel="1" x14ac:dyDescent="0.3">
      <c r="AA39"/>
      <c r="AB39"/>
      <c r="AC39"/>
      <c r="AD39"/>
    </row>
    <row r="40" spans="1:30" ht="12" customHeight="1" outlineLevel="1" x14ac:dyDescent="0.3">
      <c r="AA40"/>
      <c r="AB40"/>
      <c r="AC40"/>
      <c r="AD40"/>
    </row>
    <row r="41" spans="1:30" ht="12" customHeight="1" outlineLevel="1" x14ac:dyDescent="0.3">
      <c r="AA41"/>
      <c r="AB41"/>
      <c r="AC41"/>
      <c r="AD41"/>
    </row>
    <row r="42" spans="1:30" ht="12" customHeight="1" outlineLevel="1" x14ac:dyDescent="0.3">
      <c r="AA42"/>
      <c r="AB42"/>
      <c r="AC42"/>
      <c r="AD42"/>
    </row>
    <row r="43" spans="1:30" ht="12" customHeight="1" x14ac:dyDescent="0.3">
      <c r="A43" s="13"/>
      <c r="AA43"/>
      <c r="AB43"/>
      <c r="AC43"/>
      <c r="AD43"/>
    </row>
    <row r="44" spans="1:30" ht="12" customHeight="1" x14ac:dyDescent="0.3">
      <c r="A44" s="7" t="s">
        <v>75</v>
      </c>
      <c r="AA44"/>
      <c r="AB44"/>
      <c r="AC44"/>
      <c r="AD44"/>
    </row>
    <row r="45" spans="1:30" ht="12" customHeight="1" x14ac:dyDescent="0.3">
      <c r="AA45"/>
      <c r="AB45"/>
      <c r="AC45"/>
      <c r="AD45"/>
    </row>
    <row r="46" spans="1:30" ht="12" customHeight="1" x14ac:dyDescent="0.3">
      <c r="AA46"/>
      <c r="AB46"/>
      <c r="AC46"/>
      <c r="AD46"/>
    </row>
    <row r="47" spans="1:30" ht="12" customHeight="1" x14ac:dyDescent="0.3">
      <c r="AA47"/>
      <c r="AB47"/>
      <c r="AC47"/>
      <c r="AD47"/>
    </row>
    <row r="48" spans="1:30" ht="12" customHeight="1" x14ac:dyDescent="0.3">
      <c r="AA48"/>
      <c r="AB48"/>
      <c r="AC48"/>
      <c r="AD48"/>
    </row>
    <row r="49" spans="27:30" ht="12" customHeight="1" x14ac:dyDescent="0.3">
      <c r="AA49"/>
      <c r="AB49"/>
      <c r="AC49"/>
      <c r="AD49"/>
    </row>
    <row r="50" spans="27:30" ht="12" customHeight="1" x14ac:dyDescent="0.3">
      <c r="AA50"/>
      <c r="AB50"/>
      <c r="AC50"/>
      <c r="AD50"/>
    </row>
    <row r="51" spans="27:30" ht="12" customHeight="1" x14ac:dyDescent="0.3">
      <c r="AA51"/>
      <c r="AB51"/>
      <c r="AC51"/>
      <c r="AD51"/>
    </row>
    <row r="52" spans="27:30" ht="12" customHeight="1" x14ac:dyDescent="0.3">
      <c r="AA52"/>
      <c r="AB52"/>
      <c r="AC52"/>
      <c r="AD52"/>
    </row>
    <row r="53" spans="27:30" ht="12" customHeight="1" x14ac:dyDescent="0.3">
      <c r="AA53"/>
      <c r="AB53"/>
      <c r="AC53"/>
      <c r="AD53"/>
    </row>
    <row r="54" spans="27:30" ht="12" customHeight="1" x14ac:dyDescent="0.3">
      <c r="AA54"/>
      <c r="AB54"/>
      <c r="AC54"/>
      <c r="AD54"/>
    </row>
    <row r="55" spans="27:30" ht="12" customHeight="1" x14ac:dyDescent="0.3">
      <c r="AA55"/>
      <c r="AB55"/>
      <c r="AC55"/>
      <c r="AD55"/>
    </row>
    <row r="56" spans="27:30" ht="12" customHeight="1" x14ac:dyDescent="0.3">
      <c r="AA56"/>
      <c r="AB56"/>
      <c r="AC56"/>
      <c r="AD56"/>
    </row>
    <row r="57" spans="27:30" ht="12" customHeight="1" x14ac:dyDescent="0.3">
      <c r="AA57"/>
      <c r="AB57"/>
      <c r="AC57"/>
      <c r="AD57"/>
    </row>
    <row r="58" spans="27:30" ht="12" customHeight="1" x14ac:dyDescent="0.3">
      <c r="AA58"/>
      <c r="AB58"/>
      <c r="AC58"/>
      <c r="AD58"/>
    </row>
    <row r="59" spans="27:30" ht="12" customHeight="1" x14ac:dyDescent="0.3">
      <c r="AA59"/>
      <c r="AB59"/>
      <c r="AC59"/>
      <c r="AD59"/>
    </row>
    <row r="60" spans="27:30" ht="12" customHeight="1" x14ac:dyDescent="0.3">
      <c r="AA60"/>
      <c r="AB60"/>
      <c r="AC60"/>
      <c r="AD60"/>
    </row>
    <row r="61" spans="27:30" ht="12" customHeight="1" x14ac:dyDescent="0.3">
      <c r="AA61"/>
      <c r="AB61"/>
      <c r="AC61"/>
      <c r="AD61"/>
    </row>
    <row r="62" spans="27:30" ht="12" customHeight="1" x14ac:dyDescent="0.3">
      <c r="AA62"/>
      <c r="AB62"/>
      <c r="AC62"/>
      <c r="AD62"/>
    </row>
    <row r="63" spans="27:30" ht="12" customHeight="1" x14ac:dyDescent="0.3">
      <c r="AA63"/>
      <c r="AB63"/>
      <c r="AC63"/>
      <c r="AD63"/>
    </row>
    <row r="64" spans="27:30" ht="12" customHeight="1" x14ac:dyDescent="0.3">
      <c r="AA64"/>
      <c r="AB64"/>
      <c r="AC64"/>
      <c r="AD64"/>
    </row>
    <row r="65" spans="27:30" ht="12" customHeight="1" x14ac:dyDescent="0.3">
      <c r="AA65"/>
      <c r="AB65"/>
      <c r="AC65"/>
      <c r="AD65"/>
    </row>
    <row r="66" spans="27:30" ht="12" customHeight="1" x14ac:dyDescent="0.3">
      <c r="AA66"/>
      <c r="AB66"/>
      <c r="AC66"/>
      <c r="AD66"/>
    </row>
    <row r="67" spans="27:30" ht="12" customHeight="1" x14ac:dyDescent="0.3">
      <c r="AA67"/>
      <c r="AB67"/>
      <c r="AC67"/>
      <c r="AD67"/>
    </row>
    <row r="68" spans="27:30" ht="12" customHeight="1" x14ac:dyDescent="0.3">
      <c r="AA68"/>
      <c r="AB68"/>
      <c r="AC68"/>
      <c r="AD68"/>
    </row>
    <row r="69" spans="27:30" ht="12" customHeight="1" x14ac:dyDescent="0.3">
      <c r="AA69"/>
      <c r="AB69"/>
      <c r="AC69"/>
      <c r="AD69"/>
    </row>
    <row r="70" spans="27:30" ht="12" customHeight="1" x14ac:dyDescent="0.3">
      <c r="AA70"/>
      <c r="AB70"/>
      <c r="AC70"/>
      <c r="AD70"/>
    </row>
    <row r="71" spans="27:30" ht="12" customHeight="1" x14ac:dyDescent="0.3">
      <c r="AA71"/>
      <c r="AB71"/>
      <c r="AC71"/>
      <c r="AD71"/>
    </row>
    <row r="72" spans="27:30" ht="12" customHeight="1" x14ac:dyDescent="0.3">
      <c r="AA72"/>
      <c r="AB72"/>
      <c r="AC72"/>
      <c r="AD72"/>
    </row>
    <row r="73" spans="27:30" ht="12" customHeight="1" x14ac:dyDescent="0.3">
      <c r="AA73"/>
      <c r="AB73"/>
      <c r="AC73"/>
      <c r="AD73"/>
    </row>
    <row r="74" spans="27:30" ht="12" customHeight="1" x14ac:dyDescent="0.3">
      <c r="AA74"/>
      <c r="AB74"/>
      <c r="AC74"/>
      <c r="AD74"/>
    </row>
    <row r="75" spans="27:30" ht="12" customHeight="1" x14ac:dyDescent="0.3">
      <c r="AA75"/>
      <c r="AB75"/>
      <c r="AC75"/>
      <c r="AD75"/>
    </row>
    <row r="76" spans="27:30" ht="12" customHeight="1" x14ac:dyDescent="0.3">
      <c r="AA76"/>
      <c r="AB76"/>
      <c r="AC76"/>
      <c r="AD76"/>
    </row>
    <row r="77" spans="27:30" ht="12" customHeight="1" x14ac:dyDescent="0.3">
      <c r="AA77"/>
      <c r="AB77"/>
      <c r="AC77"/>
      <c r="AD77"/>
    </row>
    <row r="78" spans="27:30" ht="12" customHeight="1" x14ac:dyDescent="0.3">
      <c r="AA78"/>
      <c r="AB78"/>
      <c r="AC78"/>
      <c r="AD78"/>
    </row>
    <row r="79" spans="27:30" ht="12" customHeight="1" x14ac:dyDescent="0.3">
      <c r="AA79"/>
      <c r="AB79"/>
      <c r="AC79"/>
      <c r="AD79"/>
    </row>
    <row r="80" spans="27:30" ht="12" customHeight="1" x14ac:dyDescent="0.3">
      <c r="AA80"/>
      <c r="AB80"/>
      <c r="AC80"/>
      <c r="AD80"/>
    </row>
    <row r="81" spans="27:30" ht="12" customHeight="1" x14ac:dyDescent="0.3">
      <c r="AA81"/>
      <c r="AB81"/>
      <c r="AC81"/>
      <c r="AD81"/>
    </row>
    <row r="82" spans="27:30" ht="12" customHeight="1" x14ac:dyDescent="0.3">
      <c r="AA82"/>
      <c r="AB82"/>
      <c r="AC82"/>
      <c r="AD82"/>
    </row>
    <row r="83" spans="27:30" ht="12" customHeight="1" x14ac:dyDescent="0.3">
      <c r="AA83"/>
      <c r="AB83"/>
      <c r="AC83"/>
      <c r="AD83"/>
    </row>
    <row r="84" spans="27:30" ht="12" customHeight="1" x14ac:dyDescent="0.3">
      <c r="AA84"/>
      <c r="AB84"/>
      <c r="AC84"/>
      <c r="AD84"/>
    </row>
    <row r="85" spans="27:30" ht="12" customHeight="1" x14ac:dyDescent="0.3">
      <c r="AA85"/>
      <c r="AB85"/>
      <c r="AC85"/>
      <c r="AD85"/>
    </row>
    <row r="86" spans="27:30" ht="12" customHeight="1" x14ac:dyDescent="0.3">
      <c r="AA86"/>
      <c r="AB86"/>
      <c r="AC86"/>
      <c r="AD86"/>
    </row>
    <row r="87" spans="27:30" ht="12" customHeight="1" x14ac:dyDescent="0.3">
      <c r="AA87"/>
      <c r="AB87"/>
      <c r="AC87"/>
      <c r="AD87"/>
    </row>
    <row r="88" spans="27:30" ht="12" customHeight="1" x14ac:dyDescent="0.3">
      <c r="AA88"/>
      <c r="AB88"/>
      <c r="AC88"/>
      <c r="AD88"/>
    </row>
    <row r="89" spans="27:30" ht="12" customHeight="1" x14ac:dyDescent="0.3">
      <c r="AA89"/>
      <c r="AB89"/>
      <c r="AC89"/>
      <c r="AD89"/>
    </row>
    <row r="90" spans="27:30" ht="12" customHeight="1" x14ac:dyDescent="0.3">
      <c r="AA90"/>
      <c r="AB90"/>
      <c r="AC90"/>
      <c r="AD90"/>
    </row>
    <row r="91" spans="27:30" ht="12" customHeight="1" x14ac:dyDescent="0.3">
      <c r="AA91"/>
      <c r="AB91"/>
      <c r="AC91"/>
      <c r="AD91"/>
    </row>
    <row r="92" spans="27:30" ht="12" customHeight="1" x14ac:dyDescent="0.3">
      <c r="AA92"/>
      <c r="AB92"/>
      <c r="AC92"/>
      <c r="AD92"/>
    </row>
    <row r="93" spans="27:30" ht="12" customHeight="1" x14ac:dyDescent="0.3">
      <c r="AA93"/>
      <c r="AB93"/>
      <c r="AC93"/>
      <c r="AD93"/>
    </row>
    <row r="94" spans="27:30" ht="12" customHeight="1" x14ac:dyDescent="0.3">
      <c r="AA94"/>
      <c r="AB94"/>
      <c r="AC94"/>
      <c r="AD94"/>
    </row>
    <row r="95" spans="27:30" ht="12" customHeight="1" x14ac:dyDescent="0.3">
      <c r="AA95"/>
      <c r="AB95"/>
      <c r="AC95"/>
      <c r="AD95"/>
    </row>
    <row r="96" spans="27:30" ht="12" customHeight="1" x14ac:dyDescent="0.3">
      <c r="AA96"/>
      <c r="AB96"/>
      <c r="AC96"/>
      <c r="AD96"/>
    </row>
    <row r="97" spans="27:30" ht="12" customHeight="1" x14ac:dyDescent="0.3">
      <c r="AA97"/>
      <c r="AB97"/>
      <c r="AC97"/>
      <c r="AD97"/>
    </row>
    <row r="98" spans="27:30" ht="12" customHeight="1" x14ac:dyDescent="0.3">
      <c r="AA98"/>
      <c r="AB98"/>
      <c r="AC98"/>
      <c r="AD98"/>
    </row>
    <row r="99" spans="27:30" ht="12" customHeight="1" x14ac:dyDescent="0.3">
      <c r="AA99"/>
      <c r="AB99"/>
      <c r="AC99"/>
      <c r="AD99"/>
    </row>
    <row r="100" spans="27:30" ht="12" customHeight="1" x14ac:dyDescent="0.3">
      <c r="AA100"/>
      <c r="AB100"/>
      <c r="AC100"/>
      <c r="AD100"/>
    </row>
    <row r="101" spans="27:30" ht="12" customHeight="1" x14ac:dyDescent="0.3">
      <c r="AA101"/>
      <c r="AB101"/>
      <c r="AC101"/>
      <c r="AD101"/>
    </row>
    <row r="102" spans="27:30" ht="12" customHeight="1" x14ac:dyDescent="0.3">
      <c r="AA102"/>
      <c r="AB102"/>
      <c r="AC102"/>
      <c r="AD102"/>
    </row>
    <row r="103" spans="27:30" ht="12" customHeight="1" x14ac:dyDescent="0.3">
      <c r="AA103"/>
      <c r="AB103"/>
      <c r="AC103"/>
      <c r="AD103"/>
    </row>
    <row r="104" spans="27:30" ht="12" customHeight="1" x14ac:dyDescent="0.3">
      <c r="AA104"/>
      <c r="AB104"/>
      <c r="AC104"/>
      <c r="AD104"/>
    </row>
    <row r="105" spans="27:30" ht="12" customHeight="1" x14ac:dyDescent="0.3">
      <c r="AA105"/>
      <c r="AB105"/>
      <c r="AC105"/>
      <c r="AD105"/>
    </row>
    <row r="106" spans="27:30" ht="12" customHeight="1" x14ac:dyDescent="0.3">
      <c r="AA106"/>
      <c r="AB106"/>
      <c r="AC106"/>
      <c r="AD106"/>
    </row>
    <row r="107" spans="27:30" ht="12" customHeight="1" x14ac:dyDescent="0.3">
      <c r="AA107"/>
      <c r="AB107"/>
      <c r="AC107"/>
      <c r="AD107"/>
    </row>
    <row r="108" spans="27:30" ht="12" customHeight="1" x14ac:dyDescent="0.3">
      <c r="AA108"/>
      <c r="AB108"/>
      <c r="AC108"/>
      <c r="AD108"/>
    </row>
    <row r="109" spans="27:30" ht="12" customHeight="1" x14ac:dyDescent="0.3">
      <c r="AA109"/>
      <c r="AB109"/>
      <c r="AC109"/>
      <c r="AD109"/>
    </row>
    <row r="110" spans="27:30" ht="12" customHeight="1" x14ac:dyDescent="0.3">
      <c r="AA110"/>
      <c r="AB110"/>
      <c r="AC110"/>
      <c r="AD110"/>
    </row>
    <row r="111" spans="27:30" ht="12" customHeight="1" x14ac:dyDescent="0.3">
      <c r="AA111"/>
      <c r="AB111"/>
      <c r="AC111"/>
      <c r="AD111"/>
    </row>
    <row r="112" spans="27:30" ht="12" customHeight="1" x14ac:dyDescent="0.3">
      <c r="AA112"/>
      <c r="AB112"/>
      <c r="AC112"/>
      <c r="AD112"/>
    </row>
    <row r="113" spans="27:30" ht="12" customHeight="1" x14ac:dyDescent="0.3">
      <c r="AA113"/>
      <c r="AB113"/>
      <c r="AC113"/>
      <c r="AD113"/>
    </row>
    <row r="114" spans="27:30" ht="12" customHeight="1" x14ac:dyDescent="0.3">
      <c r="AA114"/>
      <c r="AB114"/>
      <c r="AC114"/>
      <c r="AD114"/>
    </row>
    <row r="115" spans="27:30" ht="12" customHeight="1" x14ac:dyDescent="0.3">
      <c r="AA115"/>
      <c r="AB115"/>
      <c r="AC115"/>
      <c r="AD115"/>
    </row>
    <row r="116" spans="27:30" ht="12" customHeight="1" x14ac:dyDescent="0.3">
      <c r="AA116"/>
      <c r="AB116"/>
      <c r="AC116"/>
      <c r="AD116"/>
    </row>
    <row r="117" spans="27:30" ht="12" customHeight="1" x14ac:dyDescent="0.3">
      <c r="AA117"/>
      <c r="AB117"/>
      <c r="AC117"/>
      <c r="AD117"/>
    </row>
    <row r="118" spans="27:30" ht="12" customHeight="1" x14ac:dyDescent="0.3">
      <c r="AA118"/>
      <c r="AB118"/>
      <c r="AC118"/>
      <c r="AD118"/>
    </row>
    <row r="119" spans="27:30" ht="12" customHeight="1" x14ac:dyDescent="0.3">
      <c r="AA119"/>
      <c r="AB119"/>
      <c r="AC119"/>
      <c r="AD119"/>
    </row>
    <row r="120" spans="27:30" ht="12" customHeight="1" x14ac:dyDescent="0.3">
      <c r="AA120"/>
      <c r="AB120"/>
      <c r="AC120"/>
      <c r="AD120"/>
    </row>
    <row r="121" spans="27:30" ht="12" customHeight="1" x14ac:dyDescent="0.3">
      <c r="AA121"/>
      <c r="AB121"/>
      <c r="AC121"/>
      <c r="AD121"/>
    </row>
    <row r="122" spans="27:30" ht="12" customHeight="1" x14ac:dyDescent="0.3">
      <c r="AA122"/>
      <c r="AB122"/>
      <c r="AC122"/>
      <c r="AD122"/>
    </row>
    <row r="123" spans="27:30" ht="12" customHeight="1" x14ac:dyDescent="0.3">
      <c r="AA123"/>
      <c r="AB123"/>
      <c r="AC123"/>
      <c r="AD123"/>
    </row>
    <row r="124" spans="27:30" ht="12" customHeight="1" x14ac:dyDescent="0.3">
      <c r="AA124"/>
      <c r="AB124"/>
      <c r="AC124"/>
      <c r="AD124"/>
    </row>
    <row r="125" spans="27:30" ht="12" customHeight="1" x14ac:dyDescent="0.3">
      <c r="AA125"/>
      <c r="AB125"/>
      <c r="AC125"/>
      <c r="AD125"/>
    </row>
    <row r="126" spans="27:30" ht="12" customHeight="1" x14ac:dyDescent="0.3">
      <c r="AA126"/>
      <c r="AB126"/>
      <c r="AC126"/>
      <c r="AD126"/>
    </row>
    <row r="127" spans="27:30" ht="12" customHeight="1" x14ac:dyDescent="0.3">
      <c r="AA127"/>
      <c r="AB127"/>
      <c r="AC127"/>
      <c r="AD127"/>
    </row>
    <row r="128" spans="27:30" ht="12" customHeight="1" x14ac:dyDescent="0.3">
      <c r="AA128"/>
      <c r="AB128"/>
      <c r="AC128"/>
      <c r="AD128"/>
    </row>
    <row r="129" spans="27:30" ht="12" customHeight="1" x14ac:dyDescent="0.3">
      <c r="AA129"/>
      <c r="AB129"/>
      <c r="AC129"/>
      <c r="AD129"/>
    </row>
    <row r="130" spans="27:30" ht="12" customHeight="1" x14ac:dyDescent="0.3">
      <c r="AA130"/>
      <c r="AB130"/>
      <c r="AC130"/>
      <c r="AD130"/>
    </row>
    <row r="131" spans="27:30" ht="12" customHeight="1" x14ac:dyDescent="0.3">
      <c r="AA131"/>
      <c r="AB131"/>
      <c r="AC131"/>
      <c r="AD131"/>
    </row>
    <row r="132" spans="27:30" ht="12" customHeight="1" x14ac:dyDescent="0.3">
      <c r="AA132"/>
      <c r="AB132"/>
      <c r="AC132"/>
      <c r="AD132"/>
    </row>
    <row r="133" spans="27:30" ht="12" customHeight="1" x14ac:dyDescent="0.3">
      <c r="AA133"/>
      <c r="AB133"/>
      <c r="AC133"/>
      <c r="AD133"/>
    </row>
    <row r="134" spans="27:30" ht="12" customHeight="1" x14ac:dyDescent="0.3">
      <c r="AA134"/>
      <c r="AB134"/>
      <c r="AC134"/>
      <c r="AD134"/>
    </row>
    <row r="135" spans="27:30" ht="12" customHeight="1" x14ac:dyDescent="0.3">
      <c r="AA135"/>
      <c r="AB135"/>
      <c r="AC135"/>
      <c r="AD135"/>
    </row>
    <row r="136" spans="27:30" ht="12" customHeight="1" x14ac:dyDescent="0.3">
      <c r="AA136"/>
      <c r="AB136"/>
      <c r="AC136"/>
      <c r="AD136"/>
    </row>
    <row r="137" spans="27:30" ht="12" customHeight="1" x14ac:dyDescent="0.3">
      <c r="AA137"/>
      <c r="AB137"/>
      <c r="AC137"/>
      <c r="AD137"/>
    </row>
    <row r="138" spans="27:30" ht="12" customHeight="1" x14ac:dyDescent="0.3">
      <c r="AA138"/>
      <c r="AB138"/>
      <c r="AC138"/>
      <c r="AD138"/>
    </row>
    <row r="139" spans="27:30" ht="12" customHeight="1" x14ac:dyDescent="0.3">
      <c r="AA139"/>
      <c r="AB139"/>
      <c r="AC139"/>
      <c r="AD139"/>
    </row>
    <row r="140" spans="27:30" ht="12" customHeight="1" x14ac:dyDescent="0.3">
      <c r="AA140"/>
      <c r="AB140"/>
      <c r="AC140"/>
      <c r="AD140"/>
    </row>
    <row r="141" spans="27:30" ht="12" customHeight="1" x14ac:dyDescent="0.3">
      <c r="AA141"/>
      <c r="AB141"/>
      <c r="AC141"/>
      <c r="AD141"/>
    </row>
    <row r="142" spans="27:30" ht="12" customHeight="1" x14ac:dyDescent="0.3">
      <c r="AA142"/>
      <c r="AB142"/>
      <c r="AC142"/>
      <c r="AD142"/>
    </row>
    <row r="143" spans="27:30" ht="12" customHeight="1" x14ac:dyDescent="0.3">
      <c r="AA143"/>
      <c r="AB143"/>
      <c r="AC143"/>
      <c r="AD143"/>
    </row>
    <row r="144" spans="27:30" ht="12" customHeight="1" x14ac:dyDescent="0.3">
      <c r="AA144"/>
      <c r="AB144"/>
      <c r="AC144"/>
      <c r="AD144"/>
    </row>
    <row r="145" spans="27:30" ht="12" customHeight="1" x14ac:dyDescent="0.3">
      <c r="AA145"/>
      <c r="AB145"/>
      <c r="AC145"/>
      <c r="AD145"/>
    </row>
    <row r="146" spans="27:30" ht="12" customHeight="1" x14ac:dyDescent="0.3">
      <c r="AA146"/>
      <c r="AB146"/>
      <c r="AC146"/>
      <c r="AD146"/>
    </row>
    <row r="147" spans="27:30" ht="12" customHeight="1" x14ac:dyDescent="0.3">
      <c r="AA147"/>
      <c r="AB147"/>
      <c r="AC147"/>
      <c r="AD147"/>
    </row>
    <row r="148" spans="27:30" ht="12" customHeight="1" x14ac:dyDescent="0.3">
      <c r="AA148"/>
      <c r="AB148"/>
      <c r="AC148"/>
      <c r="AD148"/>
    </row>
    <row r="149" spans="27:30" ht="12" customHeight="1" x14ac:dyDescent="0.3">
      <c r="AA149"/>
      <c r="AB149"/>
      <c r="AC149"/>
      <c r="AD149"/>
    </row>
    <row r="150" spans="27:30" ht="12" customHeight="1" x14ac:dyDescent="0.3">
      <c r="AA150"/>
      <c r="AB150"/>
      <c r="AC150"/>
      <c r="AD150"/>
    </row>
    <row r="151" spans="27:30" ht="12" customHeight="1" x14ac:dyDescent="0.3">
      <c r="AA151"/>
      <c r="AB151"/>
      <c r="AC151"/>
      <c r="AD151"/>
    </row>
    <row r="152" spans="27:30" ht="12" customHeight="1" x14ac:dyDescent="0.3">
      <c r="AA152"/>
      <c r="AB152"/>
      <c r="AC152"/>
      <c r="AD152"/>
    </row>
    <row r="153" spans="27:30" ht="12" customHeight="1" x14ac:dyDescent="0.3">
      <c r="AA153"/>
      <c r="AB153"/>
      <c r="AC153"/>
      <c r="AD153"/>
    </row>
    <row r="154" spans="27:30" ht="12" customHeight="1" x14ac:dyDescent="0.3">
      <c r="AA154"/>
      <c r="AB154"/>
      <c r="AC154"/>
      <c r="AD154"/>
    </row>
    <row r="155" spans="27:30" ht="12" customHeight="1" x14ac:dyDescent="0.3">
      <c r="AA155"/>
      <c r="AB155"/>
      <c r="AC155"/>
      <c r="AD155"/>
    </row>
    <row r="156" spans="27:30" ht="12" customHeight="1" x14ac:dyDescent="0.3">
      <c r="AA156"/>
      <c r="AB156"/>
      <c r="AC156"/>
      <c r="AD156"/>
    </row>
    <row r="157" spans="27:30" ht="12" customHeight="1" x14ac:dyDescent="0.3">
      <c r="AA157"/>
      <c r="AB157"/>
      <c r="AC157"/>
      <c r="AD157"/>
    </row>
    <row r="158" spans="27:30" ht="12" customHeight="1" x14ac:dyDescent="0.3">
      <c r="AA158"/>
      <c r="AB158"/>
      <c r="AC158"/>
      <c r="AD158"/>
    </row>
    <row r="159" spans="27:30" ht="12" customHeight="1" x14ac:dyDescent="0.3">
      <c r="AA159"/>
      <c r="AB159"/>
      <c r="AC159"/>
      <c r="AD159"/>
    </row>
    <row r="160" spans="27:30" ht="12" customHeight="1" x14ac:dyDescent="0.3">
      <c r="AA160"/>
      <c r="AB160"/>
      <c r="AC160"/>
      <c r="AD160"/>
    </row>
    <row r="161" spans="27:30" ht="12" customHeight="1" x14ac:dyDescent="0.3">
      <c r="AA161"/>
      <c r="AB161"/>
      <c r="AC161"/>
      <c r="AD161"/>
    </row>
    <row r="162" spans="27:30" ht="12" customHeight="1" x14ac:dyDescent="0.3">
      <c r="AA162"/>
      <c r="AB162"/>
      <c r="AC162"/>
      <c r="AD162"/>
    </row>
    <row r="163" spans="27:30" ht="12" customHeight="1" x14ac:dyDescent="0.3">
      <c r="AA163"/>
      <c r="AB163"/>
      <c r="AC163"/>
      <c r="AD163"/>
    </row>
    <row r="164" spans="27:30" ht="12" customHeight="1" x14ac:dyDescent="0.3">
      <c r="AA164"/>
      <c r="AB164"/>
      <c r="AC164"/>
      <c r="AD164"/>
    </row>
    <row r="165" spans="27:30" ht="12" customHeight="1" x14ac:dyDescent="0.3">
      <c r="AA165"/>
      <c r="AB165"/>
      <c r="AC165"/>
      <c r="AD165"/>
    </row>
    <row r="166" spans="27:30" ht="12" customHeight="1" x14ac:dyDescent="0.3">
      <c r="AA166"/>
      <c r="AB166"/>
      <c r="AC166"/>
      <c r="AD166"/>
    </row>
    <row r="167" spans="27:30" ht="12" customHeight="1" x14ac:dyDescent="0.3">
      <c r="AA167"/>
      <c r="AB167"/>
      <c r="AC167"/>
      <c r="AD167"/>
    </row>
    <row r="168" spans="27:30" ht="12" customHeight="1" x14ac:dyDescent="0.3">
      <c r="AA168"/>
      <c r="AB168"/>
      <c r="AC168"/>
      <c r="AD168"/>
    </row>
    <row r="169" spans="27:30" ht="12" customHeight="1" x14ac:dyDescent="0.3">
      <c r="AA169"/>
      <c r="AB169"/>
      <c r="AC169"/>
      <c r="AD169"/>
    </row>
    <row r="170" spans="27:30" ht="12" customHeight="1" x14ac:dyDescent="0.3">
      <c r="AA170"/>
      <c r="AB170"/>
      <c r="AC170"/>
      <c r="AD170"/>
    </row>
    <row r="171" spans="27:30" ht="12" customHeight="1" x14ac:dyDescent="0.3">
      <c r="AA171"/>
      <c r="AB171"/>
      <c r="AC171"/>
      <c r="AD171"/>
    </row>
    <row r="172" spans="27:30" ht="12" customHeight="1" x14ac:dyDescent="0.3">
      <c r="AA172"/>
      <c r="AB172"/>
      <c r="AC172"/>
      <c r="AD172"/>
    </row>
    <row r="173" spans="27:30" ht="12" customHeight="1" x14ac:dyDescent="0.3">
      <c r="AA173"/>
      <c r="AB173"/>
      <c r="AC173"/>
      <c r="AD173"/>
    </row>
    <row r="174" spans="27:30" ht="12" customHeight="1" x14ac:dyDescent="0.3">
      <c r="AA174"/>
      <c r="AB174"/>
      <c r="AC174"/>
      <c r="AD174"/>
    </row>
    <row r="175" spans="27:30" ht="12" customHeight="1" x14ac:dyDescent="0.3">
      <c r="AA175"/>
      <c r="AB175"/>
      <c r="AC175"/>
      <c r="AD175"/>
    </row>
    <row r="176" spans="27:30" ht="12" customHeight="1" x14ac:dyDescent="0.3">
      <c r="AA176"/>
      <c r="AB176"/>
      <c r="AC176"/>
      <c r="AD176"/>
    </row>
    <row r="177" spans="27:30" ht="12" customHeight="1" x14ac:dyDescent="0.3">
      <c r="AA177"/>
      <c r="AB177"/>
      <c r="AC177"/>
      <c r="AD177"/>
    </row>
    <row r="178" spans="27:30" ht="12" customHeight="1" x14ac:dyDescent="0.3">
      <c r="AA178"/>
      <c r="AB178"/>
      <c r="AC178"/>
      <c r="AD178"/>
    </row>
    <row r="179" spans="27:30" ht="12" customHeight="1" x14ac:dyDescent="0.3">
      <c r="AA179"/>
      <c r="AB179"/>
      <c r="AC179"/>
      <c r="AD179"/>
    </row>
    <row r="180" spans="27:30" ht="12" customHeight="1" x14ac:dyDescent="0.3">
      <c r="AA180"/>
      <c r="AB180"/>
      <c r="AC180"/>
      <c r="AD180"/>
    </row>
    <row r="181" spans="27:30" ht="12" customHeight="1" x14ac:dyDescent="0.3">
      <c r="AA181"/>
      <c r="AB181"/>
      <c r="AC181"/>
      <c r="AD181"/>
    </row>
    <row r="182" spans="27:30" ht="12" customHeight="1" x14ac:dyDescent="0.3">
      <c r="AA182"/>
      <c r="AB182"/>
      <c r="AC182"/>
      <c r="AD182"/>
    </row>
    <row r="183" spans="27:30" ht="12" customHeight="1" x14ac:dyDescent="0.3">
      <c r="AA183"/>
      <c r="AB183"/>
      <c r="AC183"/>
      <c r="AD183"/>
    </row>
    <row r="184" spans="27:30" ht="12" customHeight="1" x14ac:dyDescent="0.3">
      <c r="AA184"/>
      <c r="AB184"/>
      <c r="AC184"/>
      <c r="AD184"/>
    </row>
    <row r="185" spans="27:30" ht="12" customHeight="1" x14ac:dyDescent="0.3">
      <c r="AA185"/>
      <c r="AB185"/>
      <c r="AC185"/>
      <c r="AD185"/>
    </row>
    <row r="186" spans="27:30" ht="12" customHeight="1" x14ac:dyDescent="0.3">
      <c r="AA186"/>
      <c r="AB186"/>
      <c r="AC186"/>
      <c r="AD186"/>
    </row>
    <row r="187" spans="27:30" ht="12" customHeight="1" x14ac:dyDescent="0.3">
      <c r="AA187"/>
      <c r="AB187"/>
      <c r="AC187"/>
      <c r="AD187"/>
    </row>
    <row r="188" spans="27:30" ht="12" customHeight="1" x14ac:dyDescent="0.3">
      <c r="AA188"/>
      <c r="AB188"/>
      <c r="AC188"/>
      <c r="AD188"/>
    </row>
    <row r="189" spans="27:30" ht="12" customHeight="1" x14ac:dyDescent="0.3">
      <c r="AA189"/>
      <c r="AB189"/>
      <c r="AC189"/>
      <c r="AD189"/>
    </row>
    <row r="190" spans="27:30" ht="12" customHeight="1" x14ac:dyDescent="0.3">
      <c r="AA190"/>
      <c r="AB190"/>
      <c r="AC190"/>
      <c r="AD190"/>
    </row>
    <row r="191" spans="27:30" ht="12" customHeight="1" x14ac:dyDescent="0.3">
      <c r="AA191"/>
      <c r="AB191"/>
      <c r="AC191"/>
      <c r="AD191"/>
    </row>
    <row r="192" spans="27:30" ht="12" customHeight="1" x14ac:dyDescent="0.3">
      <c r="AA192"/>
      <c r="AB192"/>
      <c r="AC192"/>
      <c r="AD192"/>
    </row>
    <row r="193" spans="27:30" ht="12" customHeight="1" x14ac:dyDescent="0.3">
      <c r="AA193"/>
      <c r="AB193"/>
      <c r="AC193"/>
      <c r="AD193"/>
    </row>
    <row r="194" spans="27:30" ht="12" customHeight="1" x14ac:dyDescent="0.3">
      <c r="AA194"/>
      <c r="AB194"/>
      <c r="AC194"/>
      <c r="AD194"/>
    </row>
    <row r="195" spans="27:30" ht="12" customHeight="1" x14ac:dyDescent="0.3">
      <c r="AA195"/>
      <c r="AB195"/>
      <c r="AC195"/>
      <c r="AD195"/>
    </row>
    <row r="196" spans="27:30" ht="12" customHeight="1" x14ac:dyDescent="0.3">
      <c r="AA196"/>
      <c r="AB196"/>
      <c r="AC196"/>
      <c r="AD196"/>
    </row>
    <row r="197" spans="27:30" ht="12" customHeight="1" x14ac:dyDescent="0.3">
      <c r="AA197"/>
      <c r="AB197"/>
      <c r="AC197"/>
      <c r="AD197"/>
    </row>
    <row r="198" spans="27:30" ht="12" customHeight="1" x14ac:dyDescent="0.3">
      <c r="AA198"/>
      <c r="AB198"/>
      <c r="AC198"/>
      <c r="AD198"/>
    </row>
    <row r="199" spans="27:30" ht="12" customHeight="1" x14ac:dyDescent="0.3">
      <c r="AA199"/>
      <c r="AB199"/>
      <c r="AC199"/>
      <c r="AD199"/>
    </row>
    <row r="200" spans="27:30" ht="12" customHeight="1" x14ac:dyDescent="0.3">
      <c r="AA200"/>
      <c r="AB200"/>
      <c r="AC200"/>
      <c r="AD200"/>
    </row>
    <row r="201" spans="27:30" ht="12" customHeight="1" x14ac:dyDescent="0.3">
      <c r="AA201"/>
      <c r="AB201"/>
      <c r="AC201"/>
      <c r="AD201"/>
    </row>
    <row r="202" spans="27:30" ht="12" customHeight="1" x14ac:dyDescent="0.3">
      <c r="AA202"/>
      <c r="AB202"/>
      <c r="AC202"/>
      <c r="AD202"/>
    </row>
    <row r="203" spans="27:30" ht="12" customHeight="1" x14ac:dyDescent="0.3">
      <c r="AA203"/>
      <c r="AB203"/>
      <c r="AC203"/>
      <c r="AD203"/>
    </row>
    <row r="204" spans="27:30" ht="12" customHeight="1" x14ac:dyDescent="0.3">
      <c r="AA204"/>
      <c r="AB204"/>
      <c r="AC204"/>
      <c r="AD204"/>
    </row>
    <row r="205" spans="27:30" ht="12" customHeight="1" x14ac:dyDescent="0.3">
      <c r="AA205"/>
      <c r="AB205"/>
      <c r="AC205"/>
      <c r="AD205"/>
    </row>
    <row r="206" spans="27:30" ht="12" customHeight="1" x14ac:dyDescent="0.3">
      <c r="AA206"/>
      <c r="AB206"/>
      <c r="AC206"/>
      <c r="AD206"/>
    </row>
    <row r="207" spans="27:30" ht="12" customHeight="1" x14ac:dyDescent="0.3">
      <c r="AA207"/>
      <c r="AB207"/>
      <c r="AC207"/>
      <c r="AD207"/>
    </row>
    <row r="208" spans="27:30" ht="12" customHeight="1" x14ac:dyDescent="0.3">
      <c r="AA208"/>
      <c r="AB208"/>
      <c r="AC208"/>
      <c r="AD208"/>
    </row>
    <row r="209" spans="27:30" ht="12" customHeight="1" x14ac:dyDescent="0.3">
      <c r="AA209"/>
      <c r="AB209"/>
      <c r="AC209"/>
      <c r="AD209"/>
    </row>
    <row r="210" spans="27:30" ht="12" customHeight="1" x14ac:dyDescent="0.3">
      <c r="AA210"/>
      <c r="AB210"/>
      <c r="AC210"/>
      <c r="AD210"/>
    </row>
    <row r="211" spans="27:30" ht="12" customHeight="1" x14ac:dyDescent="0.3">
      <c r="AA211"/>
      <c r="AB211"/>
      <c r="AC211"/>
      <c r="AD211"/>
    </row>
    <row r="212" spans="27:30" ht="12" customHeight="1" x14ac:dyDescent="0.3">
      <c r="AA212"/>
      <c r="AB212"/>
      <c r="AC212"/>
      <c r="AD212"/>
    </row>
    <row r="213" spans="27:30" ht="12" customHeight="1" x14ac:dyDescent="0.3">
      <c r="AA213"/>
      <c r="AB213"/>
      <c r="AC213"/>
      <c r="AD213"/>
    </row>
    <row r="214" spans="27:30" ht="12" customHeight="1" x14ac:dyDescent="0.3">
      <c r="AA214"/>
      <c r="AB214"/>
      <c r="AC214"/>
      <c r="AD214"/>
    </row>
    <row r="215" spans="27:30" ht="12" customHeight="1" x14ac:dyDescent="0.3">
      <c r="AA215"/>
      <c r="AB215"/>
      <c r="AC215"/>
      <c r="AD215"/>
    </row>
    <row r="216" spans="27:30" ht="12" customHeight="1" x14ac:dyDescent="0.3">
      <c r="AA216"/>
      <c r="AB216"/>
      <c r="AC216"/>
      <c r="AD216"/>
    </row>
    <row r="217" spans="27:30" ht="12" customHeight="1" x14ac:dyDescent="0.3">
      <c r="AA217"/>
      <c r="AB217"/>
      <c r="AC217"/>
      <c r="AD217"/>
    </row>
    <row r="218" spans="27:30" ht="12" customHeight="1" x14ac:dyDescent="0.3">
      <c r="AA218"/>
      <c r="AB218"/>
      <c r="AC218"/>
      <c r="AD218"/>
    </row>
    <row r="219" spans="27:30" ht="12" customHeight="1" x14ac:dyDescent="0.3">
      <c r="AA219"/>
      <c r="AB219"/>
      <c r="AC219"/>
      <c r="AD219"/>
    </row>
    <row r="220" spans="27:30" ht="12" customHeight="1" x14ac:dyDescent="0.3">
      <c r="AA220"/>
      <c r="AB220"/>
      <c r="AC220"/>
      <c r="AD220"/>
    </row>
    <row r="221" spans="27:30" ht="12" customHeight="1" x14ac:dyDescent="0.3">
      <c r="AA221"/>
      <c r="AB221"/>
      <c r="AC221"/>
      <c r="AD221"/>
    </row>
    <row r="222" spans="27:30" ht="12" customHeight="1" x14ac:dyDescent="0.3">
      <c r="AA222"/>
      <c r="AB222"/>
      <c r="AC222"/>
      <c r="AD222"/>
    </row>
    <row r="223" spans="27:30" ht="12" customHeight="1" x14ac:dyDescent="0.3">
      <c r="AA223"/>
      <c r="AB223"/>
      <c r="AC223"/>
      <c r="AD223"/>
    </row>
    <row r="224" spans="27:30" ht="12" customHeight="1" x14ac:dyDescent="0.3">
      <c r="AA224"/>
      <c r="AB224"/>
      <c r="AC224"/>
      <c r="AD224"/>
    </row>
    <row r="225" spans="27:30" ht="12" customHeight="1" x14ac:dyDescent="0.3">
      <c r="AA225"/>
      <c r="AB225"/>
      <c r="AC225"/>
      <c r="AD225"/>
    </row>
    <row r="226" spans="27:30" ht="12" customHeight="1" x14ac:dyDescent="0.3">
      <c r="AA226"/>
      <c r="AB226"/>
      <c r="AC226"/>
      <c r="AD226"/>
    </row>
    <row r="227" spans="27:30" ht="12" customHeight="1" x14ac:dyDescent="0.3">
      <c r="AA227"/>
      <c r="AB227"/>
      <c r="AC227"/>
      <c r="AD227"/>
    </row>
    <row r="228" spans="27:30" ht="12" customHeight="1" x14ac:dyDescent="0.3">
      <c r="AA228"/>
      <c r="AB228"/>
      <c r="AC228"/>
      <c r="AD228"/>
    </row>
    <row r="229" spans="27:30" ht="12" customHeight="1" x14ac:dyDescent="0.3">
      <c r="AA229"/>
      <c r="AB229"/>
      <c r="AC229"/>
      <c r="AD229"/>
    </row>
    <row r="230" spans="27:30" ht="12" customHeight="1" x14ac:dyDescent="0.3">
      <c r="AA230"/>
      <c r="AB230"/>
      <c r="AC230"/>
      <c r="AD230"/>
    </row>
    <row r="231" spans="27:30" ht="12" customHeight="1" x14ac:dyDescent="0.3">
      <c r="AA231"/>
      <c r="AB231"/>
      <c r="AC231"/>
      <c r="AD231"/>
    </row>
    <row r="232" spans="27:30" ht="12" customHeight="1" x14ac:dyDescent="0.3">
      <c r="AA232"/>
      <c r="AB232"/>
      <c r="AC232"/>
      <c r="AD232"/>
    </row>
    <row r="233" spans="27:30" ht="12" customHeight="1" x14ac:dyDescent="0.3">
      <c r="AA233"/>
      <c r="AB233"/>
      <c r="AC233"/>
      <c r="AD233"/>
    </row>
    <row r="234" spans="27:30" ht="12" customHeight="1" x14ac:dyDescent="0.3">
      <c r="AA234"/>
      <c r="AB234"/>
      <c r="AC234"/>
      <c r="AD234"/>
    </row>
    <row r="235" spans="27:30" ht="12" customHeight="1" x14ac:dyDescent="0.3">
      <c r="AA235"/>
      <c r="AB235"/>
      <c r="AC235"/>
      <c r="AD235"/>
    </row>
    <row r="236" spans="27:30" ht="12" customHeight="1" x14ac:dyDescent="0.3">
      <c r="AA236"/>
      <c r="AB236"/>
      <c r="AC236"/>
      <c r="AD236"/>
    </row>
    <row r="237" spans="27:30" ht="12" customHeight="1" x14ac:dyDescent="0.3">
      <c r="AA237"/>
      <c r="AB237"/>
      <c r="AC237"/>
      <c r="AD237"/>
    </row>
    <row r="238" spans="27:30" ht="12" customHeight="1" x14ac:dyDescent="0.3">
      <c r="AA238"/>
      <c r="AB238"/>
      <c r="AC238"/>
      <c r="AD238"/>
    </row>
    <row r="239" spans="27:30" ht="12" customHeight="1" x14ac:dyDescent="0.3">
      <c r="AA239"/>
      <c r="AB239"/>
      <c r="AC239"/>
      <c r="AD239"/>
    </row>
    <row r="240" spans="27:30" ht="12" customHeight="1" x14ac:dyDescent="0.3">
      <c r="AA240"/>
      <c r="AB240"/>
      <c r="AC240"/>
      <c r="AD240"/>
    </row>
    <row r="241" spans="27:30" ht="12" customHeight="1" x14ac:dyDescent="0.3">
      <c r="AA241"/>
      <c r="AB241"/>
      <c r="AC241"/>
      <c r="AD241"/>
    </row>
    <row r="242" spans="27:30" ht="12" customHeight="1" x14ac:dyDescent="0.3">
      <c r="AA242"/>
      <c r="AB242"/>
      <c r="AC242"/>
      <c r="AD242"/>
    </row>
    <row r="243" spans="27:30" ht="12" customHeight="1" x14ac:dyDescent="0.3">
      <c r="AA243"/>
      <c r="AB243"/>
      <c r="AC243"/>
      <c r="AD243"/>
    </row>
    <row r="244" spans="27:30" ht="12" customHeight="1" x14ac:dyDescent="0.3">
      <c r="AA244"/>
      <c r="AB244"/>
      <c r="AC244"/>
      <c r="AD244"/>
    </row>
    <row r="245" spans="27:30" ht="12" customHeight="1" x14ac:dyDescent="0.3">
      <c r="AA245"/>
      <c r="AB245"/>
      <c r="AC245"/>
      <c r="AD245"/>
    </row>
    <row r="246" spans="27:30" ht="12" customHeight="1" x14ac:dyDescent="0.3">
      <c r="AA246"/>
      <c r="AB246"/>
      <c r="AC246"/>
      <c r="AD246"/>
    </row>
    <row r="247" spans="27:30" ht="12" customHeight="1" x14ac:dyDescent="0.3">
      <c r="AA247"/>
      <c r="AB247"/>
      <c r="AC247"/>
      <c r="AD247"/>
    </row>
    <row r="248" spans="27:30" ht="12" customHeight="1" x14ac:dyDescent="0.3">
      <c r="AA248"/>
      <c r="AB248"/>
      <c r="AC248"/>
      <c r="AD248"/>
    </row>
    <row r="249" spans="27:30" ht="12" customHeight="1" x14ac:dyDescent="0.3">
      <c r="AA249"/>
      <c r="AB249"/>
      <c r="AC249"/>
      <c r="AD249"/>
    </row>
    <row r="250" spans="27:30" ht="12" customHeight="1" x14ac:dyDescent="0.3">
      <c r="AA250"/>
      <c r="AB250"/>
      <c r="AC250"/>
      <c r="AD250"/>
    </row>
    <row r="251" spans="27:30" ht="12" customHeight="1" x14ac:dyDescent="0.3">
      <c r="AA251"/>
      <c r="AB251"/>
      <c r="AC251"/>
      <c r="AD251"/>
    </row>
    <row r="252" spans="27:30" ht="12" customHeight="1" x14ac:dyDescent="0.3">
      <c r="AA252"/>
      <c r="AB252"/>
      <c r="AC252"/>
      <c r="AD252"/>
    </row>
    <row r="253" spans="27:30" ht="12" customHeight="1" x14ac:dyDescent="0.3">
      <c r="AA253"/>
      <c r="AB253"/>
      <c r="AC253"/>
      <c r="AD253"/>
    </row>
    <row r="254" spans="27:30" ht="12" customHeight="1" x14ac:dyDescent="0.3">
      <c r="AA254"/>
      <c r="AB254"/>
      <c r="AC254"/>
      <c r="AD254"/>
    </row>
    <row r="255" spans="27:30" ht="12" customHeight="1" x14ac:dyDescent="0.3">
      <c r="AA255"/>
      <c r="AB255"/>
      <c r="AC255"/>
      <c r="AD255"/>
    </row>
    <row r="256" spans="27:30" ht="12" customHeight="1" x14ac:dyDescent="0.3">
      <c r="AA256"/>
      <c r="AB256"/>
      <c r="AC256"/>
      <c r="AD256"/>
    </row>
    <row r="257" spans="27:30" ht="12" customHeight="1" x14ac:dyDescent="0.3">
      <c r="AA257"/>
      <c r="AB257"/>
      <c r="AC257"/>
      <c r="AD257"/>
    </row>
    <row r="258" spans="27:30" ht="12" customHeight="1" x14ac:dyDescent="0.3">
      <c r="AA258"/>
      <c r="AB258"/>
      <c r="AC258"/>
      <c r="AD258"/>
    </row>
    <row r="259" spans="27:30" ht="12" customHeight="1" x14ac:dyDescent="0.3">
      <c r="AA259"/>
      <c r="AB259"/>
      <c r="AC259"/>
      <c r="AD259"/>
    </row>
    <row r="260" spans="27:30" ht="12" customHeight="1" x14ac:dyDescent="0.3">
      <c r="AA260"/>
      <c r="AB260"/>
      <c r="AC260"/>
      <c r="AD260"/>
    </row>
    <row r="261" spans="27:30" ht="12" customHeight="1" x14ac:dyDescent="0.3">
      <c r="AA261"/>
      <c r="AB261"/>
      <c r="AC261"/>
      <c r="AD261"/>
    </row>
    <row r="262" spans="27:30" ht="12" customHeight="1" x14ac:dyDescent="0.3">
      <c r="AA262"/>
      <c r="AB262"/>
      <c r="AC262"/>
      <c r="AD262"/>
    </row>
    <row r="263" spans="27:30" ht="12" customHeight="1" x14ac:dyDescent="0.3">
      <c r="AA263"/>
      <c r="AB263"/>
      <c r="AC263"/>
      <c r="AD263"/>
    </row>
    <row r="264" spans="27:30" ht="12" customHeight="1" x14ac:dyDescent="0.3">
      <c r="AA264"/>
      <c r="AB264"/>
      <c r="AC264"/>
      <c r="AD264"/>
    </row>
    <row r="265" spans="27:30" ht="12" customHeight="1" x14ac:dyDescent="0.3">
      <c r="AA265"/>
      <c r="AB265"/>
      <c r="AC265"/>
      <c r="AD265"/>
    </row>
    <row r="266" spans="27:30" ht="12" customHeight="1" x14ac:dyDescent="0.3">
      <c r="AA266"/>
      <c r="AB266"/>
      <c r="AC266"/>
      <c r="AD266"/>
    </row>
    <row r="267" spans="27:30" ht="12" customHeight="1" x14ac:dyDescent="0.3">
      <c r="AA267"/>
      <c r="AB267"/>
      <c r="AC267"/>
      <c r="AD267"/>
    </row>
    <row r="268" spans="27:30" ht="12" customHeight="1" x14ac:dyDescent="0.3">
      <c r="AA268"/>
      <c r="AB268"/>
      <c r="AC268"/>
      <c r="AD268"/>
    </row>
    <row r="269" spans="27:30" ht="12" customHeight="1" x14ac:dyDescent="0.3">
      <c r="AA269"/>
      <c r="AB269"/>
      <c r="AC269"/>
      <c r="AD269"/>
    </row>
    <row r="270" spans="27:30" ht="12" customHeight="1" x14ac:dyDescent="0.3">
      <c r="AA270"/>
      <c r="AB270"/>
      <c r="AC270"/>
      <c r="AD270"/>
    </row>
    <row r="271" spans="27:30" ht="12" customHeight="1" x14ac:dyDescent="0.3">
      <c r="AA271"/>
      <c r="AB271"/>
      <c r="AC271"/>
      <c r="AD271"/>
    </row>
    <row r="272" spans="27:30" ht="12" customHeight="1" x14ac:dyDescent="0.3">
      <c r="AA272"/>
      <c r="AB272"/>
      <c r="AC272"/>
      <c r="AD272"/>
    </row>
    <row r="273" spans="27:30" ht="12" customHeight="1" x14ac:dyDescent="0.3">
      <c r="AA273"/>
      <c r="AB273"/>
      <c r="AC273"/>
      <c r="AD273"/>
    </row>
    <row r="274" spans="27:30" ht="12" customHeight="1" x14ac:dyDescent="0.3">
      <c r="AA274"/>
      <c r="AB274"/>
      <c r="AC274"/>
      <c r="AD274"/>
    </row>
    <row r="275" spans="27:30" ht="12" customHeight="1" x14ac:dyDescent="0.3">
      <c r="AA275"/>
      <c r="AB275"/>
      <c r="AC275"/>
      <c r="AD275"/>
    </row>
    <row r="276" spans="27:30" ht="12" customHeight="1" x14ac:dyDescent="0.3">
      <c r="AA276"/>
      <c r="AB276"/>
      <c r="AC276"/>
      <c r="AD276"/>
    </row>
    <row r="277" spans="27:30" ht="12" customHeight="1" x14ac:dyDescent="0.3">
      <c r="AA277"/>
      <c r="AB277"/>
      <c r="AC277"/>
      <c r="AD277"/>
    </row>
    <row r="278" spans="27:30" ht="12" customHeight="1" x14ac:dyDescent="0.3">
      <c r="AA278"/>
      <c r="AB278"/>
      <c r="AC278"/>
      <c r="AD278"/>
    </row>
    <row r="279" spans="27:30" ht="12" customHeight="1" x14ac:dyDescent="0.3">
      <c r="AA279"/>
      <c r="AB279"/>
      <c r="AC279"/>
      <c r="AD279"/>
    </row>
    <row r="280" spans="27:30" ht="12" customHeight="1" x14ac:dyDescent="0.3">
      <c r="AA280"/>
      <c r="AB280"/>
      <c r="AC280"/>
      <c r="AD280"/>
    </row>
    <row r="281" spans="27:30" ht="12" customHeight="1" x14ac:dyDescent="0.3">
      <c r="AA281"/>
      <c r="AB281"/>
      <c r="AC281"/>
      <c r="AD281"/>
    </row>
    <row r="282" spans="27:30" ht="12" customHeight="1" x14ac:dyDescent="0.3">
      <c r="AA282"/>
      <c r="AB282"/>
      <c r="AC282"/>
      <c r="AD282"/>
    </row>
    <row r="283" spans="27:30" ht="12" customHeight="1" x14ac:dyDescent="0.3">
      <c r="AA283"/>
      <c r="AB283"/>
      <c r="AC283"/>
      <c r="AD283"/>
    </row>
    <row r="284" spans="27:30" ht="12" customHeight="1" x14ac:dyDescent="0.3">
      <c r="AA284"/>
      <c r="AB284"/>
      <c r="AC284"/>
      <c r="AD284"/>
    </row>
    <row r="285" spans="27:30" ht="12" customHeight="1" x14ac:dyDescent="0.3">
      <c r="AA285"/>
      <c r="AB285"/>
      <c r="AC285"/>
      <c r="AD285"/>
    </row>
    <row r="286" spans="27:30" ht="12" customHeight="1" x14ac:dyDescent="0.3">
      <c r="AA286"/>
      <c r="AB286"/>
      <c r="AC286"/>
      <c r="AD286"/>
    </row>
    <row r="287" spans="27:30" ht="12" customHeight="1" x14ac:dyDescent="0.3">
      <c r="AA287"/>
      <c r="AB287"/>
      <c r="AC287"/>
      <c r="AD287"/>
    </row>
    <row r="288" spans="27:30" ht="12" customHeight="1" x14ac:dyDescent="0.3">
      <c r="AA288"/>
      <c r="AB288"/>
      <c r="AC288"/>
      <c r="AD288"/>
    </row>
    <row r="289" spans="27:30" ht="12" customHeight="1" x14ac:dyDescent="0.3">
      <c r="AA289"/>
      <c r="AB289"/>
      <c r="AC289"/>
      <c r="AD289"/>
    </row>
    <row r="290" spans="27:30" ht="12" customHeight="1" x14ac:dyDescent="0.3">
      <c r="AA290"/>
      <c r="AB290"/>
      <c r="AC290"/>
      <c r="AD290"/>
    </row>
    <row r="291" spans="27:30" ht="12" customHeight="1" x14ac:dyDescent="0.3">
      <c r="AA291"/>
      <c r="AB291"/>
      <c r="AC291"/>
      <c r="AD291"/>
    </row>
    <row r="292" spans="27:30" ht="12" customHeight="1" x14ac:dyDescent="0.3">
      <c r="AA292"/>
      <c r="AB292"/>
      <c r="AC292"/>
      <c r="AD292"/>
    </row>
    <row r="293" spans="27:30" ht="12" customHeight="1" x14ac:dyDescent="0.3">
      <c r="AA293"/>
      <c r="AB293"/>
      <c r="AC293"/>
      <c r="AD293"/>
    </row>
    <row r="294" spans="27:30" ht="12" customHeight="1" x14ac:dyDescent="0.3">
      <c r="AA294"/>
      <c r="AB294"/>
      <c r="AC294"/>
      <c r="AD294"/>
    </row>
    <row r="295" spans="27:30" ht="12" customHeight="1" x14ac:dyDescent="0.3">
      <c r="AA295"/>
      <c r="AB295"/>
      <c r="AC295"/>
      <c r="AD295"/>
    </row>
    <row r="296" spans="27:30" ht="12" customHeight="1" x14ac:dyDescent="0.3">
      <c r="AA296"/>
      <c r="AB296"/>
      <c r="AC296"/>
      <c r="AD296"/>
    </row>
    <row r="297" spans="27:30" ht="12" customHeight="1" x14ac:dyDescent="0.3">
      <c r="AA297"/>
      <c r="AB297"/>
      <c r="AC297"/>
      <c r="AD297"/>
    </row>
    <row r="298" spans="27:30" ht="12" customHeight="1" x14ac:dyDescent="0.3">
      <c r="AA298"/>
      <c r="AB298"/>
      <c r="AC298"/>
      <c r="AD298"/>
    </row>
    <row r="299" spans="27:30" ht="12" customHeight="1" x14ac:dyDescent="0.3">
      <c r="AA299"/>
      <c r="AB299"/>
      <c r="AC299"/>
      <c r="AD299"/>
    </row>
    <row r="300" spans="27:30" ht="12" customHeight="1" x14ac:dyDescent="0.3">
      <c r="AA300"/>
      <c r="AB300"/>
      <c r="AC300"/>
      <c r="AD300"/>
    </row>
    <row r="301" spans="27:30" ht="12" customHeight="1" x14ac:dyDescent="0.3">
      <c r="AA301"/>
      <c r="AB301"/>
      <c r="AC301"/>
      <c r="AD301"/>
    </row>
    <row r="302" spans="27:30" ht="12" customHeight="1" x14ac:dyDescent="0.3">
      <c r="AA302"/>
      <c r="AB302"/>
      <c r="AC302"/>
      <c r="AD302"/>
    </row>
    <row r="303" spans="27:30" ht="12" customHeight="1" x14ac:dyDescent="0.3">
      <c r="AA303"/>
      <c r="AB303"/>
      <c r="AC303"/>
      <c r="AD303"/>
    </row>
    <row r="304" spans="27:30" ht="12" customHeight="1" x14ac:dyDescent="0.3">
      <c r="AA304"/>
      <c r="AB304"/>
      <c r="AC304"/>
      <c r="AD304"/>
    </row>
    <row r="305" spans="27:30" ht="12" customHeight="1" x14ac:dyDescent="0.3">
      <c r="AA305"/>
      <c r="AB305"/>
      <c r="AC305"/>
      <c r="AD305"/>
    </row>
    <row r="306" spans="27:30" ht="12" customHeight="1" x14ac:dyDescent="0.3">
      <c r="AA306"/>
      <c r="AB306"/>
      <c r="AC306"/>
      <c r="AD306"/>
    </row>
    <row r="307" spans="27:30" ht="12" customHeight="1" x14ac:dyDescent="0.3">
      <c r="AA307"/>
      <c r="AB307"/>
      <c r="AC307"/>
      <c r="AD307"/>
    </row>
    <row r="308" spans="27:30" ht="12" customHeight="1" x14ac:dyDescent="0.3">
      <c r="AA308"/>
      <c r="AB308"/>
      <c r="AC308"/>
      <c r="AD308"/>
    </row>
    <row r="309" spans="27:30" ht="12" customHeight="1" x14ac:dyDescent="0.3">
      <c r="AA309"/>
      <c r="AB309"/>
      <c r="AC309"/>
      <c r="AD309"/>
    </row>
    <row r="310" spans="27:30" ht="12" customHeight="1" x14ac:dyDescent="0.3">
      <c r="AA310"/>
      <c r="AB310"/>
      <c r="AC310"/>
      <c r="AD310"/>
    </row>
    <row r="311" spans="27:30" ht="12" customHeight="1" x14ac:dyDescent="0.3">
      <c r="AA311"/>
      <c r="AB311"/>
      <c r="AC311"/>
      <c r="AD311"/>
    </row>
    <row r="312" spans="27:30" ht="12" customHeight="1" x14ac:dyDescent="0.3">
      <c r="AA312"/>
      <c r="AB312"/>
      <c r="AC312"/>
      <c r="AD312"/>
    </row>
    <row r="313" spans="27:30" ht="12" customHeight="1" x14ac:dyDescent="0.3">
      <c r="AA313"/>
      <c r="AB313"/>
      <c r="AC313"/>
      <c r="AD313"/>
    </row>
    <row r="314" spans="27:30" ht="12" customHeight="1" x14ac:dyDescent="0.3">
      <c r="AA314"/>
      <c r="AB314"/>
      <c r="AC314"/>
      <c r="AD314"/>
    </row>
    <row r="315" spans="27:30" ht="12" customHeight="1" x14ac:dyDescent="0.3">
      <c r="AA315"/>
      <c r="AB315"/>
      <c r="AC315"/>
      <c r="AD315"/>
    </row>
    <row r="316" spans="27:30" ht="12" customHeight="1" x14ac:dyDescent="0.3">
      <c r="AA316"/>
      <c r="AB316"/>
      <c r="AC316"/>
      <c r="AD316"/>
    </row>
    <row r="317" spans="27:30" ht="12" customHeight="1" x14ac:dyDescent="0.3">
      <c r="AA317"/>
      <c r="AB317"/>
      <c r="AC317"/>
      <c r="AD317"/>
    </row>
    <row r="318" spans="27:30" ht="12" customHeight="1" x14ac:dyDescent="0.3">
      <c r="AA318"/>
      <c r="AB318"/>
      <c r="AC318"/>
      <c r="AD318"/>
    </row>
    <row r="319" spans="27:30" ht="12" customHeight="1" x14ac:dyDescent="0.3">
      <c r="AA319"/>
      <c r="AB319"/>
      <c r="AC319"/>
      <c r="AD319"/>
    </row>
    <row r="320" spans="27:30" ht="12" customHeight="1" x14ac:dyDescent="0.3">
      <c r="AA320"/>
      <c r="AB320"/>
      <c r="AC320"/>
      <c r="AD320"/>
    </row>
    <row r="321" spans="27:30" ht="12" customHeight="1" x14ac:dyDescent="0.3">
      <c r="AA321"/>
      <c r="AB321"/>
      <c r="AC321"/>
      <c r="AD321"/>
    </row>
    <row r="322" spans="27:30" ht="12" customHeight="1" x14ac:dyDescent="0.3">
      <c r="AA322"/>
      <c r="AB322"/>
      <c r="AC322"/>
      <c r="AD322"/>
    </row>
    <row r="323" spans="27:30" ht="12" customHeight="1" x14ac:dyDescent="0.3">
      <c r="AA323"/>
      <c r="AB323"/>
      <c r="AC323"/>
      <c r="AD323"/>
    </row>
    <row r="324" spans="27:30" ht="12" customHeight="1" x14ac:dyDescent="0.3">
      <c r="AA324"/>
      <c r="AB324"/>
      <c r="AC324"/>
      <c r="AD324"/>
    </row>
    <row r="325" spans="27:30" ht="12" customHeight="1" x14ac:dyDescent="0.3">
      <c r="AA325"/>
      <c r="AB325"/>
      <c r="AC325"/>
      <c r="AD325"/>
    </row>
    <row r="326" spans="27:30" ht="12" customHeight="1" x14ac:dyDescent="0.3">
      <c r="AA326"/>
      <c r="AB326"/>
      <c r="AC326"/>
      <c r="AD326"/>
    </row>
    <row r="327" spans="27:30" ht="12" customHeight="1" x14ac:dyDescent="0.3">
      <c r="AA327"/>
      <c r="AB327"/>
      <c r="AC327"/>
      <c r="AD327"/>
    </row>
    <row r="328" spans="27:30" ht="12" customHeight="1" x14ac:dyDescent="0.3">
      <c r="AA328"/>
      <c r="AB328"/>
      <c r="AC328"/>
      <c r="AD328"/>
    </row>
    <row r="329" spans="27:30" ht="12" customHeight="1" x14ac:dyDescent="0.3">
      <c r="AA329"/>
      <c r="AB329"/>
      <c r="AC329"/>
      <c r="AD329"/>
    </row>
    <row r="330" spans="27:30" ht="12" customHeight="1" x14ac:dyDescent="0.3">
      <c r="AA330"/>
      <c r="AB330"/>
      <c r="AC330"/>
      <c r="AD330"/>
    </row>
    <row r="331" spans="27:30" ht="12" customHeight="1" x14ac:dyDescent="0.3">
      <c r="AA331"/>
      <c r="AB331"/>
      <c r="AC331"/>
      <c r="AD331"/>
    </row>
    <row r="332" spans="27:30" ht="12" customHeight="1" x14ac:dyDescent="0.3">
      <c r="AA332"/>
      <c r="AB332"/>
      <c r="AC332"/>
      <c r="AD332"/>
    </row>
    <row r="333" spans="27:30" ht="12" customHeight="1" x14ac:dyDescent="0.3">
      <c r="AA333"/>
      <c r="AB333"/>
      <c r="AC333"/>
      <c r="AD333"/>
    </row>
    <row r="334" spans="27:30" ht="12" customHeight="1" x14ac:dyDescent="0.3">
      <c r="AA334"/>
      <c r="AB334"/>
      <c r="AC334"/>
      <c r="AD334"/>
    </row>
    <row r="335" spans="27:30" ht="12" customHeight="1" x14ac:dyDescent="0.3">
      <c r="AA335"/>
      <c r="AB335"/>
      <c r="AC335"/>
      <c r="AD335"/>
    </row>
    <row r="336" spans="27:30" ht="12" customHeight="1" x14ac:dyDescent="0.3">
      <c r="AA336"/>
      <c r="AB336"/>
      <c r="AC336"/>
      <c r="AD336"/>
    </row>
    <row r="337" spans="27:30" ht="12" customHeight="1" x14ac:dyDescent="0.3">
      <c r="AA337"/>
      <c r="AB337"/>
      <c r="AC337"/>
      <c r="AD337"/>
    </row>
    <row r="338" spans="27:30" ht="12" customHeight="1" x14ac:dyDescent="0.3">
      <c r="AA338"/>
      <c r="AB338"/>
      <c r="AC338"/>
      <c r="AD338"/>
    </row>
    <row r="339" spans="27:30" ht="12" customHeight="1" x14ac:dyDescent="0.3">
      <c r="AA339"/>
      <c r="AB339"/>
      <c r="AC339"/>
      <c r="AD339"/>
    </row>
    <row r="340" spans="27:30" ht="12" customHeight="1" x14ac:dyDescent="0.3">
      <c r="AA340"/>
      <c r="AB340"/>
      <c r="AC340"/>
      <c r="AD340"/>
    </row>
    <row r="341" spans="27:30" ht="12" customHeight="1" x14ac:dyDescent="0.3">
      <c r="AA341"/>
      <c r="AB341"/>
      <c r="AC341"/>
      <c r="AD341"/>
    </row>
    <row r="342" spans="27:30" ht="12" customHeight="1" x14ac:dyDescent="0.3">
      <c r="AA342"/>
      <c r="AB342"/>
      <c r="AC342"/>
      <c r="AD342"/>
    </row>
    <row r="343" spans="27:30" ht="12" customHeight="1" x14ac:dyDescent="0.3">
      <c r="AA343"/>
      <c r="AB343"/>
      <c r="AC343"/>
      <c r="AD343"/>
    </row>
    <row r="344" spans="27:30" ht="12" customHeight="1" x14ac:dyDescent="0.3">
      <c r="AA344"/>
      <c r="AB344"/>
      <c r="AC344"/>
      <c r="AD344"/>
    </row>
    <row r="345" spans="27:30" ht="12" customHeight="1" x14ac:dyDescent="0.3">
      <c r="AA345"/>
      <c r="AB345"/>
      <c r="AC345"/>
      <c r="AD345"/>
    </row>
    <row r="346" spans="27:30" ht="12" customHeight="1" x14ac:dyDescent="0.3">
      <c r="AA346"/>
      <c r="AB346"/>
      <c r="AC346"/>
      <c r="AD346"/>
    </row>
    <row r="347" spans="27:30" ht="12" customHeight="1" x14ac:dyDescent="0.3">
      <c r="AA347"/>
      <c r="AB347"/>
      <c r="AC347"/>
      <c r="AD347"/>
    </row>
    <row r="348" spans="27:30" ht="12" customHeight="1" x14ac:dyDescent="0.3">
      <c r="AA348"/>
      <c r="AB348"/>
      <c r="AC348"/>
      <c r="AD348"/>
    </row>
    <row r="349" spans="27:30" ht="12" customHeight="1" x14ac:dyDescent="0.3">
      <c r="AA349"/>
      <c r="AB349"/>
      <c r="AC349"/>
      <c r="AD349"/>
    </row>
    <row r="350" spans="27:30" ht="12" customHeight="1" x14ac:dyDescent="0.3">
      <c r="AA350"/>
      <c r="AB350"/>
      <c r="AC350"/>
      <c r="AD350"/>
    </row>
    <row r="351" spans="27:30" ht="12" customHeight="1" x14ac:dyDescent="0.3">
      <c r="AA351"/>
      <c r="AB351"/>
      <c r="AC351"/>
      <c r="AD351"/>
    </row>
    <row r="352" spans="27:30" ht="12" customHeight="1" x14ac:dyDescent="0.3">
      <c r="AA352"/>
      <c r="AB352"/>
      <c r="AC352"/>
      <c r="AD352"/>
    </row>
    <row r="353" spans="27:30" ht="12" customHeight="1" x14ac:dyDescent="0.3">
      <c r="AA353"/>
      <c r="AB353"/>
      <c r="AC353"/>
      <c r="AD353"/>
    </row>
    <row r="354" spans="27:30" ht="12" customHeight="1" x14ac:dyDescent="0.3">
      <c r="AA354"/>
      <c r="AB354"/>
      <c r="AC354"/>
      <c r="AD354"/>
    </row>
    <row r="355" spans="27:30" ht="12" customHeight="1" x14ac:dyDescent="0.3">
      <c r="AA355"/>
      <c r="AB355"/>
      <c r="AC355"/>
      <c r="AD355"/>
    </row>
    <row r="356" spans="27:30" ht="12" customHeight="1" x14ac:dyDescent="0.3">
      <c r="AA356"/>
      <c r="AB356"/>
      <c r="AC356"/>
      <c r="AD356"/>
    </row>
    <row r="357" spans="27:30" ht="12" customHeight="1" x14ac:dyDescent="0.3">
      <c r="AA357"/>
      <c r="AB357"/>
      <c r="AC357"/>
      <c r="AD357"/>
    </row>
    <row r="358" spans="27:30" ht="12" customHeight="1" x14ac:dyDescent="0.3">
      <c r="AA358"/>
      <c r="AB358"/>
      <c r="AC358"/>
      <c r="AD358"/>
    </row>
    <row r="359" spans="27:30" ht="12" customHeight="1" x14ac:dyDescent="0.3">
      <c r="AA359"/>
      <c r="AB359"/>
      <c r="AC359"/>
      <c r="AD359"/>
    </row>
    <row r="360" spans="27:30" ht="12" customHeight="1" x14ac:dyDescent="0.3">
      <c r="AA360"/>
      <c r="AB360"/>
      <c r="AC360"/>
      <c r="AD360"/>
    </row>
    <row r="361" spans="27:30" ht="12" customHeight="1" x14ac:dyDescent="0.3">
      <c r="AA361"/>
      <c r="AB361"/>
      <c r="AC361"/>
      <c r="AD361"/>
    </row>
    <row r="362" spans="27:30" ht="12" customHeight="1" x14ac:dyDescent="0.3">
      <c r="AA362"/>
      <c r="AB362"/>
      <c r="AC362"/>
      <c r="AD362"/>
    </row>
    <row r="363" spans="27:30" ht="12" customHeight="1" x14ac:dyDescent="0.3">
      <c r="AA363"/>
      <c r="AB363"/>
      <c r="AC363"/>
      <c r="AD363"/>
    </row>
    <row r="364" spans="27:30" ht="12" customHeight="1" x14ac:dyDescent="0.3">
      <c r="AA364"/>
      <c r="AB364"/>
      <c r="AC364"/>
      <c r="AD364"/>
    </row>
    <row r="365" spans="27:30" ht="12" customHeight="1" x14ac:dyDescent="0.3">
      <c r="AA365"/>
      <c r="AB365"/>
      <c r="AC365"/>
      <c r="AD365"/>
    </row>
    <row r="366" spans="27:30" ht="12" customHeight="1" x14ac:dyDescent="0.3">
      <c r="AA366"/>
      <c r="AB366"/>
      <c r="AC366"/>
      <c r="AD366"/>
    </row>
    <row r="367" spans="27:30" ht="12" customHeight="1" x14ac:dyDescent="0.3">
      <c r="AA367"/>
      <c r="AB367"/>
      <c r="AC367"/>
      <c r="AD367"/>
    </row>
    <row r="368" spans="27:30" ht="12" customHeight="1" x14ac:dyDescent="0.3">
      <c r="AA368"/>
      <c r="AB368"/>
      <c r="AC368"/>
      <c r="AD368"/>
    </row>
    <row r="369" spans="27:30" ht="12" customHeight="1" x14ac:dyDescent="0.3">
      <c r="AA369"/>
      <c r="AB369"/>
      <c r="AC369"/>
      <c r="AD369"/>
    </row>
    <row r="370" spans="27:30" ht="12" customHeight="1" x14ac:dyDescent="0.3">
      <c r="AA370"/>
      <c r="AB370"/>
      <c r="AC370"/>
      <c r="AD370"/>
    </row>
    <row r="371" spans="27:30" ht="12" customHeight="1" x14ac:dyDescent="0.3">
      <c r="AA371"/>
      <c r="AB371"/>
      <c r="AC371"/>
      <c r="AD371"/>
    </row>
    <row r="372" spans="27:30" ht="12" customHeight="1" x14ac:dyDescent="0.3">
      <c r="AA372"/>
      <c r="AB372"/>
      <c r="AC372"/>
      <c r="AD372"/>
    </row>
    <row r="373" spans="27:30" ht="12" customHeight="1" x14ac:dyDescent="0.3">
      <c r="AA373"/>
      <c r="AB373"/>
      <c r="AC373"/>
      <c r="AD373"/>
    </row>
    <row r="374" spans="27:30" ht="12" customHeight="1" x14ac:dyDescent="0.3">
      <c r="AA374"/>
      <c r="AB374"/>
      <c r="AC374"/>
      <c r="AD374"/>
    </row>
    <row r="375" spans="27:30" ht="12" customHeight="1" x14ac:dyDescent="0.3">
      <c r="AA375"/>
      <c r="AB375"/>
      <c r="AC375"/>
      <c r="AD375"/>
    </row>
    <row r="376" spans="27:30" ht="12" customHeight="1" x14ac:dyDescent="0.3">
      <c r="AA376"/>
      <c r="AB376"/>
      <c r="AC376"/>
      <c r="AD376"/>
    </row>
    <row r="377" spans="27:30" ht="12" customHeight="1" x14ac:dyDescent="0.3">
      <c r="AA377"/>
      <c r="AB377"/>
      <c r="AC377"/>
      <c r="AD377"/>
    </row>
    <row r="378" spans="27:30" ht="12" customHeight="1" x14ac:dyDescent="0.3">
      <c r="AA378"/>
      <c r="AB378"/>
      <c r="AC378"/>
      <c r="AD378"/>
    </row>
    <row r="379" spans="27:30" ht="12" customHeight="1" x14ac:dyDescent="0.3">
      <c r="AA379"/>
      <c r="AB379"/>
      <c r="AC379"/>
      <c r="AD379"/>
    </row>
    <row r="380" spans="27:30" ht="12" customHeight="1" x14ac:dyDescent="0.3">
      <c r="AA380"/>
      <c r="AB380"/>
      <c r="AC380"/>
      <c r="AD380"/>
    </row>
    <row r="381" spans="27:30" ht="12" customHeight="1" x14ac:dyDescent="0.3">
      <c r="AA381"/>
      <c r="AB381"/>
      <c r="AC381"/>
      <c r="AD381"/>
    </row>
    <row r="382" spans="27:30" ht="12" customHeight="1" x14ac:dyDescent="0.3">
      <c r="AA382"/>
      <c r="AB382"/>
      <c r="AC382"/>
      <c r="AD382"/>
    </row>
    <row r="383" spans="27:30" ht="12" customHeight="1" x14ac:dyDescent="0.3">
      <c r="AA383"/>
      <c r="AB383"/>
      <c r="AC383"/>
      <c r="AD383"/>
    </row>
    <row r="384" spans="27:30" ht="12" customHeight="1" x14ac:dyDescent="0.3">
      <c r="AA384"/>
      <c r="AB384"/>
      <c r="AC384"/>
      <c r="AD384"/>
    </row>
    <row r="385" spans="27:30" ht="12" customHeight="1" x14ac:dyDescent="0.3">
      <c r="AA385"/>
      <c r="AB385"/>
      <c r="AC385"/>
      <c r="AD385"/>
    </row>
    <row r="386" spans="27:30" ht="12" customHeight="1" x14ac:dyDescent="0.3">
      <c r="AA386"/>
      <c r="AB386"/>
      <c r="AC386"/>
      <c r="AD386"/>
    </row>
    <row r="387" spans="27:30" ht="12" customHeight="1" x14ac:dyDescent="0.3">
      <c r="AA387"/>
      <c r="AB387"/>
      <c r="AC387"/>
      <c r="AD387"/>
    </row>
    <row r="388" spans="27:30" ht="12" customHeight="1" x14ac:dyDescent="0.3">
      <c r="AA388"/>
      <c r="AB388"/>
      <c r="AC388"/>
      <c r="AD388"/>
    </row>
    <row r="389" spans="27:30" ht="12" customHeight="1" x14ac:dyDescent="0.3">
      <c r="AA389"/>
      <c r="AB389"/>
      <c r="AC389"/>
      <c r="AD389"/>
    </row>
    <row r="390" spans="27:30" ht="12" customHeight="1" x14ac:dyDescent="0.3">
      <c r="AA390"/>
      <c r="AB390"/>
      <c r="AC390"/>
      <c r="AD390"/>
    </row>
    <row r="391" spans="27:30" ht="12" customHeight="1" x14ac:dyDescent="0.3">
      <c r="AA391"/>
      <c r="AB391"/>
      <c r="AC391"/>
      <c r="AD391"/>
    </row>
    <row r="392" spans="27:30" ht="12" customHeight="1" x14ac:dyDescent="0.3">
      <c r="AA392"/>
      <c r="AB392"/>
      <c r="AC392"/>
      <c r="AD392"/>
    </row>
    <row r="393" spans="27:30" ht="12" customHeight="1" x14ac:dyDescent="0.3">
      <c r="AA393"/>
      <c r="AB393"/>
      <c r="AC393"/>
      <c r="AD393"/>
    </row>
    <row r="394" spans="27:30" ht="12" customHeight="1" x14ac:dyDescent="0.3">
      <c r="AA394"/>
      <c r="AB394"/>
      <c r="AC394"/>
      <c r="AD394"/>
    </row>
    <row r="395" spans="27:30" ht="12" customHeight="1" x14ac:dyDescent="0.3">
      <c r="AA395"/>
      <c r="AB395"/>
      <c r="AC395"/>
      <c r="AD395"/>
    </row>
    <row r="396" spans="27:30" ht="12" customHeight="1" x14ac:dyDescent="0.3">
      <c r="AA396"/>
      <c r="AB396"/>
      <c r="AC396"/>
      <c r="AD396"/>
    </row>
    <row r="397" spans="27:30" ht="12" customHeight="1" x14ac:dyDescent="0.3">
      <c r="AA397"/>
      <c r="AB397"/>
      <c r="AC397"/>
      <c r="AD397"/>
    </row>
    <row r="398" spans="27:30" ht="12" customHeight="1" x14ac:dyDescent="0.3">
      <c r="AA398"/>
      <c r="AB398"/>
      <c r="AC398"/>
      <c r="AD398"/>
    </row>
    <row r="399" spans="27:30" ht="12" customHeight="1" x14ac:dyDescent="0.3">
      <c r="AA399"/>
      <c r="AB399"/>
      <c r="AC399"/>
      <c r="AD399"/>
    </row>
    <row r="400" spans="27:30" ht="12" customHeight="1" x14ac:dyDescent="0.3">
      <c r="AA400"/>
      <c r="AB400"/>
      <c r="AC400"/>
      <c r="AD400"/>
    </row>
    <row r="401" spans="27:30" ht="12" customHeight="1" x14ac:dyDescent="0.3">
      <c r="AA401"/>
      <c r="AB401"/>
      <c r="AC401"/>
      <c r="AD401"/>
    </row>
    <row r="402" spans="27:30" ht="12" customHeight="1" x14ac:dyDescent="0.3">
      <c r="AA402"/>
      <c r="AB402"/>
      <c r="AC402"/>
      <c r="AD402"/>
    </row>
    <row r="403" spans="27:30" ht="12" customHeight="1" x14ac:dyDescent="0.3">
      <c r="AA403"/>
      <c r="AB403"/>
      <c r="AC403"/>
      <c r="AD403"/>
    </row>
    <row r="404" spans="27:30" ht="12" customHeight="1" x14ac:dyDescent="0.3">
      <c r="AA404"/>
      <c r="AB404"/>
      <c r="AC404"/>
      <c r="AD404"/>
    </row>
    <row r="405" spans="27:30" ht="12" customHeight="1" x14ac:dyDescent="0.3">
      <c r="AA405"/>
      <c r="AB405"/>
      <c r="AC405"/>
      <c r="AD405"/>
    </row>
    <row r="406" spans="27:30" ht="12" customHeight="1" x14ac:dyDescent="0.3">
      <c r="AA406"/>
      <c r="AB406"/>
      <c r="AC406"/>
      <c r="AD406"/>
    </row>
    <row r="407" spans="27:30" ht="12" customHeight="1" x14ac:dyDescent="0.3">
      <c r="AA407"/>
      <c r="AB407"/>
      <c r="AC407"/>
      <c r="AD407"/>
    </row>
    <row r="408" spans="27:30" ht="12" customHeight="1" x14ac:dyDescent="0.3">
      <c r="AA408"/>
      <c r="AB408"/>
      <c r="AC408"/>
      <c r="AD408"/>
    </row>
    <row r="409" spans="27:30" ht="12" customHeight="1" x14ac:dyDescent="0.3">
      <c r="AA409"/>
      <c r="AB409"/>
      <c r="AC409"/>
      <c r="AD409"/>
    </row>
    <row r="410" spans="27:30" ht="12" customHeight="1" x14ac:dyDescent="0.3">
      <c r="AA410"/>
      <c r="AB410"/>
      <c r="AC410"/>
      <c r="AD410"/>
    </row>
    <row r="411" spans="27:30" ht="12" customHeight="1" x14ac:dyDescent="0.3">
      <c r="AA411"/>
      <c r="AB411"/>
      <c r="AC411"/>
      <c r="AD411"/>
    </row>
    <row r="412" spans="27:30" ht="12" customHeight="1" x14ac:dyDescent="0.3">
      <c r="AA412"/>
      <c r="AB412"/>
      <c r="AC412"/>
      <c r="AD412"/>
    </row>
    <row r="413" spans="27:30" ht="12" customHeight="1" x14ac:dyDescent="0.3">
      <c r="AA413"/>
      <c r="AB413"/>
      <c r="AC413"/>
      <c r="AD413"/>
    </row>
    <row r="414" spans="27:30" ht="12" customHeight="1" x14ac:dyDescent="0.3">
      <c r="AA414"/>
      <c r="AB414"/>
      <c r="AC414"/>
      <c r="AD414"/>
    </row>
    <row r="415" spans="27:30" ht="12" customHeight="1" x14ac:dyDescent="0.3">
      <c r="AA415"/>
      <c r="AB415"/>
      <c r="AC415"/>
      <c r="AD415"/>
    </row>
    <row r="416" spans="27:30" ht="12" customHeight="1" x14ac:dyDescent="0.3">
      <c r="AA416"/>
      <c r="AB416"/>
      <c r="AC416"/>
      <c r="AD416"/>
    </row>
    <row r="417" spans="27:30" ht="12" customHeight="1" x14ac:dyDescent="0.3">
      <c r="AA417"/>
      <c r="AB417"/>
      <c r="AC417"/>
      <c r="AD417"/>
    </row>
    <row r="418" spans="27:30" ht="12" customHeight="1" x14ac:dyDescent="0.3">
      <c r="AA418"/>
      <c r="AB418"/>
      <c r="AC418"/>
      <c r="AD418"/>
    </row>
    <row r="419" spans="27:30" ht="12" customHeight="1" x14ac:dyDescent="0.3">
      <c r="AA419"/>
      <c r="AB419"/>
      <c r="AC419"/>
      <c r="AD419"/>
    </row>
    <row r="420" spans="27:30" ht="12" customHeight="1" x14ac:dyDescent="0.3">
      <c r="AA420"/>
      <c r="AB420"/>
      <c r="AC420"/>
      <c r="AD420"/>
    </row>
    <row r="421" spans="27:30" ht="12" customHeight="1" x14ac:dyDescent="0.3">
      <c r="AA421"/>
      <c r="AB421"/>
      <c r="AC421"/>
      <c r="AD421"/>
    </row>
    <row r="422" spans="27:30" ht="12" customHeight="1" x14ac:dyDescent="0.3">
      <c r="AA422"/>
      <c r="AB422"/>
      <c r="AC422"/>
      <c r="AD422"/>
    </row>
    <row r="423" spans="27:30" ht="12" customHeight="1" x14ac:dyDescent="0.3">
      <c r="AA423"/>
      <c r="AB423"/>
      <c r="AC423"/>
      <c r="AD423"/>
    </row>
    <row r="424" spans="27:30" ht="12" customHeight="1" x14ac:dyDescent="0.3">
      <c r="AA424"/>
      <c r="AB424"/>
      <c r="AC424"/>
      <c r="AD424"/>
    </row>
    <row r="425" spans="27:30" ht="12" customHeight="1" x14ac:dyDescent="0.3">
      <c r="AA425"/>
      <c r="AB425"/>
      <c r="AC425"/>
      <c r="AD425"/>
    </row>
    <row r="426" spans="27:30" ht="12" customHeight="1" x14ac:dyDescent="0.3">
      <c r="AA426"/>
      <c r="AB426"/>
      <c r="AC426"/>
      <c r="AD426"/>
    </row>
    <row r="427" spans="27:30" ht="12" customHeight="1" x14ac:dyDescent="0.3">
      <c r="AA427"/>
      <c r="AB427"/>
      <c r="AC427"/>
      <c r="AD427"/>
    </row>
    <row r="428" spans="27:30" ht="12" customHeight="1" x14ac:dyDescent="0.3">
      <c r="AA428"/>
      <c r="AB428"/>
      <c r="AC428"/>
      <c r="AD428"/>
    </row>
    <row r="429" spans="27:30" ht="12" customHeight="1" x14ac:dyDescent="0.3">
      <c r="AA429"/>
      <c r="AB429"/>
      <c r="AC429"/>
      <c r="AD429"/>
    </row>
    <row r="430" spans="27:30" ht="12" customHeight="1" x14ac:dyDescent="0.3">
      <c r="AA430"/>
      <c r="AB430"/>
      <c r="AC430"/>
      <c r="AD430"/>
    </row>
    <row r="431" spans="27:30" ht="12" customHeight="1" x14ac:dyDescent="0.3">
      <c r="AA431"/>
      <c r="AB431"/>
      <c r="AC431"/>
      <c r="AD431"/>
    </row>
    <row r="432" spans="27:30" ht="12" customHeight="1" x14ac:dyDescent="0.3">
      <c r="AA432"/>
      <c r="AB432"/>
      <c r="AC432"/>
      <c r="AD432"/>
    </row>
    <row r="433" spans="27:30" ht="12" customHeight="1" x14ac:dyDescent="0.3">
      <c r="AA433"/>
      <c r="AB433"/>
      <c r="AC433"/>
      <c r="AD433"/>
    </row>
    <row r="434" spans="27:30" ht="12" customHeight="1" x14ac:dyDescent="0.3">
      <c r="AA434"/>
      <c r="AB434"/>
      <c r="AC434"/>
      <c r="AD434"/>
    </row>
    <row r="435" spans="27:30" ht="12" customHeight="1" x14ac:dyDescent="0.3">
      <c r="AA435"/>
      <c r="AB435"/>
      <c r="AC435"/>
      <c r="AD435"/>
    </row>
    <row r="436" spans="27:30" ht="12" customHeight="1" x14ac:dyDescent="0.3">
      <c r="AA436"/>
      <c r="AB436"/>
      <c r="AC436"/>
      <c r="AD436"/>
    </row>
    <row r="437" spans="27:30" ht="12" customHeight="1" x14ac:dyDescent="0.3">
      <c r="AA437"/>
      <c r="AB437"/>
      <c r="AC437"/>
      <c r="AD437"/>
    </row>
    <row r="438" spans="27:30" ht="12" customHeight="1" x14ac:dyDescent="0.3">
      <c r="AA438"/>
      <c r="AB438"/>
      <c r="AC438"/>
      <c r="AD438"/>
    </row>
    <row r="439" spans="27:30" ht="12" customHeight="1" x14ac:dyDescent="0.3">
      <c r="AA439"/>
      <c r="AB439"/>
      <c r="AC439"/>
      <c r="AD439"/>
    </row>
    <row r="440" spans="27:30" ht="12" customHeight="1" x14ac:dyDescent="0.3">
      <c r="AA440"/>
      <c r="AB440"/>
      <c r="AC440"/>
      <c r="AD440"/>
    </row>
    <row r="441" spans="27:30" ht="12" customHeight="1" x14ac:dyDescent="0.3">
      <c r="AA441"/>
      <c r="AB441"/>
      <c r="AC441"/>
      <c r="AD441"/>
    </row>
    <row r="442" spans="27:30" ht="12" customHeight="1" x14ac:dyDescent="0.3">
      <c r="AA442"/>
      <c r="AB442"/>
      <c r="AC442"/>
      <c r="AD442"/>
    </row>
    <row r="443" spans="27:30" ht="12" customHeight="1" x14ac:dyDescent="0.3">
      <c r="AA443"/>
      <c r="AB443"/>
      <c r="AC443"/>
      <c r="AD443"/>
    </row>
    <row r="444" spans="27:30" ht="12" customHeight="1" x14ac:dyDescent="0.3">
      <c r="AA444"/>
      <c r="AB444"/>
      <c r="AC444"/>
      <c r="AD444"/>
    </row>
    <row r="445" spans="27:30" ht="12" customHeight="1" x14ac:dyDescent="0.3">
      <c r="AA445"/>
      <c r="AB445"/>
      <c r="AC445"/>
      <c r="AD445"/>
    </row>
    <row r="446" spans="27:30" ht="12" customHeight="1" x14ac:dyDescent="0.3">
      <c r="AA446"/>
      <c r="AB446"/>
      <c r="AC446"/>
      <c r="AD446"/>
    </row>
    <row r="447" spans="27:30" ht="12" customHeight="1" x14ac:dyDescent="0.3">
      <c r="AA447"/>
      <c r="AB447"/>
      <c r="AC447"/>
      <c r="AD447"/>
    </row>
    <row r="448" spans="27:30" ht="12" customHeight="1" x14ac:dyDescent="0.3">
      <c r="AA448"/>
      <c r="AB448"/>
      <c r="AC448"/>
      <c r="AD448"/>
    </row>
    <row r="449" spans="27:30" ht="12" customHeight="1" x14ac:dyDescent="0.3">
      <c r="AA449"/>
      <c r="AB449"/>
      <c r="AC449"/>
      <c r="AD449"/>
    </row>
    <row r="450" spans="27:30" ht="12" customHeight="1" x14ac:dyDescent="0.3">
      <c r="AA450"/>
      <c r="AB450"/>
      <c r="AC450"/>
      <c r="AD450"/>
    </row>
    <row r="451" spans="27:30" ht="12" customHeight="1" x14ac:dyDescent="0.3">
      <c r="AA451"/>
      <c r="AB451"/>
      <c r="AC451"/>
      <c r="AD451"/>
    </row>
    <row r="452" spans="27:30" ht="12" customHeight="1" x14ac:dyDescent="0.3">
      <c r="AA452"/>
      <c r="AB452"/>
      <c r="AC452"/>
      <c r="AD452"/>
    </row>
    <row r="453" spans="27:30" ht="12" customHeight="1" x14ac:dyDescent="0.3">
      <c r="AA453"/>
      <c r="AB453"/>
      <c r="AC453"/>
      <c r="AD453"/>
    </row>
    <row r="454" spans="27:30" ht="12" customHeight="1" x14ac:dyDescent="0.3">
      <c r="AA454"/>
      <c r="AB454"/>
      <c r="AC454"/>
      <c r="AD454"/>
    </row>
    <row r="455" spans="27:30" ht="12" customHeight="1" x14ac:dyDescent="0.3">
      <c r="AA455"/>
      <c r="AB455"/>
      <c r="AC455"/>
      <c r="AD455"/>
    </row>
    <row r="456" spans="27:30" ht="12" customHeight="1" x14ac:dyDescent="0.3">
      <c r="AA456"/>
      <c r="AB456"/>
      <c r="AC456"/>
      <c r="AD456"/>
    </row>
    <row r="457" spans="27:30" ht="12" customHeight="1" x14ac:dyDescent="0.3">
      <c r="AA457"/>
      <c r="AB457"/>
      <c r="AC457"/>
      <c r="AD457"/>
    </row>
    <row r="458" spans="27:30" ht="12" customHeight="1" x14ac:dyDescent="0.3">
      <c r="AA458"/>
      <c r="AB458"/>
      <c r="AC458"/>
      <c r="AD458"/>
    </row>
    <row r="459" spans="27:30" ht="12" customHeight="1" x14ac:dyDescent="0.3">
      <c r="AA459"/>
      <c r="AB459"/>
      <c r="AC459"/>
      <c r="AD459"/>
    </row>
    <row r="460" spans="27:30" ht="12" customHeight="1" x14ac:dyDescent="0.3">
      <c r="AA460"/>
      <c r="AB460"/>
      <c r="AC460"/>
      <c r="AD460"/>
    </row>
    <row r="461" spans="27:30" ht="12" customHeight="1" x14ac:dyDescent="0.3">
      <c r="AA461"/>
      <c r="AB461"/>
      <c r="AC461"/>
      <c r="AD461"/>
    </row>
    <row r="462" spans="27:30" ht="12" customHeight="1" x14ac:dyDescent="0.3">
      <c r="AA462"/>
      <c r="AB462"/>
      <c r="AC462"/>
      <c r="AD462"/>
    </row>
    <row r="463" spans="27:30" ht="12" customHeight="1" x14ac:dyDescent="0.3">
      <c r="AA463"/>
      <c r="AB463"/>
      <c r="AC463"/>
      <c r="AD463"/>
    </row>
    <row r="464" spans="27:30" ht="12" customHeight="1" x14ac:dyDescent="0.3">
      <c r="AA464"/>
      <c r="AB464"/>
      <c r="AC464"/>
      <c r="AD464"/>
    </row>
    <row r="465" spans="27:30" ht="12" customHeight="1" x14ac:dyDescent="0.3">
      <c r="AA465"/>
      <c r="AB465"/>
      <c r="AC465"/>
      <c r="AD465"/>
    </row>
    <row r="466" spans="27:30" ht="12" customHeight="1" x14ac:dyDescent="0.3">
      <c r="AA466"/>
      <c r="AB466"/>
      <c r="AC466"/>
      <c r="AD466"/>
    </row>
    <row r="467" spans="27:30" ht="12" customHeight="1" x14ac:dyDescent="0.3">
      <c r="AA467"/>
      <c r="AB467"/>
      <c r="AC467"/>
      <c r="AD467"/>
    </row>
    <row r="468" spans="27:30" ht="12" customHeight="1" x14ac:dyDescent="0.3">
      <c r="AA468"/>
      <c r="AB468"/>
      <c r="AC468"/>
      <c r="AD468"/>
    </row>
    <row r="469" spans="27:30" ht="12" customHeight="1" x14ac:dyDescent="0.3">
      <c r="AA469"/>
      <c r="AB469"/>
      <c r="AC469"/>
      <c r="AD469"/>
    </row>
    <row r="470" spans="27:30" ht="12" customHeight="1" x14ac:dyDescent="0.3">
      <c r="AA470"/>
      <c r="AB470"/>
      <c r="AC470"/>
      <c r="AD470"/>
    </row>
    <row r="471" spans="27:30" ht="12" customHeight="1" x14ac:dyDescent="0.3">
      <c r="AA471"/>
      <c r="AB471"/>
      <c r="AC471"/>
      <c r="AD471"/>
    </row>
    <row r="472" spans="27:30" ht="12" customHeight="1" x14ac:dyDescent="0.3">
      <c r="AA472"/>
      <c r="AB472"/>
      <c r="AC472"/>
      <c r="AD472"/>
    </row>
    <row r="473" spans="27:30" ht="12" customHeight="1" x14ac:dyDescent="0.3">
      <c r="AA473"/>
      <c r="AB473"/>
      <c r="AC473"/>
      <c r="AD473"/>
    </row>
    <row r="474" spans="27:30" ht="12" customHeight="1" x14ac:dyDescent="0.3">
      <c r="AA474"/>
      <c r="AB474"/>
      <c r="AC474"/>
      <c r="AD474"/>
    </row>
    <row r="475" spans="27:30" ht="12" customHeight="1" x14ac:dyDescent="0.3">
      <c r="AA475"/>
      <c r="AB475"/>
      <c r="AC475"/>
      <c r="AD475"/>
    </row>
    <row r="476" spans="27:30" ht="12" customHeight="1" x14ac:dyDescent="0.3">
      <c r="AA476"/>
      <c r="AB476"/>
      <c r="AC476"/>
      <c r="AD476"/>
    </row>
    <row r="477" spans="27:30" ht="12" customHeight="1" x14ac:dyDescent="0.3">
      <c r="AA477"/>
      <c r="AB477"/>
      <c r="AC477"/>
      <c r="AD477"/>
    </row>
    <row r="478" spans="27:30" ht="12" customHeight="1" x14ac:dyDescent="0.3">
      <c r="AA478"/>
      <c r="AB478"/>
      <c r="AC478"/>
      <c r="AD478"/>
    </row>
    <row r="479" spans="27:30" ht="12" customHeight="1" x14ac:dyDescent="0.3">
      <c r="AA479"/>
      <c r="AB479"/>
      <c r="AC479"/>
      <c r="AD479"/>
    </row>
    <row r="480" spans="27:30" ht="12" customHeight="1" x14ac:dyDescent="0.3">
      <c r="AA480"/>
      <c r="AB480"/>
      <c r="AC480"/>
      <c r="AD480"/>
    </row>
    <row r="481" spans="27:30" ht="12" customHeight="1" x14ac:dyDescent="0.3">
      <c r="AA481"/>
      <c r="AB481"/>
      <c r="AC481"/>
      <c r="AD481"/>
    </row>
    <row r="482" spans="27:30" ht="12" customHeight="1" x14ac:dyDescent="0.3">
      <c r="AA482"/>
      <c r="AB482"/>
      <c r="AC482"/>
      <c r="AD482"/>
    </row>
    <row r="483" spans="27:30" ht="12" customHeight="1" x14ac:dyDescent="0.3">
      <c r="AA483"/>
      <c r="AB483"/>
      <c r="AC483"/>
      <c r="AD483"/>
    </row>
    <row r="484" spans="27:30" ht="12" customHeight="1" x14ac:dyDescent="0.3">
      <c r="AA484"/>
      <c r="AB484"/>
      <c r="AC484"/>
      <c r="AD484"/>
    </row>
    <row r="485" spans="27:30" ht="12" customHeight="1" x14ac:dyDescent="0.3">
      <c r="AA485"/>
      <c r="AB485"/>
      <c r="AC485"/>
      <c r="AD485"/>
    </row>
    <row r="486" spans="27:30" ht="12" customHeight="1" x14ac:dyDescent="0.3">
      <c r="AA486"/>
      <c r="AB486"/>
      <c r="AC486"/>
      <c r="AD486"/>
    </row>
    <row r="487" spans="27:30" ht="12" customHeight="1" x14ac:dyDescent="0.3">
      <c r="AA487"/>
      <c r="AB487"/>
      <c r="AC487"/>
      <c r="AD487"/>
    </row>
    <row r="488" spans="27:30" ht="12" customHeight="1" x14ac:dyDescent="0.3">
      <c r="AA488"/>
      <c r="AB488"/>
      <c r="AC488"/>
      <c r="AD488"/>
    </row>
    <row r="489" spans="27:30" ht="12" customHeight="1" x14ac:dyDescent="0.3">
      <c r="AA489"/>
      <c r="AB489"/>
      <c r="AC489"/>
      <c r="AD489"/>
    </row>
    <row r="490" spans="27:30" ht="12" customHeight="1" x14ac:dyDescent="0.3">
      <c r="AA490"/>
      <c r="AB490"/>
      <c r="AC490"/>
      <c r="AD490"/>
    </row>
    <row r="491" spans="27:30" ht="12" customHeight="1" x14ac:dyDescent="0.3">
      <c r="AA491"/>
      <c r="AB491"/>
      <c r="AC491"/>
      <c r="AD491"/>
    </row>
    <row r="492" spans="27:30" ht="12" customHeight="1" x14ac:dyDescent="0.3">
      <c r="AA492"/>
      <c r="AB492"/>
      <c r="AC492"/>
      <c r="AD492"/>
    </row>
    <row r="493" spans="27:30" ht="12" customHeight="1" x14ac:dyDescent="0.3">
      <c r="AA493"/>
      <c r="AB493"/>
      <c r="AC493"/>
      <c r="AD493"/>
    </row>
    <row r="494" spans="27:30" ht="12" customHeight="1" x14ac:dyDescent="0.3">
      <c r="AA494"/>
      <c r="AB494"/>
      <c r="AC494"/>
      <c r="AD494"/>
    </row>
    <row r="495" spans="27:30" ht="12" customHeight="1" x14ac:dyDescent="0.3">
      <c r="AA495"/>
      <c r="AB495"/>
      <c r="AC495"/>
      <c r="AD495"/>
    </row>
    <row r="496" spans="27:30" ht="12" customHeight="1" x14ac:dyDescent="0.3">
      <c r="AA496"/>
      <c r="AB496"/>
      <c r="AC496"/>
      <c r="AD496"/>
    </row>
    <row r="497" spans="27:30" ht="12" customHeight="1" x14ac:dyDescent="0.3">
      <c r="AA497"/>
      <c r="AB497"/>
      <c r="AC497"/>
      <c r="AD497"/>
    </row>
    <row r="498" spans="27:30" ht="12" customHeight="1" x14ac:dyDescent="0.3">
      <c r="AA498"/>
      <c r="AB498"/>
      <c r="AC498"/>
      <c r="AD498"/>
    </row>
    <row r="499" spans="27:30" ht="12" customHeight="1" x14ac:dyDescent="0.3">
      <c r="AA499"/>
      <c r="AB499"/>
      <c r="AC499"/>
      <c r="AD499"/>
    </row>
    <row r="500" spans="27:30" ht="12" customHeight="1" x14ac:dyDescent="0.3">
      <c r="AA500"/>
      <c r="AB500"/>
      <c r="AC500"/>
      <c r="AD500"/>
    </row>
    <row r="501" spans="27:30" ht="12" customHeight="1" x14ac:dyDescent="0.3">
      <c r="AA501"/>
      <c r="AB501"/>
      <c r="AC501"/>
      <c r="AD501"/>
    </row>
    <row r="502" spans="27:30" ht="12" customHeight="1" x14ac:dyDescent="0.3">
      <c r="AA502"/>
      <c r="AB502"/>
      <c r="AC502"/>
      <c r="AD502"/>
    </row>
    <row r="503" spans="27:30" ht="12" customHeight="1" x14ac:dyDescent="0.3">
      <c r="AA503"/>
      <c r="AB503"/>
      <c r="AC503"/>
      <c r="AD503"/>
    </row>
    <row r="504" spans="27:30" ht="12" customHeight="1" x14ac:dyDescent="0.3">
      <c r="AA504"/>
      <c r="AB504"/>
      <c r="AC504"/>
      <c r="AD504"/>
    </row>
    <row r="505" spans="27:30" ht="12" customHeight="1" x14ac:dyDescent="0.3">
      <c r="AA505"/>
      <c r="AB505"/>
      <c r="AC505"/>
      <c r="AD505"/>
    </row>
    <row r="506" spans="27:30" ht="12" customHeight="1" x14ac:dyDescent="0.3">
      <c r="AA506"/>
      <c r="AB506"/>
      <c r="AC506"/>
      <c r="AD506"/>
    </row>
    <row r="507" spans="27:30" ht="12" customHeight="1" x14ac:dyDescent="0.3">
      <c r="AA507"/>
      <c r="AB507"/>
      <c r="AC507"/>
      <c r="AD507"/>
    </row>
    <row r="508" spans="27:30" ht="12" customHeight="1" x14ac:dyDescent="0.3">
      <c r="AA508"/>
      <c r="AB508"/>
      <c r="AC508"/>
      <c r="AD508"/>
    </row>
    <row r="509" spans="27:30" ht="12" customHeight="1" x14ac:dyDescent="0.3">
      <c r="AA509"/>
      <c r="AB509"/>
      <c r="AC509"/>
      <c r="AD509"/>
    </row>
    <row r="510" spans="27:30" ht="12" customHeight="1" x14ac:dyDescent="0.3">
      <c r="AA510"/>
      <c r="AB510"/>
      <c r="AC510"/>
      <c r="AD510"/>
    </row>
    <row r="511" spans="27:30" ht="12" customHeight="1" x14ac:dyDescent="0.3">
      <c r="AA511"/>
      <c r="AB511"/>
      <c r="AC511"/>
      <c r="AD511"/>
    </row>
    <row r="512" spans="27:30" ht="12" customHeight="1" x14ac:dyDescent="0.3">
      <c r="AA512"/>
      <c r="AB512"/>
      <c r="AC512"/>
      <c r="AD512"/>
    </row>
    <row r="513" spans="27:30" ht="12" customHeight="1" x14ac:dyDescent="0.3">
      <c r="AA513"/>
      <c r="AB513"/>
      <c r="AC513"/>
      <c r="AD513"/>
    </row>
    <row r="514" spans="27:30" ht="12" customHeight="1" x14ac:dyDescent="0.3">
      <c r="AA514"/>
      <c r="AB514"/>
      <c r="AC514"/>
      <c r="AD514"/>
    </row>
    <row r="515" spans="27:30" ht="12" customHeight="1" x14ac:dyDescent="0.3">
      <c r="AA515"/>
      <c r="AB515"/>
      <c r="AC515"/>
      <c r="AD515"/>
    </row>
    <row r="516" spans="27:30" ht="12" customHeight="1" x14ac:dyDescent="0.3">
      <c r="AA516"/>
      <c r="AB516"/>
      <c r="AC516"/>
      <c r="AD516"/>
    </row>
    <row r="517" spans="27:30" ht="12" customHeight="1" x14ac:dyDescent="0.3">
      <c r="AA517"/>
      <c r="AB517"/>
      <c r="AC517"/>
      <c r="AD517"/>
    </row>
    <row r="518" spans="27:30" ht="12" customHeight="1" x14ac:dyDescent="0.3">
      <c r="AA518"/>
      <c r="AB518"/>
      <c r="AC518"/>
      <c r="AD518"/>
    </row>
    <row r="519" spans="27:30" ht="12" customHeight="1" x14ac:dyDescent="0.3">
      <c r="AA519"/>
      <c r="AB519"/>
      <c r="AC519"/>
      <c r="AD519"/>
    </row>
    <row r="520" spans="27:30" ht="12" customHeight="1" x14ac:dyDescent="0.3">
      <c r="AA520"/>
      <c r="AB520"/>
      <c r="AC520"/>
      <c r="AD520"/>
    </row>
    <row r="521" spans="27:30" ht="12" customHeight="1" x14ac:dyDescent="0.3">
      <c r="AA521"/>
      <c r="AB521"/>
      <c r="AC521"/>
      <c r="AD521"/>
    </row>
    <row r="522" spans="27:30" ht="12" customHeight="1" x14ac:dyDescent="0.3">
      <c r="AA522"/>
      <c r="AB522"/>
      <c r="AC522"/>
      <c r="AD522"/>
    </row>
    <row r="523" spans="27:30" ht="12" customHeight="1" x14ac:dyDescent="0.3">
      <c r="AA523"/>
      <c r="AB523"/>
      <c r="AC523"/>
      <c r="AD523"/>
    </row>
    <row r="524" spans="27:30" ht="12" customHeight="1" x14ac:dyDescent="0.3">
      <c r="AA524"/>
      <c r="AB524"/>
      <c r="AC524"/>
      <c r="AD524"/>
    </row>
    <row r="525" spans="27:30" ht="12" customHeight="1" x14ac:dyDescent="0.3">
      <c r="AA525"/>
      <c r="AB525"/>
      <c r="AC525"/>
      <c r="AD525"/>
    </row>
    <row r="526" spans="27:30" ht="12" customHeight="1" x14ac:dyDescent="0.3">
      <c r="AA526"/>
      <c r="AB526"/>
      <c r="AC526"/>
      <c r="AD526"/>
    </row>
    <row r="527" spans="27:30" ht="12" customHeight="1" x14ac:dyDescent="0.3">
      <c r="AA527"/>
      <c r="AB527"/>
      <c r="AC527"/>
      <c r="AD527"/>
    </row>
    <row r="528" spans="27:30" ht="12" customHeight="1" x14ac:dyDescent="0.3">
      <c r="AA528"/>
      <c r="AB528"/>
      <c r="AC528"/>
      <c r="AD528"/>
    </row>
    <row r="529" spans="27:30" ht="12" customHeight="1" x14ac:dyDescent="0.3">
      <c r="AA529"/>
      <c r="AB529"/>
      <c r="AC529"/>
      <c r="AD529"/>
    </row>
    <row r="530" spans="27:30" ht="12" customHeight="1" x14ac:dyDescent="0.3">
      <c r="AA530"/>
      <c r="AB530"/>
      <c r="AC530"/>
      <c r="AD530"/>
    </row>
    <row r="531" spans="27:30" ht="12" customHeight="1" x14ac:dyDescent="0.3">
      <c r="AA531"/>
      <c r="AB531"/>
      <c r="AC531"/>
      <c r="AD531"/>
    </row>
    <row r="532" spans="27:30" ht="12" customHeight="1" x14ac:dyDescent="0.3">
      <c r="AA532"/>
      <c r="AB532"/>
      <c r="AC532"/>
      <c r="AD532"/>
    </row>
    <row r="533" spans="27:30" ht="12" customHeight="1" x14ac:dyDescent="0.3">
      <c r="AA533"/>
      <c r="AB533"/>
      <c r="AC533"/>
      <c r="AD533"/>
    </row>
    <row r="534" spans="27:30" ht="12" customHeight="1" x14ac:dyDescent="0.3">
      <c r="AA534"/>
      <c r="AB534"/>
      <c r="AC534"/>
      <c r="AD534"/>
    </row>
    <row r="535" spans="27:30" ht="12" customHeight="1" x14ac:dyDescent="0.3">
      <c r="AA535"/>
      <c r="AB535"/>
      <c r="AC535"/>
      <c r="AD535"/>
    </row>
    <row r="536" spans="27:30" ht="12" customHeight="1" x14ac:dyDescent="0.3">
      <c r="AA536"/>
      <c r="AB536"/>
      <c r="AC536"/>
      <c r="AD536"/>
    </row>
    <row r="537" spans="27:30" ht="12" customHeight="1" x14ac:dyDescent="0.3">
      <c r="AA537"/>
      <c r="AB537"/>
      <c r="AC537"/>
      <c r="AD537"/>
    </row>
    <row r="538" spans="27:30" ht="12" customHeight="1" x14ac:dyDescent="0.3">
      <c r="AA538"/>
      <c r="AB538"/>
      <c r="AC538"/>
      <c r="AD538"/>
    </row>
    <row r="539" spans="27:30" ht="12" customHeight="1" x14ac:dyDescent="0.3">
      <c r="AA539"/>
      <c r="AB539"/>
      <c r="AC539"/>
      <c r="AD539"/>
    </row>
    <row r="540" spans="27:30" ht="12" customHeight="1" x14ac:dyDescent="0.3">
      <c r="AA540"/>
      <c r="AB540"/>
      <c r="AC540"/>
      <c r="AD540"/>
    </row>
    <row r="541" spans="27:30" ht="12" customHeight="1" x14ac:dyDescent="0.3">
      <c r="AA541"/>
      <c r="AB541"/>
      <c r="AC541"/>
      <c r="AD541"/>
    </row>
    <row r="542" spans="27:30" ht="12" customHeight="1" x14ac:dyDescent="0.3">
      <c r="AA542"/>
      <c r="AB542"/>
      <c r="AC542"/>
      <c r="AD542"/>
    </row>
    <row r="543" spans="27:30" ht="12" customHeight="1" x14ac:dyDescent="0.3">
      <c r="AA543"/>
      <c r="AB543"/>
      <c r="AC543"/>
      <c r="AD543"/>
    </row>
    <row r="544" spans="27:30" ht="12" customHeight="1" x14ac:dyDescent="0.3">
      <c r="AA544"/>
      <c r="AB544"/>
      <c r="AC544"/>
      <c r="AD544"/>
    </row>
    <row r="545" spans="27:30" ht="12" customHeight="1" x14ac:dyDescent="0.3">
      <c r="AA545"/>
      <c r="AB545"/>
      <c r="AC545"/>
      <c r="AD545"/>
    </row>
    <row r="546" spans="27:30" ht="12" customHeight="1" x14ac:dyDescent="0.3">
      <c r="AA546"/>
      <c r="AB546"/>
      <c r="AC546"/>
      <c r="AD546"/>
    </row>
    <row r="547" spans="27:30" ht="12" customHeight="1" x14ac:dyDescent="0.3">
      <c r="AA547"/>
      <c r="AB547"/>
      <c r="AC547"/>
      <c r="AD547"/>
    </row>
    <row r="548" spans="27:30" ht="12" customHeight="1" x14ac:dyDescent="0.3">
      <c r="AA548"/>
      <c r="AB548"/>
      <c r="AC548"/>
      <c r="AD548"/>
    </row>
    <row r="549" spans="27:30" ht="12" customHeight="1" x14ac:dyDescent="0.3">
      <c r="AA549"/>
      <c r="AB549"/>
      <c r="AC549"/>
      <c r="AD549"/>
    </row>
    <row r="550" spans="27:30" ht="12" customHeight="1" x14ac:dyDescent="0.3">
      <c r="AA550"/>
      <c r="AB550"/>
      <c r="AC550"/>
      <c r="AD550"/>
    </row>
    <row r="551" spans="27:30" ht="12" customHeight="1" x14ac:dyDescent="0.3">
      <c r="AA551"/>
      <c r="AB551"/>
      <c r="AC551"/>
      <c r="AD551"/>
    </row>
    <row r="552" spans="27:30" ht="12" customHeight="1" x14ac:dyDescent="0.3">
      <c r="AA552"/>
      <c r="AB552"/>
      <c r="AC552"/>
      <c r="AD552"/>
    </row>
    <row r="553" spans="27:30" ht="12" customHeight="1" x14ac:dyDescent="0.3">
      <c r="AA553"/>
      <c r="AB553"/>
      <c r="AC553"/>
      <c r="AD553"/>
    </row>
    <row r="554" spans="27:30" ht="12" customHeight="1" x14ac:dyDescent="0.3">
      <c r="AA554"/>
      <c r="AB554"/>
      <c r="AC554"/>
      <c r="AD554"/>
    </row>
    <row r="555" spans="27:30" ht="12" customHeight="1" x14ac:dyDescent="0.3">
      <c r="AA555"/>
      <c r="AB555"/>
      <c r="AC555"/>
      <c r="AD555"/>
    </row>
    <row r="556" spans="27:30" ht="12" customHeight="1" x14ac:dyDescent="0.3">
      <c r="AA556"/>
      <c r="AB556"/>
      <c r="AC556"/>
      <c r="AD556"/>
    </row>
    <row r="557" spans="27:30" ht="12" customHeight="1" x14ac:dyDescent="0.3">
      <c r="AA557"/>
      <c r="AB557"/>
      <c r="AC557"/>
      <c r="AD557"/>
    </row>
    <row r="558" spans="27:30" ht="12" customHeight="1" x14ac:dyDescent="0.3">
      <c r="AA558"/>
      <c r="AB558"/>
      <c r="AC558"/>
      <c r="AD558"/>
    </row>
    <row r="559" spans="27:30" ht="12" customHeight="1" x14ac:dyDescent="0.3">
      <c r="AA559"/>
      <c r="AB559"/>
      <c r="AC559"/>
      <c r="AD559"/>
    </row>
    <row r="560" spans="27:30" ht="12" customHeight="1" x14ac:dyDescent="0.3">
      <c r="AA560"/>
      <c r="AB560"/>
      <c r="AC560"/>
      <c r="AD560"/>
    </row>
    <row r="561" spans="27:30" ht="12" customHeight="1" x14ac:dyDescent="0.3">
      <c r="AA561"/>
      <c r="AB561"/>
      <c r="AC561"/>
      <c r="AD561"/>
    </row>
    <row r="562" spans="27:30" ht="12" customHeight="1" x14ac:dyDescent="0.3">
      <c r="AA562"/>
      <c r="AB562"/>
      <c r="AC562"/>
      <c r="AD562"/>
    </row>
    <row r="563" spans="27:30" ht="12" customHeight="1" x14ac:dyDescent="0.3">
      <c r="AA563"/>
      <c r="AB563"/>
      <c r="AC563"/>
      <c r="AD563"/>
    </row>
    <row r="564" spans="27:30" ht="12" customHeight="1" x14ac:dyDescent="0.3">
      <c r="AA564"/>
      <c r="AB564"/>
      <c r="AC564"/>
      <c r="AD564"/>
    </row>
    <row r="565" spans="27:30" ht="12" customHeight="1" x14ac:dyDescent="0.3">
      <c r="AA565"/>
      <c r="AB565"/>
      <c r="AC565"/>
      <c r="AD565"/>
    </row>
    <row r="566" spans="27:30" ht="12" customHeight="1" x14ac:dyDescent="0.3">
      <c r="AA566"/>
      <c r="AB566"/>
      <c r="AC566"/>
      <c r="AD566"/>
    </row>
    <row r="567" spans="27:30" ht="12" customHeight="1" x14ac:dyDescent="0.3">
      <c r="AA567"/>
      <c r="AB567"/>
      <c r="AC567"/>
      <c r="AD567"/>
    </row>
    <row r="568" spans="27:30" ht="12" customHeight="1" x14ac:dyDescent="0.3">
      <c r="AA568"/>
      <c r="AB568"/>
      <c r="AC568"/>
      <c r="AD568"/>
    </row>
    <row r="569" spans="27:30" ht="12" customHeight="1" x14ac:dyDescent="0.3">
      <c r="AA569"/>
      <c r="AB569"/>
      <c r="AC569"/>
      <c r="AD569"/>
    </row>
    <row r="570" spans="27:30" ht="12" customHeight="1" x14ac:dyDescent="0.3">
      <c r="AA570"/>
      <c r="AB570"/>
      <c r="AC570"/>
      <c r="AD570"/>
    </row>
    <row r="571" spans="27:30" ht="12" customHeight="1" x14ac:dyDescent="0.3">
      <c r="AA571"/>
      <c r="AB571"/>
      <c r="AC571"/>
      <c r="AD571"/>
    </row>
    <row r="572" spans="27:30" ht="12" customHeight="1" x14ac:dyDescent="0.3">
      <c r="AA572"/>
      <c r="AB572"/>
      <c r="AC572"/>
      <c r="AD572"/>
    </row>
    <row r="573" spans="27:30" ht="12" customHeight="1" x14ac:dyDescent="0.3">
      <c r="AA573"/>
      <c r="AB573"/>
      <c r="AC573"/>
      <c r="AD573"/>
    </row>
    <row r="574" spans="27:30" ht="12" customHeight="1" x14ac:dyDescent="0.3">
      <c r="AA574"/>
      <c r="AB574"/>
      <c r="AC574"/>
      <c r="AD574"/>
    </row>
    <row r="575" spans="27:30" ht="12" customHeight="1" x14ac:dyDescent="0.3">
      <c r="AA575"/>
      <c r="AB575"/>
      <c r="AC575"/>
      <c r="AD575"/>
    </row>
    <row r="576" spans="27:30" ht="12" customHeight="1" x14ac:dyDescent="0.3">
      <c r="AA576"/>
      <c r="AB576"/>
      <c r="AC576"/>
      <c r="AD576"/>
    </row>
    <row r="577" spans="27:30" ht="12" customHeight="1" x14ac:dyDescent="0.3">
      <c r="AA577"/>
      <c r="AB577"/>
      <c r="AC577"/>
      <c r="AD577"/>
    </row>
    <row r="578" spans="27:30" ht="12" customHeight="1" x14ac:dyDescent="0.3">
      <c r="AA578"/>
      <c r="AB578"/>
      <c r="AC578"/>
      <c r="AD578"/>
    </row>
    <row r="579" spans="27:30" ht="12" customHeight="1" x14ac:dyDescent="0.3">
      <c r="AA579"/>
      <c r="AB579"/>
      <c r="AC579"/>
      <c r="AD579"/>
    </row>
    <row r="580" spans="27:30" ht="12" customHeight="1" x14ac:dyDescent="0.3">
      <c r="AA580"/>
      <c r="AB580"/>
      <c r="AC580"/>
      <c r="AD580"/>
    </row>
    <row r="581" spans="27:30" ht="12" customHeight="1" x14ac:dyDescent="0.3">
      <c r="AA581"/>
      <c r="AB581"/>
      <c r="AC581"/>
      <c r="AD581"/>
    </row>
    <row r="582" spans="27:30" ht="12" customHeight="1" x14ac:dyDescent="0.3">
      <c r="AA582"/>
      <c r="AB582"/>
      <c r="AC582"/>
      <c r="AD582"/>
    </row>
    <row r="583" spans="27:30" ht="12" customHeight="1" x14ac:dyDescent="0.3">
      <c r="AA583"/>
      <c r="AB583"/>
      <c r="AC583"/>
      <c r="AD583"/>
    </row>
    <row r="584" spans="27:30" ht="12" customHeight="1" x14ac:dyDescent="0.3">
      <c r="AA584"/>
      <c r="AB584"/>
      <c r="AC584"/>
      <c r="AD584"/>
    </row>
    <row r="585" spans="27:30" ht="12" customHeight="1" x14ac:dyDescent="0.3">
      <c r="AA585"/>
      <c r="AB585"/>
      <c r="AC585"/>
      <c r="AD585"/>
    </row>
    <row r="586" spans="27:30" ht="12" customHeight="1" x14ac:dyDescent="0.3">
      <c r="AA586"/>
      <c r="AB586"/>
      <c r="AC586"/>
      <c r="AD586"/>
    </row>
    <row r="587" spans="27:30" ht="12" customHeight="1" x14ac:dyDescent="0.3">
      <c r="AA587"/>
      <c r="AB587"/>
      <c r="AC587"/>
      <c r="AD587"/>
    </row>
    <row r="588" spans="27:30" ht="12" customHeight="1" x14ac:dyDescent="0.3">
      <c r="AA588"/>
      <c r="AB588"/>
      <c r="AC588"/>
      <c r="AD588"/>
    </row>
    <row r="589" spans="27:30" ht="12" customHeight="1" x14ac:dyDescent="0.3">
      <c r="AA589"/>
      <c r="AB589"/>
      <c r="AC589"/>
      <c r="AD589"/>
    </row>
    <row r="590" spans="27:30" ht="12" customHeight="1" x14ac:dyDescent="0.3">
      <c r="AA590"/>
      <c r="AB590"/>
      <c r="AC590"/>
      <c r="AD590"/>
    </row>
    <row r="591" spans="27:30" ht="12" customHeight="1" x14ac:dyDescent="0.3">
      <c r="AA591"/>
      <c r="AB591"/>
      <c r="AC591"/>
      <c r="AD591"/>
    </row>
    <row r="592" spans="27:30" ht="12" customHeight="1" x14ac:dyDescent="0.3">
      <c r="AA592"/>
      <c r="AB592"/>
      <c r="AC592"/>
      <c r="AD592"/>
    </row>
    <row r="593" spans="27:30" ht="12" customHeight="1" x14ac:dyDescent="0.3">
      <c r="AA593"/>
      <c r="AB593"/>
      <c r="AC593"/>
      <c r="AD593"/>
    </row>
    <row r="594" spans="27:30" ht="12" customHeight="1" x14ac:dyDescent="0.3">
      <c r="AA594"/>
      <c r="AB594"/>
      <c r="AC594"/>
      <c r="AD594"/>
    </row>
    <row r="595" spans="27:30" ht="12" customHeight="1" x14ac:dyDescent="0.3">
      <c r="AA595"/>
      <c r="AB595"/>
      <c r="AC595"/>
      <c r="AD595"/>
    </row>
    <row r="596" spans="27:30" ht="12" customHeight="1" x14ac:dyDescent="0.3">
      <c r="AA596"/>
      <c r="AB596"/>
      <c r="AC596"/>
      <c r="AD596"/>
    </row>
    <row r="597" spans="27:30" ht="12" customHeight="1" x14ac:dyDescent="0.3">
      <c r="AA597"/>
      <c r="AB597"/>
      <c r="AC597"/>
      <c r="AD597"/>
    </row>
    <row r="598" spans="27:30" ht="12" customHeight="1" x14ac:dyDescent="0.3">
      <c r="AA598"/>
      <c r="AB598"/>
      <c r="AC598"/>
      <c r="AD598"/>
    </row>
    <row r="599" spans="27:30" ht="12" customHeight="1" x14ac:dyDescent="0.3">
      <c r="AA599"/>
      <c r="AB599"/>
      <c r="AC599"/>
      <c r="AD599"/>
    </row>
    <row r="600" spans="27:30" ht="12" customHeight="1" x14ac:dyDescent="0.3">
      <c r="AA600"/>
      <c r="AB600"/>
      <c r="AC600"/>
      <c r="AD600"/>
    </row>
    <row r="601" spans="27:30" ht="12" customHeight="1" x14ac:dyDescent="0.3">
      <c r="AA601"/>
      <c r="AB601"/>
      <c r="AC601"/>
      <c r="AD601"/>
    </row>
    <row r="602" spans="27:30" ht="12" customHeight="1" x14ac:dyDescent="0.3">
      <c r="AA602"/>
      <c r="AB602"/>
      <c r="AC602"/>
      <c r="AD602"/>
    </row>
    <row r="603" spans="27:30" ht="12" customHeight="1" x14ac:dyDescent="0.3">
      <c r="AA603"/>
      <c r="AB603"/>
      <c r="AC603"/>
      <c r="AD603"/>
    </row>
    <row r="604" spans="27:30" ht="12" customHeight="1" x14ac:dyDescent="0.3">
      <c r="AA604"/>
      <c r="AB604"/>
      <c r="AC604"/>
      <c r="AD604"/>
    </row>
    <row r="605" spans="27:30" ht="12" customHeight="1" x14ac:dyDescent="0.3">
      <c r="AA605"/>
      <c r="AB605"/>
      <c r="AC605"/>
      <c r="AD605"/>
    </row>
    <row r="606" spans="27:30" ht="12" customHeight="1" x14ac:dyDescent="0.3">
      <c r="AA606"/>
      <c r="AB606"/>
      <c r="AC606"/>
      <c r="AD606"/>
    </row>
    <row r="607" spans="27:30" ht="12" customHeight="1" x14ac:dyDescent="0.3">
      <c r="AA607"/>
      <c r="AB607"/>
      <c r="AC607"/>
      <c r="AD607"/>
    </row>
    <row r="608" spans="27:30" ht="12" customHeight="1" x14ac:dyDescent="0.3">
      <c r="AA608"/>
      <c r="AB608"/>
      <c r="AC608"/>
      <c r="AD608"/>
    </row>
    <row r="609" spans="27:30" ht="12" customHeight="1" x14ac:dyDescent="0.3">
      <c r="AA609"/>
      <c r="AB609"/>
      <c r="AC609"/>
      <c r="AD609"/>
    </row>
    <row r="610" spans="27:30" ht="12" customHeight="1" x14ac:dyDescent="0.3">
      <c r="AA610"/>
      <c r="AB610"/>
      <c r="AC610"/>
      <c r="AD610"/>
    </row>
    <row r="611" spans="27:30" ht="12" customHeight="1" x14ac:dyDescent="0.3">
      <c r="AA611"/>
      <c r="AB611"/>
      <c r="AC611"/>
      <c r="AD611"/>
    </row>
    <row r="612" spans="27:30" ht="12" customHeight="1" x14ac:dyDescent="0.3">
      <c r="AA612"/>
      <c r="AB612"/>
      <c r="AC612"/>
      <c r="AD612"/>
    </row>
    <row r="613" spans="27:30" ht="12" customHeight="1" x14ac:dyDescent="0.3">
      <c r="AA613"/>
      <c r="AB613"/>
      <c r="AC613"/>
      <c r="AD613"/>
    </row>
    <row r="614" spans="27:30" ht="12" customHeight="1" x14ac:dyDescent="0.3">
      <c r="AA614"/>
      <c r="AB614"/>
      <c r="AC614"/>
      <c r="AD614"/>
    </row>
    <row r="615" spans="27:30" ht="12" customHeight="1" x14ac:dyDescent="0.3">
      <c r="AA615"/>
      <c r="AB615"/>
      <c r="AC615"/>
      <c r="AD615"/>
    </row>
    <row r="616" spans="27:30" ht="12" customHeight="1" x14ac:dyDescent="0.3">
      <c r="AA616"/>
      <c r="AB616"/>
      <c r="AC616"/>
      <c r="AD616"/>
    </row>
    <row r="617" spans="27:30" ht="12" customHeight="1" x14ac:dyDescent="0.3">
      <c r="AA617"/>
      <c r="AB617"/>
      <c r="AC617"/>
      <c r="AD617"/>
    </row>
    <row r="618" spans="27:30" ht="12" customHeight="1" x14ac:dyDescent="0.3">
      <c r="AA618"/>
      <c r="AB618"/>
      <c r="AC618"/>
      <c r="AD618"/>
    </row>
    <row r="619" spans="27:30" ht="12" customHeight="1" x14ac:dyDescent="0.3">
      <c r="AA619"/>
      <c r="AB619"/>
      <c r="AC619"/>
      <c r="AD619"/>
    </row>
    <row r="620" spans="27:30" ht="12" customHeight="1" x14ac:dyDescent="0.3">
      <c r="AA620"/>
      <c r="AB620"/>
      <c r="AC620"/>
      <c r="AD620"/>
    </row>
    <row r="621" spans="27:30" ht="12" customHeight="1" x14ac:dyDescent="0.3">
      <c r="AA621"/>
      <c r="AB621"/>
      <c r="AC621"/>
      <c r="AD621"/>
    </row>
    <row r="622" spans="27:30" ht="12" customHeight="1" x14ac:dyDescent="0.3">
      <c r="AA622"/>
      <c r="AB622"/>
      <c r="AC622"/>
      <c r="AD622"/>
    </row>
    <row r="623" spans="27:30" ht="12" customHeight="1" x14ac:dyDescent="0.3">
      <c r="AA623"/>
      <c r="AB623"/>
      <c r="AC623"/>
      <c r="AD623"/>
    </row>
    <row r="624" spans="27:30" ht="12" customHeight="1" x14ac:dyDescent="0.3">
      <c r="AA624"/>
      <c r="AB624"/>
      <c r="AC624"/>
      <c r="AD624"/>
    </row>
    <row r="625" spans="27:30" ht="12" customHeight="1" x14ac:dyDescent="0.3">
      <c r="AA625"/>
      <c r="AB625"/>
      <c r="AC625"/>
      <c r="AD625"/>
    </row>
    <row r="626" spans="27:30" ht="12" customHeight="1" x14ac:dyDescent="0.3">
      <c r="AA626"/>
      <c r="AB626"/>
      <c r="AC626"/>
      <c r="AD626"/>
    </row>
    <row r="627" spans="27:30" ht="12" customHeight="1" x14ac:dyDescent="0.3">
      <c r="AA627"/>
      <c r="AB627"/>
      <c r="AC627"/>
      <c r="AD627"/>
    </row>
    <row r="628" spans="27:30" ht="12" customHeight="1" x14ac:dyDescent="0.3">
      <c r="AA628"/>
      <c r="AB628"/>
      <c r="AC628"/>
      <c r="AD628"/>
    </row>
    <row r="629" spans="27:30" ht="12" customHeight="1" x14ac:dyDescent="0.3">
      <c r="AA629"/>
      <c r="AB629"/>
      <c r="AC629"/>
      <c r="AD629"/>
    </row>
    <row r="630" spans="27:30" ht="12" customHeight="1" x14ac:dyDescent="0.3">
      <c r="AA630"/>
      <c r="AB630"/>
      <c r="AC630"/>
      <c r="AD630"/>
    </row>
    <row r="631" spans="27:30" ht="12" customHeight="1" x14ac:dyDescent="0.3">
      <c r="AA631"/>
      <c r="AB631"/>
      <c r="AC631"/>
      <c r="AD631"/>
    </row>
    <row r="632" spans="27:30" ht="12" customHeight="1" x14ac:dyDescent="0.3">
      <c r="AA632"/>
      <c r="AB632"/>
      <c r="AC632"/>
      <c r="AD632"/>
    </row>
    <row r="633" spans="27:30" ht="12" customHeight="1" x14ac:dyDescent="0.3">
      <c r="AA633"/>
      <c r="AB633"/>
      <c r="AC633"/>
      <c r="AD633"/>
    </row>
    <row r="634" spans="27:30" ht="12" customHeight="1" x14ac:dyDescent="0.3">
      <c r="AA634"/>
      <c r="AB634"/>
      <c r="AC634"/>
      <c r="AD634"/>
    </row>
    <row r="635" spans="27:30" ht="12" customHeight="1" x14ac:dyDescent="0.3">
      <c r="AA635"/>
      <c r="AB635"/>
      <c r="AC635"/>
      <c r="AD635"/>
    </row>
    <row r="636" spans="27:30" ht="12" customHeight="1" x14ac:dyDescent="0.3">
      <c r="AA636"/>
      <c r="AB636"/>
      <c r="AC636"/>
      <c r="AD636"/>
    </row>
    <row r="637" spans="27:30" ht="12" customHeight="1" x14ac:dyDescent="0.3">
      <c r="AA637"/>
      <c r="AB637"/>
      <c r="AC637"/>
      <c r="AD637"/>
    </row>
    <row r="638" spans="27:30" ht="12" customHeight="1" x14ac:dyDescent="0.3">
      <c r="AA638"/>
      <c r="AB638"/>
      <c r="AC638"/>
      <c r="AD638"/>
    </row>
    <row r="639" spans="27:30" ht="12" customHeight="1" x14ac:dyDescent="0.3">
      <c r="AA639"/>
      <c r="AB639"/>
      <c r="AC639"/>
      <c r="AD639"/>
    </row>
    <row r="640" spans="27:30" ht="12" customHeight="1" x14ac:dyDescent="0.3">
      <c r="AA640"/>
      <c r="AB640"/>
      <c r="AC640"/>
      <c r="AD640"/>
    </row>
    <row r="641" spans="27:30" ht="12" customHeight="1" x14ac:dyDescent="0.3">
      <c r="AA641"/>
      <c r="AB641"/>
      <c r="AC641"/>
      <c r="AD641"/>
    </row>
    <row r="642" spans="27:30" ht="12" customHeight="1" x14ac:dyDescent="0.3">
      <c r="AA642"/>
      <c r="AB642"/>
      <c r="AC642"/>
      <c r="AD642"/>
    </row>
    <row r="643" spans="27:30" ht="12" customHeight="1" x14ac:dyDescent="0.3">
      <c r="AA643"/>
      <c r="AB643"/>
      <c r="AC643"/>
      <c r="AD643"/>
    </row>
    <row r="644" spans="27:30" ht="12" customHeight="1" x14ac:dyDescent="0.3">
      <c r="AA644"/>
      <c r="AB644"/>
      <c r="AC644"/>
      <c r="AD644"/>
    </row>
    <row r="645" spans="27:30" ht="12" customHeight="1" x14ac:dyDescent="0.3">
      <c r="AA645"/>
      <c r="AB645"/>
      <c r="AC645"/>
      <c r="AD645"/>
    </row>
    <row r="646" spans="27:30" ht="12" customHeight="1" x14ac:dyDescent="0.3">
      <c r="AA646"/>
      <c r="AB646"/>
      <c r="AC646"/>
      <c r="AD646"/>
    </row>
    <row r="647" spans="27:30" ht="12" customHeight="1" x14ac:dyDescent="0.3">
      <c r="AA647"/>
      <c r="AB647"/>
      <c r="AC647"/>
      <c r="AD647"/>
    </row>
    <row r="648" spans="27:30" ht="12" customHeight="1" x14ac:dyDescent="0.3">
      <c r="AA648"/>
      <c r="AB648"/>
      <c r="AC648"/>
      <c r="AD648"/>
    </row>
    <row r="649" spans="27:30" ht="12" customHeight="1" x14ac:dyDescent="0.3">
      <c r="AA649"/>
      <c r="AB649"/>
      <c r="AC649"/>
      <c r="AD649"/>
    </row>
    <row r="650" spans="27:30" ht="12" customHeight="1" x14ac:dyDescent="0.3">
      <c r="AA650"/>
      <c r="AB650"/>
      <c r="AC650"/>
      <c r="AD650"/>
    </row>
    <row r="651" spans="27:30" ht="12" customHeight="1" x14ac:dyDescent="0.3">
      <c r="AA651"/>
      <c r="AB651"/>
      <c r="AC651"/>
      <c r="AD651"/>
    </row>
    <row r="652" spans="27:30" ht="12" customHeight="1" x14ac:dyDescent="0.3">
      <c r="AA652"/>
      <c r="AB652"/>
      <c r="AC652"/>
      <c r="AD652"/>
    </row>
    <row r="653" spans="27:30" ht="12" customHeight="1" x14ac:dyDescent="0.3">
      <c r="AA653"/>
      <c r="AB653"/>
      <c r="AC653"/>
      <c r="AD653"/>
    </row>
    <row r="654" spans="27:30" ht="12" customHeight="1" x14ac:dyDescent="0.3">
      <c r="AA654"/>
      <c r="AB654"/>
      <c r="AC654"/>
      <c r="AD654"/>
    </row>
    <row r="655" spans="27:30" ht="12" customHeight="1" x14ac:dyDescent="0.3">
      <c r="AA655"/>
      <c r="AB655"/>
      <c r="AC655"/>
      <c r="AD655"/>
    </row>
    <row r="656" spans="27:30" ht="12" customHeight="1" x14ac:dyDescent="0.3">
      <c r="AA656"/>
      <c r="AB656"/>
      <c r="AC656"/>
      <c r="AD656"/>
    </row>
    <row r="657" spans="27:30" ht="12" customHeight="1" x14ac:dyDescent="0.3">
      <c r="AA657"/>
      <c r="AB657"/>
      <c r="AC657"/>
      <c r="AD657"/>
    </row>
    <row r="658" spans="27:30" ht="12" customHeight="1" x14ac:dyDescent="0.3">
      <c r="AA658"/>
      <c r="AB658"/>
      <c r="AC658"/>
      <c r="AD658"/>
    </row>
    <row r="659" spans="27:30" ht="12" customHeight="1" x14ac:dyDescent="0.3">
      <c r="AA659"/>
      <c r="AB659"/>
      <c r="AC659"/>
      <c r="AD659"/>
    </row>
    <row r="660" spans="27:30" ht="12" customHeight="1" x14ac:dyDescent="0.3">
      <c r="AA660"/>
      <c r="AB660"/>
      <c r="AC660"/>
      <c r="AD660"/>
    </row>
    <row r="661" spans="27:30" ht="12" customHeight="1" x14ac:dyDescent="0.3">
      <c r="AA661"/>
      <c r="AB661"/>
      <c r="AC661"/>
      <c r="AD661"/>
    </row>
    <row r="662" spans="27:30" ht="12" customHeight="1" x14ac:dyDescent="0.3">
      <c r="AA662"/>
      <c r="AB662"/>
      <c r="AC662"/>
      <c r="AD662"/>
    </row>
    <row r="663" spans="27:30" ht="12" customHeight="1" x14ac:dyDescent="0.3">
      <c r="AA663"/>
      <c r="AB663"/>
      <c r="AC663"/>
      <c r="AD663"/>
    </row>
    <row r="664" spans="27:30" ht="12" customHeight="1" x14ac:dyDescent="0.3">
      <c r="AA664"/>
      <c r="AB664"/>
      <c r="AC664"/>
      <c r="AD664"/>
    </row>
    <row r="665" spans="27:30" ht="12" customHeight="1" x14ac:dyDescent="0.3">
      <c r="AA665"/>
      <c r="AB665"/>
      <c r="AC665"/>
      <c r="AD665"/>
    </row>
    <row r="666" spans="27:30" ht="12" customHeight="1" x14ac:dyDescent="0.3">
      <c r="AA666"/>
      <c r="AB666"/>
      <c r="AC666"/>
      <c r="AD666"/>
    </row>
    <row r="667" spans="27:30" ht="12" customHeight="1" x14ac:dyDescent="0.3">
      <c r="AA667"/>
      <c r="AB667"/>
      <c r="AC667"/>
      <c r="AD667"/>
    </row>
    <row r="668" spans="27:30" ht="12" customHeight="1" x14ac:dyDescent="0.3">
      <c r="AA668"/>
      <c r="AB668"/>
      <c r="AC668"/>
      <c r="AD668"/>
    </row>
    <row r="669" spans="27:30" ht="12" customHeight="1" x14ac:dyDescent="0.3">
      <c r="AA669"/>
      <c r="AB669"/>
      <c r="AC669"/>
      <c r="AD669"/>
    </row>
    <row r="670" spans="27:30" ht="12" customHeight="1" x14ac:dyDescent="0.3">
      <c r="AA670"/>
      <c r="AB670"/>
      <c r="AC670"/>
      <c r="AD670"/>
    </row>
    <row r="671" spans="27:30" ht="12" customHeight="1" x14ac:dyDescent="0.3">
      <c r="AA671"/>
      <c r="AB671"/>
      <c r="AC671"/>
      <c r="AD671"/>
    </row>
    <row r="672" spans="27:30" ht="12" customHeight="1" x14ac:dyDescent="0.3">
      <c r="AA672"/>
      <c r="AB672"/>
      <c r="AC672"/>
      <c r="AD672"/>
    </row>
    <row r="673" spans="27:30" ht="12" customHeight="1" x14ac:dyDescent="0.3">
      <c r="AA673"/>
      <c r="AB673"/>
      <c r="AC673"/>
      <c r="AD673"/>
    </row>
    <row r="674" spans="27:30" ht="12" customHeight="1" x14ac:dyDescent="0.3">
      <c r="AA674"/>
      <c r="AB674"/>
      <c r="AC674"/>
      <c r="AD674"/>
    </row>
    <row r="675" spans="27:30" ht="12" customHeight="1" x14ac:dyDescent="0.3">
      <c r="AA675"/>
      <c r="AB675"/>
      <c r="AC675"/>
      <c r="AD675"/>
    </row>
    <row r="676" spans="27:30" ht="12" customHeight="1" x14ac:dyDescent="0.3">
      <c r="AA676"/>
      <c r="AB676"/>
      <c r="AC676"/>
      <c r="AD676"/>
    </row>
    <row r="677" spans="27:30" ht="12" customHeight="1" x14ac:dyDescent="0.3">
      <c r="AA677"/>
      <c r="AB677"/>
      <c r="AC677"/>
      <c r="AD677"/>
    </row>
    <row r="678" spans="27:30" ht="12" customHeight="1" x14ac:dyDescent="0.3">
      <c r="AA678"/>
      <c r="AB678"/>
      <c r="AC678"/>
      <c r="AD678"/>
    </row>
    <row r="679" spans="27:30" ht="12" customHeight="1" x14ac:dyDescent="0.3">
      <c r="AA679"/>
      <c r="AB679"/>
      <c r="AC679"/>
      <c r="AD679"/>
    </row>
    <row r="680" spans="27:30" ht="12" customHeight="1" x14ac:dyDescent="0.3">
      <c r="AA680"/>
      <c r="AB680"/>
      <c r="AC680"/>
      <c r="AD680"/>
    </row>
    <row r="681" spans="27:30" ht="12" customHeight="1" x14ac:dyDescent="0.3">
      <c r="AA681"/>
      <c r="AB681"/>
      <c r="AC681"/>
      <c r="AD681"/>
    </row>
    <row r="682" spans="27:30" ht="12" customHeight="1" x14ac:dyDescent="0.3">
      <c r="AA682"/>
      <c r="AB682"/>
      <c r="AC682"/>
      <c r="AD682"/>
    </row>
    <row r="683" spans="27:30" ht="12" customHeight="1" x14ac:dyDescent="0.3">
      <c r="AA683"/>
      <c r="AB683"/>
      <c r="AC683"/>
      <c r="AD683"/>
    </row>
    <row r="684" spans="27:30" ht="12" customHeight="1" x14ac:dyDescent="0.3">
      <c r="AA684"/>
      <c r="AB684"/>
      <c r="AC684"/>
      <c r="AD684"/>
    </row>
    <row r="685" spans="27:30" ht="12" customHeight="1" x14ac:dyDescent="0.3">
      <c r="AA685"/>
      <c r="AB685"/>
      <c r="AC685"/>
      <c r="AD685"/>
    </row>
    <row r="686" spans="27:30" ht="12" customHeight="1" x14ac:dyDescent="0.3">
      <c r="AA686"/>
      <c r="AB686"/>
      <c r="AC686"/>
      <c r="AD686"/>
    </row>
    <row r="687" spans="27:30" ht="12" customHeight="1" x14ac:dyDescent="0.3">
      <c r="AA687"/>
      <c r="AB687"/>
      <c r="AC687"/>
      <c r="AD687"/>
    </row>
    <row r="688" spans="27:30" ht="12" customHeight="1" x14ac:dyDescent="0.3">
      <c r="AA688"/>
      <c r="AB688"/>
      <c r="AC688"/>
      <c r="AD688"/>
    </row>
    <row r="689" spans="27:30" ht="12" customHeight="1" x14ac:dyDescent="0.3">
      <c r="AA689"/>
      <c r="AB689"/>
      <c r="AC689"/>
      <c r="AD689"/>
    </row>
    <row r="690" spans="27:30" ht="12" customHeight="1" x14ac:dyDescent="0.3">
      <c r="AA690"/>
      <c r="AB690"/>
      <c r="AC690"/>
      <c r="AD690"/>
    </row>
    <row r="691" spans="27:30" ht="12" customHeight="1" x14ac:dyDescent="0.3">
      <c r="AA691"/>
      <c r="AB691"/>
      <c r="AC691"/>
      <c r="AD691"/>
    </row>
    <row r="692" spans="27:30" ht="12" customHeight="1" x14ac:dyDescent="0.3">
      <c r="AA692"/>
      <c r="AB692"/>
      <c r="AC692"/>
      <c r="AD692"/>
    </row>
    <row r="693" spans="27:30" ht="12" customHeight="1" x14ac:dyDescent="0.3">
      <c r="AA693"/>
      <c r="AB693"/>
      <c r="AC693"/>
      <c r="AD693"/>
    </row>
    <row r="694" spans="27:30" ht="12" customHeight="1" x14ac:dyDescent="0.3">
      <c r="AA694"/>
      <c r="AB694"/>
      <c r="AC694"/>
      <c r="AD694"/>
    </row>
    <row r="695" spans="27:30" ht="12" customHeight="1" x14ac:dyDescent="0.3">
      <c r="AA695"/>
      <c r="AB695"/>
      <c r="AC695"/>
      <c r="AD695"/>
    </row>
    <row r="696" spans="27:30" ht="12" customHeight="1" x14ac:dyDescent="0.3">
      <c r="AA696"/>
      <c r="AB696"/>
      <c r="AC696"/>
      <c r="AD696"/>
    </row>
    <row r="697" spans="27:30" ht="12" customHeight="1" x14ac:dyDescent="0.3">
      <c r="AA697"/>
      <c r="AB697"/>
      <c r="AC697"/>
      <c r="AD697"/>
    </row>
    <row r="698" spans="27:30" ht="12" customHeight="1" x14ac:dyDescent="0.3">
      <c r="AA698"/>
      <c r="AB698"/>
      <c r="AC698"/>
      <c r="AD698"/>
    </row>
    <row r="699" spans="27:30" ht="12" customHeight="1" x14ac:dyDescent="0.3">
      <c r="AA699"/>
      <c r="AB699"/>
      <c r="AC699"/>
      <c r="AD699"/>
    </row>
    <row r="700" spans="27:30" ht="12" customHeight="1" x14ac:dyDescent="0.3">
      <c r="AA700"/>
      <c r="AB700"/>
      <c r="AC700"/>
      <c r="AD700"/>
    </row>
    <row r="701" spans="27:30" ht="12" customHeight="1" x14ac:dyDescent="0.3">
      <c r="AA701"/>
      <c r="AB701"/>
      <c r="AC701"/>
      <c r="AD701"/>
    </row>
    <row r="702" spans="27:30" ht="12" customHeight="1" x14ac:dyDescent="0.3">
      <c r="AA702"/>
      <c r="AB702"/>
      <c r="AC702"/>
      <c r="AD702"/>
    </row>
    <row r="703" spans="27:30" ht="12" customHeight="1" x14ac:dyDescent="0.3">
      <c r="AA703"/>
      <c r="AB703"/>
      <c r="AC703"/>
      <c r="AD703"/>
    </row>
    <row r="704" spans="27:30" ht="12" customHeight="1" x14ac:dyDescent="0.3">
      <c r="AA704"/>
      <c r="AB704"/>
      <c r="AC704"/>
      <c r="AD704"/>
    </row>
    <row r="705" spans="27:30" ht="12" customHeight="1" x14ac:dyDescent="0.3">
      <c r="AA705"/>
      <c r="AB705"/>
      <c r="AC705"/>
      <c r="AD705"/>
    </row>
    <row r="706" spans="27:30" ht="12" customHeight="1" x14ac:dyDescent="0.3">
      <c r="AA706"/>
      <c r="AB706"/>
      <c r="AC706"/>
      <c r="AD706"/>
    </row>
    <row r="707" spans="27:30" ht="12" customHeight="1" x14ac:dyDescent="0.3">
      <c r="AA707"/>
      <c r="AB707"/>
      <c r="AC707"/>
      <c r="AD707"/>
    </row>
    <row r="708" spans="27:30" ht="12" customHeight="1" x14ac:dyDescent="0.3">
      <c r="AA708"/>
      <c r="AB708"/>
      <c r="AC708"/>
      <c r="AD708"/>
    </row>
    <row r="709" spans="27:30" ht="12" customHeight="1" x14ac:dyDescent="0.3">
      <c r="AA709"/>
      <c r="AB709"/>
      <c r="AC709"/>
      <c r="AD709"/>
    </row>
    <row r="710" spans="27:30" ht="12" customHeight="1" x14ac:dyDescent="0.3">
      <c r="AA710"/>
      <c r="AB710"/>
      <c r="AC710"/>
      <c r="AD710"/>
    </row>
    <row r="711" spans="27:30" ht="12" customHeight="1" x14ac:dyDescent="0.3">
      <c r="AA711"/>
      <c r="AB711"/>
      <c r="AC711"/>
      <c r="AD711"/>
    </row>
    <row r="712" spans="27:30" ht="12" customHeight="1" x14ac:dyDescent="0.3">
      <c r="AA712"/>
      <c r="AB712"/>
      <c r="AC712"/>
      <c r="AD712"/>
    </row>
    <row r="713" spans="27:30" ht="12" customHeight="1" x14ac:dyDescent="0.3">
      <c r="AA713"/>
      <c r="AB713"/>
      <c r="AC713"/>
      <c r="AD713"/>
    </row>
    <row r="714" spans="27:30" ht="12" customHeight="1" x14ac:dyDescent="0.3">
      <c r="AA714"/>
      <c r="AB714"/>
      <c r="AC714"/>
      <c r="AD714"/>
    </row>
    <row r="715" spans="27:30" ht="12" customHeight="1" x14ac:dyDescent="0.3">
      <c r="AA715"/>
      <c r="AB715"/>
      <c r="AC715"/>
      <c r="AD715"/>
    </row>
    <row r="716" spans="27:30" ht="12" customHeight="1" x14ac:dyDescent="0.3">
      <c r="AA716"/>
      <c r="AB716"/>
      <c r="AC716"/>
      <c r="AD716"/>
    </row>
    <row r="717" spans="27:30" ht="12" customHeight="1" x14ac:dyDescent="0.3">
      <c r="AA717"/>
      <c r="AB717"/>
      <c r="AC717"/>
      <c r="AD717"/>
    </row>
    <row r="718" spans="27:30" ht="12" customHeight="1" x14ac:dyDescent="0.3">
      <c r="AA718"/>
      <c r="AB718"/>
      <c r="AC718"/>
      <c r="AD718"/>
    </row>
    <row r="719" spans="27:30" ht="12" customHeight="1" x14ac:dyDescent="0.3">
      <c r="AA719"/>
      <c r="AB719"/>
      <c r="AC719"/>
      <c r="AD719"/>
    </row>
    <row r="720" spans="27:30" ht="12" customHeight="1" x14ac:dyDescent="0.3">
      <c r="AA720"/>
      <c r="AB720"/>
      <c r="AC720"/>
      <c r="AD720"/>
    </row>
    <row r="721" spans="27:30" ht="12" customHeight="1" x14ac:dyDescent="0.3">
      <c r="AA721"/>
      <c r="AB721"/>
      <c r="AC721"/>
      <c r="AD721"/>
    </row>
    <row r="722" spans="27:30" ht="12" customHeight="1" x14ac:dyDescent="0.3">
      <c r="AA722"/>
      <c r="AB722"/>
      <c r="AC722"/>
      <c r="AD722"/>
    </row>
    <row r="723" spans="27:30" ht="12" customHeight="1" x14ac:dyDescent="0.3">
      <c r="AA723"/>
      <c r="AB723"/>
      <c r="AC723"/>
      <c r="AD723"/>
    </row>
    <row r="724" spans="27:30" ht="12" customHeight="1" x14ac:dyDescent="0.3">
      <c r="AA724"/>
      <c r="AB724"/>
      <c r="AC724"/>
      <c r="AD724"/>
    </row>
    <row r="725" spans="27:30" ht="12" customHeight="1" x14ac:dyDescent="0.3">
      <c r="AA725"/>
      <c r="AB725"/>
      <c r="AC725"/>
      <c r="AD725"/>
    </row>
    <row r="726" spans="27:30" ht="12" customHeight="1" x14ac:dyDescent="0.3">
      <c r="AA726"/>
      <c r="AB726"/>
      <c r="AC726"/>
      <c r="AD726"/>
    </row>
    <row r="727" spans="27:30" ht="12" customHeight="1" x14ac:dyDescent="0.3">
      <c r="AA727"/>
      <c r="AB727"/>
      <c r="AC727"/>
      <c r="AD727"/>
    </row>
    <row r="728" spans="27:30" ht="12" customHeight="1" x14ac:dyDescent="0.3">
      <c r="AA728"/>
      <c r="AB728"/>
      <c r="AC728"/>
      <c r="AD728"/>
    </row>
    <row r="729" spans="27:30" ht="12" customHeight="1" x14ac:dyDescent="0.3">
      <c r="AA729"/>
      <c r="AB729"/>
      <c r="AC729"/>
      <c r="AD729"/>
    </row>
    <row r="730" spans="27:30" ht="12" customHeight="1" x14ac:dyDescent="0.3">
      <c r="AA730"/>
      <c r="AB730"/>
      <c r="AC730"/>
      <c r="AD730"/>
    </row>
    <row r="731" spans="27:30" ht="12" customHeight="1" x14ac:dyDescent="0.3">
      <c r="AA731"/>
      <c r="AB731"/>
      <c r="AC731"/>
      <c r="AD731"/>
    </row>
    <row r="732" spans="27:30" ht="12" customHeight="1" x14ac:dyDescent="0.3">
      <c r="AA732"/>
      <c r="AB732"/>
      <c r="AC732"/>
      <c r="AD732"/>
    </row>
    <row r="733" spans="27:30" ht="12" customHeight="1" x14ac:dyDescent="0.3">
      <c r="AA733"/>
      <c r="AB733"/>
      <c r="AC733"/>
      <c r="AD733"/>
    </row>
    <row r="734" spans="27:30" ht="12" customHeight="1" x14ac:dyDescent="0.3">
      <c r="AA734"/>
      <c r="AB734"/>
      <c r="AC734"/>
      <c r="AD734"/>
    </row>
    <row r="735" spans="27:30" ht="12" customHeight="1" x14ac:dyDescent="0.3">
      <c r="AA735"/>
      <c r="AB735"/>
      <c r="AC735"/>
      <c r="AD735"/>
    </row>
    <row r="736" spans="27:30" ht="12" customHeight="1" x14ac:dyDescent="0.3">
      <c r="AA736"/>
      <c r="AB736"/>
      <c r="AC736"/>
      <c r="AD736"/>
    </row>
    <row r="737" spans="27:30" ht="12" customHeight="1" x14ac:dyDescent="0.3">
      <c r="AA737"/>
      <c r="AB737"/>
      <c r="AC737"/>
      <c r="AD737"/>
    </row>
    <row r="738" spans="27:30" ht="12" customHeight="1" x14ac:dyDescent="0.3">
      <c r="AA738"/>
      <c r="AB738"/>
      <c r="AC738"/>
      <c r="AD738"/>
    </row>
    <row r="739" spans="27:30" ht="12" customHeight="1" x14ac:dyDescent="0.3">
      <c r="AA739"/>
      <c r="AB739"/>
      <c r="AC739"/>
      <c r="AD739"/>
    </row>
    <row r="740" spans="27:30" ht="12" customHeight="1" x14ac:dyDescent="0.3">
      <c r="AA740"/>
      <c r="AB740"/>
      <c r="AC740"/>
      <c r="AD740"/>
    </row>
    <row r="741" spans="27:30" ht="12" customHeight="1" x14ac:dyDescent="0.3">
      <c r="AA741"/>
      <c r="AB741"/>
      <c r="AC741"/>
      <c r="AD741"/>
    </row>
    <row r="742" spans="27:30" ht="12" customHeight="1" x14ac:dyDescent="0.3">
      <c r="AA742"/>
      <c r="AB742"/>
      <c r="AC742"/>
      <c r="AD742"/>
    </row>
    <row r="743" spans="27:30" ht="12" customHeight="1" x14ac:dyDescent="0.3">
      <c r="AA743"/>
      <c r="AB743"/>
      <c r="AC743"/>
      <c r="AD743"/>
    </row>
    <row r="744" spans="27:30" ht="12" customHeight="1" x14ac:dyDescent="0.3">
      <c r="AA744"/>
      <c r="AB744"/>
      <c r="AC744"/>
      <c r="AD744"/>
    </row>
    <row r="745" spans="27:30" ht="12" customHeight="1" x14ac:dyDescent="0.3">
      <c r="AA745"/>
      <c r="AB745"/>
      <c r="AC745"/>
      <c r="AD745"/>
    </row>
    <row r="746" spans="27:30" ht="12" customHeight="1" x14ac:dyDescent="0.3">
      <c r="AA746"/>
      <c r="AB746"/>
      <c r="AC746"/>
      <c r="AD746"/>
    </row>
    <row r="747" spans="27:30" ht="12" customHeight="1" x14ac:dyDescent="0.3">
      <c r="AA747"/>
      <c r="AB747"/>
      <c r="AC747"/>
      <c r="AD747"/>
    </row>
    <row r="748" spans="27:30" ht="12" customHeight="1" x14ac:dyDescent="0.3">
      <c r="AA748"/>
      <c r="AB748"/>
      <c r="AC748"/>
      <c r="AD748"/>
    </row>
    <row r="749" spans="27:30" ht="12" customHeight="1" x14ac:dyDescent="0.3">
      <c r="AA749"/>
      <c r="AB749"/>
      <c r="AC749"/>
      <c r="AD749"/>
    </row>
    <row r="750" spans="27:30" ht="12" customHeight="1" x14ac:dyDescent="0.3">
      <c r="AA750"/>
      <c r="AB750"/>
      <c r="AC750"/>
      <c r="AD750"/>
    </row>
    <row r="751" spans="27:30" ht="12" customHeight="1" x14ac:dyDescent="0.3">
      <c r="AA751"/>
      <c r="AB751"/>
      <c r="AC751"/>
      <c r="AD751"/>
    </row>
    <row r="752" spans="27:30" ht="12" customHeight="1" x14ac:dyDescent="0.3">
      <c r="AA752"/>
      <c r="AB752"/>
      <c r="AC752"/>
      <c r="AD752"/>
    </row>
    <row r="753" spans="27:30" ht="12" customHeight="1" x14ac:dyDescent="0.3">
      <c r="AA753"/>
      <c r="AB753"/>
      <c r="AC753"/>
      <c r="AD753"/>
    </row>
    <row r="754" spans="27:30" ht="12" customHeight="1" x14ac:dyDescent="0.3">
      <c r="AA754"/>
      <c r="AB754"/>
      <c r="AC754"/>
      <c r="AD754"/>
    </row>
    <row r="755" spans="27:30" ht="12" customHeight="1" x14ac:dyDescent="0.3">
      <c r="AA755"/>
      <c r="AB755"/>
      <c r="AC755"/>
      <c r="AD755"/>
    </row>
    <row r="756" spans="27:30" ht="12" customHeight="1" x14ac:dyDescent="0.3">
      <c r="AA756"/>
      <c r="AB756"/>
      <c r="AC756"/>
      <c r="AD756"/>
    </row>
    <row r="757" spans="27:30" ht="12" customHeight="1" x14ac:dyDescent="0.3">
      <c r="AA757"/>
      <c r="AB757"/>
      <c r="AC757"/>
      <c r="AD757"/>
    </row>
    <row r="758" spans="27:30" ht="12" customHeight="1" x14ac:dyDescent="0.3">
      <c r="AA758"/>
      <c r="AB758"/>
      <c r="AC758"/>
      <c r="AD758"/>
    </row>
    <row r="759" spans="27:30" ht="12" customHeight="1" x14ac:dyDescent="0.3">
      <c r="AA759"/>
      <c r="AB759"/>
      <c r="AC759"/>
      <c r="AD759"/>
    </row>
    <row r="760" spans="27:30" ht="12" customHeight="1" x14ac:dyDescent="0.3">
      <c r="AA760"/>
      <c r="AB760"/>
      <c r="AC760"/>
      <c r="AD760"/>
    </row>
    <row r="761" spans="27:30" ht="12" customHeight="1" x14ac:dyDescent="0.3">
      <c r="AA761"/>
      <c r="AB761"/>
      <c r="AC761"/>
      <c r="AD761"/>
    </row>
    <row r="762" spans="27:30" ht="12" customHeight="1" x14ac:dyDescent="0.3">
      <c r="AA762"/>
      <c r="AB762"/>
      <c r="AC762"/>
      <c r="AD762"/>
    </row>
    <row r="763" spans="27:30" ht="12" customHeight="1" x14ac:dyDescent="0.3">
      <c r="AA763"/>
      <c r="AB763"/>
      <c r="AC763"/>
      <c r="AD763"/>
    </row>
    <row r="764" spans="27:30" ht="12" customHeight="1" x14ac:dyDescent="0.3">
      <c r="AA764"/>
      <c r="AB764"/>
      <c r="AC764"/>
      <c r="AD764"/>
    </row>
    <row r="765" spans="27:30" ht="12" customHeight="1" x14ac:dyDescent="0.3">
      <c r="AA765"/>
      <c r="AB765"/>
      <c r="AC765"/>
      <c r="AD765"/>
    </row>
    <row r="766" spans="27:30" ht="12" customHeight="1" x14ac:dyDescent="0.3">
      <c r="AA766"/>
      <c r="AB766"/>
      <c r="AC766"/>
      <c r="AD766"/>
    </row>
    <row r="767" spans="27:30" ht="12" customHeight="1" x14ac:dyDescent="0.3">
      <c r="AA767"/>
      <c r="AB767"/>
      <c r="AC767"/>
      <c r="AD767"/>
    </row>
    <row r="768" spans="27:30" ht="12" customHeight="1" x14ac:dyDescent="0.3">
      <c r="AA768"/>
      <c r="AB768"/>
      <c r="AC768"/>
      <c r="AD768"/>
    </row>
    <row r="769" spans="27:30" ht="12" customHeight="1" x14ac:dyDescent="0.3">
      <c r="AA769"/>
      <c r="AB769"/>
      <c r="AC769"/>
      <c r="AD769"/>
    </row>
    <row r="770" spans="27:30" ht="12" customHeight="1" x14ac:dyDescent="0.3">
      <c r="AA770"/>
      <c r="AB770"/>
      <c r="AC770"/>
      <c r="AD770"/>
    </row>
    <row r="771" spans="27:30" ht="12" customHeight="1" x14ac:dyDescent="0.3">
      <c r="AA771"/>
      <c r="AB771"/>
      <c r="AC771"/>
      <c r="AD771"/>
    </row>
    <row r="772" spans="27:30" ht="12" customHeight="1" x14ac:dyDescent="0.3">
      <c r="AA772"/>
      <c r="AB772"/>
      <c r="AC772"/>
      <c r="AD772"/>
    </row>
    <row r="773" spans="27:30" ht="12" customHeight="1" x14ac:dyDescent="0.3">
      <c r="AA773"/>
      <c r="AB773"/>
      <c r="AC773"/>
      <c r="AD773"/>
    </row>
    <row r="774" spans="27:30" ht="12" customHeight="1" x14ac:dyDescent="0.3">
      <c r="AA774"/>
      <c r="AB774"/>
      <c r="AC774"/>
      <c r="AD774"/>
    </row>
    <row r="775" spans="27:30" ht="12" customHeight="1" x14ac:dyDescent="0.3">
      <c r="AA775"/>
      <c r="AB775"/>
      <c r="AC775"/>
      <c r="AD775"/>
    </row>
    <row r="776" spans="27:30" ht="12" customHeight="1" x14ac:dyDescent="0.3">
      <c r="AA776"/>
      <c r="AB776"/>
      <c r="AC776"/>
      <c r="AD776"/>
    </row>
    <row r="777" spans="27:30" ht="12" customHeight="1" x14ac:dyDescent="0.3">
      <c r="AA777"/>
      <c r="AB777"/>
      <c r="AC777"/>
      <c r="AD777"/>
    </row>
    <row r="778" spans="27:30" ht="12" customHeight="1" x14ac:dyDescent="0.3">
      <c r="AA778"/>
      <c r="AB778"/>
      <c r="AC778"/>
      <c r="AD778"/>
    </row>
    <row r="779" spans="27:30" ht="12" customHeight="1" x14ac:dyDescent="0.3">
      <c r="AA779"/>
      <c r="AB779"/>
      <c r="AC779"/>
      <c r="AD779"/>
    </row>
    <row r="780" spans="27:30" ht="12" customHeight="1" x14ac:dyDescent="0.3">
      <c r="AA780"/>
      <c r="AB780"/>
      <c r="AC780"/>
      <c r="AD780"/>
    </row>
    <row r="781" spans="27:30" ht="12" customHeight="1" x14ac:dyDescent="0.3">
      <c r="AA781"/>
      <c r="AB781"/>
      <c r="AC781"/>
      <c r="AD781"/>
    </row>
    <row r="782" spans="27:30" ht="12" customHeight="1" x14ac:dyDescent="0.3">
      <c r="AA782"/>
      <c r="AB782"/>
      <c r="AC782"/>
      <c r="AD782"/>
    </row>
    <row r="783" spans="27:30" ht="12" customHeight="1" x14ac:dyDescent="0.3">
      <c r="AA783"/>
      <c r="AB783"/>
      <c r="AC783"/>
      <c r="AD783"/>
    </row>
    <row r="784" spans="27:30" ht="12" customHeight="1" x14ac:dyDescent="0.3">
      <c r="AA784"/>
      <c r="AB784"/>
      <c r="AC784"/>
      <c r="AD784"/>
    </row>
    <row r="785" spans="27:30" ht="12" customHeight="1" x14ac:dyDescent="0.3">
      <c r="AA785"/>
      <c r="AB785"/>
      <c r="AC785"/>
      <c r="AD785"/>
    </row>
    <row r="786" spans="27:30" ht="12" customHeight="1" x14ac:dyDescent="0.3">
      <c r="AA786"/>
      <c r="AB786"/>
      <c r="AC786"/>
      <c r="AD786"/>
    </row>
    <row r="787" spans="27:30" ht="12" customHeight="1" x14ac:dyDescent="0.3">
      <c r="AA787"/>
      <c r="AB787"/>
      <c r="AC787"/>
      <c r="AD787"/>
    </row>
    <row r="788" spans="27:30" ht="12" customHeight="1" x14ac:dyDescent="0.3">
      <c r="AA788"/>
      <c r="AB788"/>
      <c r="AC788"/>
      <c r="AD788"/>
    </row>
    <row r="789" spans="27:30" ht="12" customHeight="1" x14ac:dyDescent="0.3">
      <c r="AA789"/>
      <c r="AB789"/>
      <c r="AC789"/>
      <c r="AD789"/>
    </row>
    <row r="790" spans="27:30" ht="12" customHeight="1" x14ac:dyDescent="0.3">
      <c r="AA790"/>
      <c r="AB790"/>
      <c r="AC790"/>
      <c r="AD790"/>
    </row>
    <row r="791" spans="27:30" ht="12" customHeight="1" x14ac:dyDescent="0.3">
      <c r="AA791"/>
      <c r="AB791"/>
      <c r="AC791"/>
      <c r="AD791"/>
    </row>
    <row r="792" spans="27:30" ht="12" customHeight="1" x14ac:dyDescent="0.3">
      <c r="AA792"/>
      <c r="AB792"/>
      <c r="AC792"/>
      <c r="AD792"/>
    </row>
    <row r="793" spans="27:30" ht="12" customHeight="1" x14ac:dyDescent="0.3">
      <c r="AA793"/>
      <c r="AB793"/>
      <c r="AC793"/>
      <c r="AD793"/>
    </row>
    <row r="794" spans="27:30" ht="12" customHeight="1" x14ac:dyDescent="0.3">
      <c r="AA794"/>
      <c r="AB794"/>
      <c r="AC794"/>
      <c r="AD794"/>
    </row>
    <row r="795" spans="27:30" ht="12" customHeight="1" x14ac:dyDescent="0.3">
      <c r="AA795"/>
      <c r="AB795"/>
      <c r="AC795"/>
      <c r="AD795"/>
    </row>
    <row r="796" spans="27:30" ht="12" customHeight="1" x14ac:dyDescent="0.3">
      <c r="AA796"/>
      <c r="AB796"/>
      <c r="AC796"/>
      <c r="AD796"/>
    </row>
    <row r="797" spans="27:30" ht="12" customHeight="1" x14ac:dyDescent="0.3">
      <c r="AA797"/>
      <c r="AB797"/>
      <c r="AC797"/>
      <c r="AD797"/>
    </row>
    <row r="798" spans="27:30" ht="12" customHeight="1" x14ac:dyDescent="0.3">
      <c r="AA798"/>
      <c r="AB798"/>
      <c r="AC798"/>
      <c r="AD798"/>
    </row>
    <row r="799" spans="27:30" ht="12" customHeight="1" x14ac:dyDescent="0.3">
      <c r="AA799"/>
      <c r="AB799"/>
      <c r="AC799"/>
      <c r="AD799"/>
    </row>
    <row r="800" spans="27:30" ht="12" customHeight="1" x14ac:dyDescent="0.3">
      <c r="AA800"/>
      <c r="AB800"/>
      <c r="AC800"/>
      <c r="AD800"/>
    </row>
    <row r="801" spans="27:30" ht="12" customHeight="1" x14ac:dyDescent="0.3">
      <c r="AA801"/>
      <c r="AB801"/>
      <c r="AC801"/>
      <c r="AD801"/>
    </row>
    <row r="802" spans="27:30" ht="12" customHeight="1" x14ac:dyDescent="0.3">
      <c r="AA802"/>
      <c r="AB802"/>
      <c r="AC802"/>
      <c r="AD802"/>
    </row>
    <row r="803" spans="27:30" ht="12" customHeight="1" x14ac:dyDescent="0.3">
      <c r="AA803"/>
      <c r="AB803"/>
      <c r="AC803"/>
      <c r="AD803"/>
    </row>
    <row r="804" spans="27:30" ht="12" customHeight="1" x14ac:dyDescent="0.3">
      <c r="AA804"/>
      <c r="AB804"/>
      <c r="AC804"/>
      <c r="AD804"/>
    </row>
    <row r="805" spans="27:30" ht="12" customHeight="1" x14ac:dyDescent="0.3">
      <c r="AA805"/>
      <c r="AB805"/>
      <c r="AC805"/>
      <c r="AD805"/>
    </row>
    <row r="806" spans="27:30" ht="12" customHeight="1" x14ac:dyDescent="0.3">
      <c r="AA806"/>
      <c r="AB806"/>
      <c r="AC806"/>
      <c r="AD806"/>
    </row>
    <row r="807" spans="27:30" ht="12" customHeight="1" x14ac:dyDescent="0.3">
      <c r="AA807"/>
      <c r="AB807"/>
      <c r="AC807"/>
      <c r="AD807"/>
    </row>
    <row r="808" spans="27:30" ht="12" customHeight="1" x14ac:dyDescent="0.3">
      <c r="AA808"/>
      <c r="AB808"/>
      <c r="AC808"/>
      <c r="AD808"/>
    </row>
    <row r="809" spans="27:30" ht="12" customHeight="1" x14ac:dyDescent="0.3">
      <c r="AA809"/>
      <c r="AB809"/>
      <c r="AC809"/>
      <c r="AD809"/>
    </row>
    <row r="810" spans="27:30" ht="12" customHeight="1" x14ac:dyDescent="0.3">
      <c r="AA810"/>
      <c r="AB810"/>
      <c r="AC810"/>
      <c r="AD810"/>
    </row>
    <row r="811" spans="27:30" ht="12" customHeight="1" x14ac:dyDescent="0.3">
      <c r="AA811"/>
      <c r="AB811"/>
      <c r="AC811"/>
      <c r="AD811"/>
    </row>
    <row r="812" spans="27:30" ht="12" customHeight="1" x14ac:dyDescent="0.3">
      <c r="AA812"/>
      <c r="AB812"/>
      <c r="AC812"/>
      <c r="AD812"/>
    </row>
    <row r="813" spans="27:30" ht="12" customHeight="1" x14ac:dyDescent="0.3">
      <c r="AA813"/>
      <c r="AB813"/>
      <c r="AC813"/>
      <c r="AD813"/>
    </row>
    <row r="814" spans="27:30" ht="12" customHeight="1" x14ac:dyDescent="0.3">
      <c r="AA814"/>
      <c r="AB814"/>
      <c r="AC814"/>
      <c r="AD814"/>
    </row>
    <row r="815" spans="27:30" ht="12" customHeight="1" x14ac:dyDescent="0.3">
      <c r="AA815"/>
      <c r="AB815"/>
      <c r="AC815"/>
      <c r="AD815"/>
    </row>
    <row r="816" spans="27:30" ht="12" customHeight="1" x14ac:dyDescent="0.3">
      <c r="AA816"/>
      <c r="AB816"/>
      <c r="AC816"/>
      <c r="AD816"/>
    </row>
    <row r="817" spans="27:30" ht="12" customHeight="1" x14ac:dyDescent="0.3">
      <c r="AA817"/>
      <c r="AB817"/>
      <c r="AC817"/>
      <c r="AD817"/>
    </row>
    <row r="818" spans="27:30" ht="12" customHeight="1" x14ac:dyDescent="0.3">
      <c r="AA818"/>
      <c r="AB818"/>
      <c r="AC818"/>
      <c r="AD818"/>
    </row>
    <row r="819" spans="27:30" ht="12" customHeight="1" x14ac:dyDescent="0.3">
      <c r="AA819"/>
      <c r="AB819"/>
      <c r="AC819"/>
      <c r="AD819"/>
    </row>
    <row r="820" spans="27:30" ht="12" customHeight="1" x14ac:dyDescent="0.3">
      <c r="AA820"/>
      <c r="AB820"/>
      <c r="AC820"/>
      <c r="AD820"/>
    </row>
    <row r="821" spans="27:30" ht="12" customHeight="1" x14ac:dyDescent="0.3">
      <c r="AA821"/>
      <c r="AB821"/>
      <c r="AC821"/>
      <c r="AD821"/>
    </row>
    <row r="822" spans="27:30" ht="12" customHeight="1" x14ac:dyDescent="0.3">
      <c r="AA822"/>
      <c r="AB822"/>
      <c r="AC822"/>
      <c r="AD822"/>
    </row>
    <row r="823" spans="27:30" ht="12" customHeight="1" x14ac:dyDescent="0.3">
      <c r="AA823"/>
      <c r="AB823"/>
      <c r="AC823"/>
      <c r="AD823"/>
    </row>
    <row r="824" spans="27:30" ht="12" customHeight="1" x14ac:dyDescent="0.3">
      <c r="AA824"/>
      <c r="AB824"/>
      <c r="AC824"/>
      <c r="AD824"/>
    </row>
    <row r="825" spans="27:30" ht="12" customHeight="1" x14ac:dyDescent="0.3">
      <c r="AA825"/>
      <c r="AB825"/>
      <c r="AC825"/>
      <c r="AD825"/>
    </row>
    <row r="826" spans="27:30" ht="12" customHeight="1" x14ac:dyDescent="0.3">
      <c r="AA826"/>
      <c r="AB826"/>
      <c r="AC826"/>
      <c r="AD826"/>
    </row>
    <row r="827" spans="27:30" ht="12" customHeight="1" x14ac:dyDescent="0.3">
      <c r="AA827"/>
      <c r="AB827"/>
      <c r="AC827"/>
      <c r="AD827"/>
    </row>
    <row r="828" spans="27:30" ht="12" customHeight="1" x14ac:dyDescent="0.3">
      <c r="AA828"/>
      <c r="AB828"/>
      <c r="AC828"/>
      <c r="AD828"/>
    </row>
    <row r="829" spans="27:30" ht="12" customHeight="1" x14ac:dyDescent="0.3">
      <c r="AA829"/>
      <c r="AB829"/>
      <c r="AC829"/>
      <c r="AD829"/>
    </row>
    <row r="830" spans="27:30" ht="12" customHeight="1" x14ac:dyDescent="0.3">
      <c r="AA830"/>
      <c r="AB830"/>
      <c r="AC830"/>
      <c r="AD830"/>
    </row>
    <row r="831" spans="27:30" ht="12" customHeight="1" x14ac:dyDescent="0.3">
      <c r="AA831"/>
      <c r="AB831"/>
      <c r="AC831"/>
      <c r="AD831"/>
    </row>
    <row r="832" spans="27:30" ht="12" customHeight="1" x14ac:dyDescent="0.3">
      <c r="AA832"/>
      <c r="AB832"/>
      <c r="AC832"/>
      <c r="AD832"/>
    </row>
    <row r="833" spans="27:30" ht="12" customHeight="1" x14ac:dyDescent="0.3">
      <c r="AA833"/>
      <c r="AB833"/>
      <c r="AC833"/>
      <c r="AD833"/>
    </row>
    <row r="834" spans="27:30" ht="12" customHeight="1" x14ac:dyDescent="0.3">
      <c r="AA834"/>
      <c r="AB834"/>
      <c r="AC834"/>
      <c r="AD834"/>
    </row>
    <row r="835" spans="27:30" ht="12" customHeight="1" x14ac:dyDescent="0.3">
      <c r="AA835"/>
      <c r="AB835"/>
      <c r="AC835"/>
      <c r="AD835"/>
    </row>
    <row r="836" spans="27:30" ht="12" customHeight="1" x14ac:dyDescent="0.3">
      <c r="AA836"/>
      <c r="AB836"/>
      <c r="AC836"/>
      <c r="AD836"/>
    </row>
    <row r="837" spans="27:30" ht="12" customHeight="1" x14ac:dyDescent="0.3">
      <c r="AA837"/>
      <c r="AB837"/>
      <c r="AC837"/>
      <c r="AD837"/>
    </row>
    <row r="838" spans="27:30" ht="12" customHeight="1" x14ac:dyDescent="0.3">
      <c r="AA838"/>
      <c r="AB838"/>
      <c r="AC838"/>
      <c r="AD838"/>
    </row>
    <row r="839" spans="27:30" ht="12" customHeight="1" x14ac:dyDescent="0.3">
      <c r="AA839"/>
      <c r="AB839"/>
      <c r="AC839"/>
      <c r="AD839"/>
    </row>
    <row r="840" spans="27:30" ht="12" customHeight="1" x14ac:dyDescent="0.3">
      <c r="AA840"/>
      <c r="AB840"/>
      <c r="AC840"/>
      <c r="AD840"/>
    </row>
    <row r="841" spans="27:30" ht="12" customHeight="1" x14ac:dyDescent="0.3">
      <c r="AA841"/>
      <c r="AB841"/>
      <c r="AC841"/>
      <c r="AD841"/>
    </row>
    <row r="842" spans="27:30" ht="12" customHeight="1" x14ac:dyDescent="0.3">
      <c r="AA842"/>
      <c r="AB842"/>
      <c r="AC842"/>
      <c r="AD842"/>
    </row>
    <row r="843" spans="27:30" ht="12" customHeight="1" x14ac:dyDescent="0.3">
      <c r="AA843"/>
      <c r="AB843"/>
      <c r="AC843"/>
      <c r="AD843"/>
    </row>
    <row r="844" spans="27:30" ht="12" customHeight="1" x14ac:dyDescent="0.3">
      <c r="AA844"/>
      <c r="AB844"/>
      <c r="AC844"/>
      <c r="AD844"/>
    </row>
    <row r="845" spans="27:30" ht="12" customHeight="1" x14ac:dyDescent="0.3">
      <c r="AA845"/>
      <c r="AB845"/>
      <c r="AC845"/>
      <c r="AD845"/>
    </row>
    <row r="846" spans="27:30" ht="12" customHeight="1" x14ac:dyDescent="0.3">
      <c r="AA846"/>
      <c r="AB846"/>
      <c r="AC846"/>
      <c r="AD846"/>
    </row>
    <row r="847" spans="27:30" ht="12" customHeight="1" x14ac:dyDescent="0.3">
      <c r="AA847"/>
      <c r="AB847"/>
      <c r="AC847"/>
      <c r="AD847"/>
    </row>
    <row r="848" spans="27:30" ht="12" customHeight="1" x14ac:dyDescent="0.3">
      <c r="AA848"/>
      <c r="AB848"/>
      <c r="AC848"/>
      <c r="AD848"/>
    </row>
    <row r="849" spans="27:30" ht="12" customHeight="1" x14ac:dyDescent="0.3">
      <c r="AA849"/>
      <c r="AB849"/>
      <c r="AC849"/>
      <c r="AD849"/>
    </row>
    <row r="850" spans="27:30" ht="12" customHeight="1" x14ac:dyDescent="0.3">
      <c r="AA850"/>
      <c r="AB850"/>
      <c r="AC850"/>
      <c r="AD850"/>
    </row>
    <row r="851" spans="27:30" ht="12" customHeight="1" x14ac:dyDescent="0.3">
      <c r="AA851"/>
      <c r="AB851"/>
      <c r="AC851"/>
      <c r="AD851"/>
    </row>
    <row r="852" spans="27:30" ht="12" customHeight="1" x14ac:dyDescent="0.3">
      <c r="AA852"/>
      <c r="AB852"/>
      <c r="AC852"/>
      <c r="AD852"/>
    </row>
    <row r="853" spans="27:30" ht="12" customHeight="1" x14ac:dyDescent="0.3">
      <c r="AA853"/>
      <c r="AB853"/>
      <c r="AC853"/>
      <c r="AD853"/>
    </row>
    <row r="854" spans="27:30" ht="12" customHeight="1" x14ac:dyDescent="0.3">
      <c r="AA854"/>
      <c r="AB854"/>
      <c r="AC854"/>
      <c r="AD854"/>
    </row>
    <row r="855" spans="27:30" ht="12" customHeight="1" x14ac:dyDescent="0.3">
      <c r="AA855"/>
      <c r="AB855"/>
      <c r="AC855"/>
      <c r="AD855"/>
    </row>
    <row r="856" spans="27:30" ht="12" customHeight="1" x14ac:dyDescent="0.3">
      <c r="AA856"/>
      <c r="AB856"/>
      <c r="AC856"/>
      <c r="AD856"/>
    </row>
    <row r="857" spans="27:30" ht="12" customHeight="1" x14ac:dyDescent="0.3">
      <c r="AA857"/>
      <c r="AB857"/>
      <c r="AC857"/>
      <c r="AD857"/>
    </row>
    <row r="858" spans="27:30" ht="12" customHeight="1" x14ac:dyDescent="0.3">
      <c r="AA858"/>
      <c r="AB858"/>
      <c r="AC858"/>
      <c r="AD858"/>
    </row>
    <row r="859" spans="27:30" ht="12" customHeight="1" x14ac:dyDescent="0.3">
      <c r="AA859"/>
      <c r="AB859"/>
      <c r="AC859"/>
      <c r="AD859"/>
    </row>
    <row r="860" spans="27:30" ht="12" customHeight="1" x14ac:dyDescent="0.3">
      <c r="AA860"/>
      <c r="AB860"/>
      <c r="AC860"/>
      <c r="AD860"/>
    </row>
    <row r="861" spans="27:30" ht="12" customHeight="1" x14ac:dyDescent="0.3">
      <c r="AA861"/>
      <c r="AB861"/>
      <c r="AC861"/>
      <c r="AD861"/>
    </row>
    <row r="862" spans="27:30" ht="12" customHeight="1" x14ac:dyDescent="0.3">
      <c r="AA862"/>
      <c r="AB862"/>
      <c r="AC862"/>
      <c r="AD862"/>
    </row>
    <row r="863" spans="27:30" ht="12" customHeight="1" x14ac:dyDescent="0.3">
      <c r="AA863"/>
      <c r="AB863"/>
      <c r="AC863"/>
      <c r="AD863"/>
    </row>
    <row r="864" spans="27:30" ht="12" customHeight="1" x14ac:dyDescent="0.3">
      <c r="AA864"/>
      <c r="AB864"/>
      <c r="AC864"/>
      <c r="AD864"/>
    </row>
    <row r="865" spans="27:30" ht="12" customHeight="1" x14ac:dyDescent="0.3">
      <c r="AA865"/>
      <c r="AB865"/>
      <c r="AC865"/>
      <c r="AD865"/>
    </row>
    <row r="866" spans="27:30" ht="12" customHeight="1" x14ac:dyDescent="0.3">
      <c r="AA866"/>
      <c r="AB866"/>
      <c r="AC866"/>
      <c r="AD866"/>
    </row>
    <row r="867" spans="27:30" ht="12" customHeight="1" x14ac:dyDescent="0.3">
      <c r="AA867"/>
      <c r="AB867"/>
      <c r="AC867"/>
      <c r="AD867"/>
    </row>
    <row r="868" spans="27:30" ht="12" customHeight="1" x14ac:dyDescent="0.3">
      <c r="AA868"/>
      <c r="AB868"/>
      <c r="AC868"/>
      <c r="AD868"/>
    </row>
    <row r="869" spans="27:30" ht="12" customHeight="1" x14ac:dyDescent="0.3">
      <c r="AA869"/>
      <c r="AB869"/>
      <c r="AC869"/>
      <c r="AD869"/>
    </row>
    <row r="870" spans="27:30" ht="12" customHeight="1" x14ac:dyDescent="0.3">
      <c r="AA870"/>
      <c r="AB870"/>
      <c r="AC870"/>
      <c r="AD870"/>
    </row>
    <row r="871" spans="27:30" ht="12" customHeight="1" x14ac:dyDescent="0.3">
      <c r="AA871"/>
      <c r="AB871"/>
      <c r="AC871"/>
      <c r="AD871"/>
    </row>
    <row r="872" spans="27:30" ht="12" customHeight="1" x14ac:dyDescent="0.3">
      <c r="AA872"/>
      <c r="AB872"/>
      <c r="AC872"/>
      <c r="AD872"/>
    </row>
    <row r="873" spans="27:30" ht="12" customHeight="1" x14ac:dyDescent="0.3">
      <c r="AA873"/>
      <c r="AB873"/>
      <c r="AC873"/>
      <c r="AD873"/>
    </row>
    <row r="874" spans="27:30" ht="12" customHeight="1" x14ac:dyDescent="0.3">
      <c r="AA874"/>
      <c r="AB874"/>
      <c r="AC874"/>
      <c r="AD874"/>
    </row>
    <row r="875" spans="27:30" ht="12" customHeight="1" x14ac:dyDescent="0.3">
      <c r="AA875"/>
      <c r="AB875"/>
      <c r="AC875"/>
      <c r="AD875"/>
    </row>
    <row r="876" spans="27:30" ht="12" customHeight="1" x14ac:dyDescent="0.3">
      <c r="AA876"/>
      <c r="AB876"/>
      <c r="AC876"/>
      <c r="AD876"/>
    </row>
    <row r="877" spans="27:30" ht="12" customHeight="1" x14ac:dyDescent="0.3">
      <c r="AA877"/>
      <c r="AB877"/>
      <c r="AC877"/>
      <c r="AD877"/>
    </row>
    <row r="878" spans="27:30" ht="12" customHeight="1" x14ac:dyDescent="0.3">
      <c r="AA878"/>
      <c r="AB878"/>
      <c r="AC878"/>
      <c r="AD878"/>
    </row>
    <row r="879" spans="27:30" ht="12" customHeight="1" x14ac:dyDescent="0.3">
      <c r="AA879"/>
      <c r="AB879"/>
      <c r="AC879"/>
      <c r="AD879"/>
    </row>
    <row r="880" spans="27:30" ht="12" customHeight="1" x14ac:dyDescent="0.3">
      <c r="AA880"/>
      <c r="AB880"/>
      <c r="AC880"/>
      <c r="AD880"/>
    </row>
    <row r="881" spans="27:30" ht="12" customHeight="1" x14ac:dyDescent="0.3">
      <c r="AA881"/>
      <c r="AB881"/>
      <c r="AC881"/>
      <c r="AD881"/>
    </row>
    <row r="882" spans="27:30" ht="12" customHeight="1" x14ac:dyDescent="0.3">
      <c r="AA882"/>
      <c r="AB882"/>
      <c r="AC882"/>
      <c r="AD882"/>
    </row>
    <row r="883" spans="27:30" ht="12" customHeight="1" x14ac:dyDescent="0.3">
      <c r="AA883"/>
      <c r="AB883"/>
      <c r="AC883"/>
      <c r="AD883"/>
    </row>
    <row r="884" spans="27:30" ht="12" customHeight="1" x14ac:dyDescent="0.3">
      <c r="AA884"/>
      <c r="AB884"/>
      <c r="AC884"/>
      <c r="AD884"/>
    </row>
    <row r="885" spans="27:30" ht="12" customHeight="1" x14ac:dyDescent="0.3">
      <c r="AA885"/>
      <c r="AB885"/>
      <c r="AC885"/>
      <c r="AD885"/>
    </row>
    <row r="886" spans="27:30" ht="12" customHeight="1" x14ac:dyDescent="0.3">
      <c r="AA886"/>
      <c r="AB886"/>
      <c r="AC886"/>
      <c r="AD886"/>
    </row>
    <row r="887" spans="27:30" ht="12" customHeight="1" x14ac:dyDescent="0.3">
      <c r="AA887"/>
      <c r="AB887"/>
      <c r="AC887"/>
      <c r="AD887"/>
    </row>
    <row r="888" spans="27:30" ht="12" customHeight="1" x14ac:dyDescent="0.3">
      <c r="AA888"/>
      <c r="AB888"/>
      <c r="AC888"/>
      <c r="AD888"/>
    </row>
    <row r="889" spans="27:30" ht="12" customHeight="1" x14ac:dyDescent="0.3">
      <c r="AA889"/>
      <c r="AB889"/>
      <c r="AC889"/>
      <c r="AD889"/>
    </row>
    <row r="890" spans="27:30" ht="12" customHeight="1" x14ac:dyDescent="0.3">
      <c r="AA890"/>
      <c r="AB890"/>
      <c r="AC890"/>
      <c r="AD890"/>
    </row>
    <row r="891" spans="27:30" ht="12" customHeight="1" x14ac:dyDescent="0.3">
      <c r="AA891"/>
      <c r="AB891"/>
      <c r="AC891"/>
      <c r="AD891"/>
    </row>
    <row r="892" spans="27:30" ht="12" customHeight="1" x14ac:dyDescent="0.3">
      <c r="AA892"/>
      <c r="AB892"/>
      <c r="AC892"/>
      <c r="AD892"/>
    </row>
    <row r="893" spans="27:30" ht="12" customHeight="1" x14ac:dyDescent="0.3">
      <c r="AA893"/>
      <c r="AB893"/>
      <c r="AC893"/>
      <c r="AD893"/>
    </row>
    <row r="894" spans="27:30" ht="12" customHeight="1" x14ac:dyDescent="0.3">
      <c r="AA894"/>
      <c r="AB894"/>
      <c r="AC894"/>
      <c r="AD894"/>
    </row>
    <row r="895" spans="27:30" ht="12" customHeight="1" x14ac:dyDescent="0.3">
      <c r="AA895"/>
      <c r="AB895"/>
      <c r="AC895"/>
      <c r="AD895"/>
    </row>
    <row r="896" spans="27:30" ht="12" customHeight="1" x14ac:dyDescent="0.3">
      <c r="AA896"/>
      <c r="AB896"/>
      <c r="AC896"/>
      <c r="AD896"/>
    </row>
    <row r="897" spans="27:30" ht="12" customHeight="1" x14ac:dyDescent="0.3">
      <c r="AA897"/>
      <c r="AB897"/>
      <c r="AC897"/>
      <c r="AD897"/>
    </row>
    <row r="898" spans="27:30" ht="12" customHeight="1" x14ac:dyDescent="0.3">
      <c r="AA898"/>
      <c r="AB898"/>
      <c r="AC898"/>
      <c r="AD898"/>
    </row>
    <row r="899" spans="27:30" ht="12" customHeight="1" x14ac:dyDescent="0.3">
      <c r="AA899"/>
      <c r="AB899"/>
      <c r="AC899"/>
      <c r="AD899"/>
    </row>
    <row r="900" spans="27:30" ht="12" customHeight="1" x14ac:dyDescent="0.3">
      <c r="AA900"/>
      <c r="AB900"/>
      <c r="AC900"/>
      <c r="AD900"/>
    </row>
    <row r="901" spans="27:30" ht="12" customHeight="1" x14ac:dyDescent="0.3">
      <c r="AA901"/>
      <c r="AB901"/>
      <c r="AC901"/>
      <c r="AD901"/>
    </row>
    <row r="902" spans="27:30" ht="12" customHeight="1" x14ac:dyDescent="0.3">
      <c r="AA902"/>
      <c r="AB902"/>
      <c r="AC902"/>
      <c r="AD902"/>
    </row>
    <row r="903" spans="27:30" ht="12" customHeight="1" x14ac:dyDescent="0.3">
      <c r="AA903"/>
      <c r="AB903"/>
      <c r="AC903"/>
      <c r="AD903"/>
    </row>
    <row r="904" spans="27:30" ht="12" customHeight="1" x14ac:dyDescent="0.3">
      <c r="AA904"/>
      <c r="AB904"/>
      <c r="AC904"/>
      <c r="AD904"/>
    </row>
    <row r="905" spans="27:30" ht="12" customHeight="1" x14ac:dyDescent="0.3">
      <c r="AA905"/>
      <c r="AB905"/>
      <c r="AC905"/>
      <c r="AD905"/>
    </row>
    <row r="906" spans="27:30" ht="12" customHeight="1" x14ac:dyDescent="0.3">
      <c r="AA906"/>
      <c r="AB906"/>
      <c r="AC906"/>
      <c r="AD906"/>
    </row>
    <row r="907" spans="27:30" ht="12" customHeight="1" x14ac:dyDescent="0.3">
      <c r="AA907"/>
      <c r="AB907"/>
      <c r="AC907"/>
      <c r="AD907"/>
    </row>
    <row r="908" spans="27:30" ht="12" customHeight="1" x14ac:dyDescent="0.3">
      <c r="AA908"/>
      <c r="AB908"/>
      <c r="AC908"/>
      <c r="AD908"/>
    </row>
    <row r="909" spans="27:30" ht="12" customHeight="1" x14ac:dyDescent="0.3">
      <c r="AA909"/>
      <c r="AB909"/>
      <c r="AC909"/>
      <c r="AD909"/>
    </row>
    <row r="910" spans="27:30" ht="12" customHeight="1" x14ac:dyDescent="0.3">
      <c r="AA910"/>
      <c r="AB910"/>
      <c r="AC910"/>
      <c r="AD910"/>
    </row>
    <row r="911" spans="27:30" ht="12" customHeight="1" x14ac:dyDescent="0.3">
      <c r="AA911"/>
      <c r="AB911"/>
      <c r="AC911"/>
      <c r="AD911"/>
    </row>
    <row r="912" spans="27:30" ht="12" customHeight="1" x14ac:dyDescent="0.3">
      <c r="AA912"/>
      <c r="AB912"/>
      <c r="AC912"/>
      <c r="AD912"/>
    </row>
    <row r="913" spans="27:30" ht="12" customHeight="1" x14ac:dyDescent="0.3">
      <c r="AA913"/>
      <c r="AB913"/>
      <c r="AC913"/>
      <c r="AD913"/>
    </row>
    <row r="914" spans="27:30" ht="12" customHeight="1" x14ac:dyDescent="0.3">
      <c r="AA914"/>
      <c r="AB914"/>
      <c r="AC914"/>
      <c r="AD914"/>
    </row>
    <row r="915" spans="27:30" ht="12" customHeight="1" x14ac:dyDescent="0.3">
      <c r="AA915"/>
      <c r="AB915"/>
      <c r="AC915"/>
      <c r="AD915"/>
    </row>
    <row r="916" spans="27:30" ht="12" customHeight="1" x14ac:dyDescent="0.3">
      <c r="AA916"/>
      <c r="AB916"/>
      <c r="AC916"/>
      <c r="AD916"/>
    </row>
    <row r="917" spans="27:30" ht="12" customHeight="1" x14ac:dyDescent="0.3">
      <c r="AA917"/>
      <c r="AB917"/>
      <c r="AC917"/>
      <c r="AD917"/>
    </row>
    <row r="918" spans="27:30" ht="12" customHeight="1" x14ac:dyDescent="0.3">
      <c r="AA918"/>
      <c r="AB918"/>
      <c r="AC918"/>
      <c r="AD918"/>
    </row>
    <row r="919" spans="27:30" ht="12" customHeight="1" x14ac:dyDescent="0.3">
      <c r="AA919"/>
      <c r="AB919"/>
      <c r="AC919"/>
      <c r="AD919"/>
    </row>
    <row r="920" spans="27:30" ht="12" customHeight="1" x14ac:dyDescent="0.3">
      <c r="AA920"/>
      <c r="AB920"/>
      <c r="AC920"/>
      <c r="AD920"/>
    </row>
    <row r="921" spans="27:30" ht="12" customHeight="1" x14ac:dyDescent="0.3">
      <c r="AA921"/>
      <c r="AB921"/>
      <c r="AC921"/>
      <c r="AD921"/>
    </row>
    <row r="922" spans="27:30" ht="12" customHeight="1" x14ac:dyDescent="0.3">
      <c r="AA922"/>
      <c r="AB922"/>
      <c r="AC922"/>
      <c r="AD922"/>
    </row>
    <row r="923" spans="27:30" ht="12" customHeight="1" x14ac:dyDescent="0.3">
      <c r="AA923"/>
      <c r="AB923"/>
      <c r="AC923"/>
      <c r="AD923"/>
    </row>
    <row r="924" spans="27:30" ht="12" customHeight="1" x14ac:dyDescent="0.3">
      <c r="AA924"/>
      <c r="AB924"/>
      <c r="AC924"/>
      <c r="AD924"/>
    </row>
    <row r="925" spans="27:30" ht="12" customHeight="1" x14ac:dyDescent="0.3">
      <c r="AA925"/>
      <c r="AB925"/>
      <c r="AC925"/>
      <c r="AD925"/>
    </row>
    <row r="926" spans="27:30" ht="12" customHeight="1" x14ac:dyDescent="0.3">
      <c r="AA926"/>
      <c r="AB926"/>
      <c r="AC926"/>
      <c r="AD926"/>
    </row>
    <row r="927" spans="27:30" ht="12" customHeight="1" x14ac:dyDescent="0.3">
      <c r="AA927"/>
      <c r="AB927"/>
      <c r="AC927"/>
      <c r="AD927"/>
    </row>
    <row r="928" spans="27:30" ht="12" customHeight="1" x14ac:dyDescent="0.3">
      <c r="AA928"/>
      <c r="AB928"/>
      <c r="AC928"/>
      <c r="AD928"/>
    </row>
    <row r="929" spans="27:30" ht="12" customHeight="1" x14ac:dyDescent="0.3">
      <c r="AA929"/>
      <c r="AB929"/>
      <c r="AC929"/>
      <c r="AD929"/>
    </row>
    <row r="930" spans="27:30" ht="12" customHeight="1" x14ac:dyDescent="0.3">
      <c r="AA930"/>
      <c r="AB930"/>
      <c r="AC930"/>
      <c r="AD930"/>
    </row>
    <row r="931" spans="27:30" ht="12" customHeight="1" x14ac:dyDescent="0.3">
      <c r="AA931"/>
      <c r="AB931"/>
      <c r="AC931"/>
      <c r="AD931"/>
    </row>
    <row r="932" spans="27:30" ht="12" customHeight="1" x14ac:dyDescent="0.3">
      <c r="AA932"/>
      <c r="AB932"/>
      <c r="AC932"/>
      <c r="AD932"/>
    </row>
    <row r="933" spans="27:30" ht="12" customHeight="1" x14ac:dyDescent="0.3">
      <c r="AA933"/>
      <c r="AB933"/>
      <c r="AC933"/>
      <c r="AD933"/>
    </row>
    <row r="934" spans="27:30" ht="12" customHeight="1" x14ac:dyDescent="0.3">
      <c r="AA934"/>
      <c r="AB934"/>
      <c r="AC934"/>
      <c r="AD934"/>
    </row>
    <row r="935" spans="27:30" ht="12" customHeight="1" x14ac:dyDescent="0.3">
      <c r="AA935"/>
      <c r="AB935"/>
      <c r="AC935"/>
      <c r="AD935"/>
    </row>
    <row r="936" spans="27:30" ht="12" customHeight="1" x14ac:dyDescent="0.3">
      <c r="AA936"/>
      <c r="AB936"/>
      <c r="AC936"/>
      <c r="AD936"/>
    </row>
    <row r="937" spans="27:30" ht="12" customHeight="1" x14ac:dyDescent="0.3">
      <c r="AA937"/>
      <c r="AB937"/>
      <c r="AC937"/>
      <c r="AD937"/>
    </row>
    <row r="938" spans="27:30" ht="12" customHeight="1" x14ac:dyDescent="0.3">
      <c r="AA938"/>
      <c r="AB938"/>
      <c r="AC938"/>
      <c r="AD938"/>
    </row>
    <row r="939" spans="27:30" ht="12" customHeight="1" x14ac:dyDescent="0.3">
      <c r="AA939"/>
      <c r="AB939"/>
      <c r="AC939"/>
      <c r="AD939"/>
    </row>
    <row r="940" spans="27:30" ht="12" customHeight="1" x14ac:dyDescent="0.3">
      <c r="AA940"/>
      <c r="AB940"/>
      <c r="AC940"/>
      <c r="AD940"/>
    </row>
    <row r="941" spans="27:30" ht="12" customHeight="1" x14ac:dyDescent="0.3">
      <c r="AA941"/>
      <c r="AB941"/>
      <c r="AC941"/>
      <c r="AD941"/>
    </row>
    <row r="942" spans="27:30" ht="12" customHeight="1" x14ac:dyDescent="0.3">
      <c r="AA942"/>
      <c r="AB942"/>
      <c r="AC942"/>
      <c r="AD942"/>
    </row>
    <row r="943" spans="27:30" ht="12" customHeight="1" x14ac:dyDescent="0.3">
      <c r="AA943"/>
      <c r="AB943"/>
      <c r="AC943"/>
      <c r="AD943"/>
    </row>
    <row r="944" spans="27:30" ht="12" customHeight="1" x14ac:dyDescent="0.3">
      <c r="AA944"/>
      <c r="AB944"/>
      <c r="AC944"/>
      <c r="AD944"/>
    </row>
    <row r="945" spans="27:30" ht="12" customHeight="1" x14ac:dyDescent="0.3">
      <c r="AA945"/>
      <c r="AB945"/>
      <c r="AC945"/>
      <c r="AD945"/>
    </row>
    <row r="946" spans="27:30" ht="12" customHeight="1" x14ac:dyDescent="0.3">
      <c r="AA946"/>
      <c r="AB946"/>
      <c r="AC946"/>
      <c r="AD946"/>
    </row>
    <row r="947" spans="27:30" ht="12" customHeight="1" x14ac:dyDescent="0.3">
      <c r="AA947"/>
      <c r="AB947"/>
      <c r="AC947"/>
      <c r="AD947"/>
    </row>
    <row r="948" spans="27:30" ht="12" customHeight="1" x14ac:dyDescent="0.3">
      <c r="AA948"/>
      <c r="AB948"/>
      <c r="AC948"/>
      <c r="AD948"/>
    </row>
    <row r="949" spans="27:30" ht="12" customHeight="1" x14ac:dyDescent="0.3">
      <c r="AA949"/>
      <c r="AB949"/>
      <c r="AC949"/>
      <c r="AD949"/>
    </row>
    <row r="950" spans="27:30" ht="12" customHeight="1" x14ac:dyDescent="0.3">
      <c r="AA950"/>
      <c r="AB950"/>
      <c r="AC950"/>
      <c r="AD950"/>
    </row>
    <row r="951" spans="27:30" ht="12" customHeight="1" x14ac:dyDescent="0.3">
      <c r="AA951"/>
      <c r="AB951"/>
      <c r="AC951"/>
      <c r="AD951"/>
    </row>
    <row r="952" spans="27:30" ht="12" customHeight="1" x14ac:dyDescent="0.3">
      <c r="AA952"/>
      <c r="AB952"/>
      <c r="AC952"/>
      <c r="AD952"/>
    </row>
    <row r="953" spans="27:30" ht="12" customHeight="1" x14ac:dyDescent="0.3">
      <c r="AA953"/>
      <c r="AB953"/>
      <c r="AC953"/>
      <c r="AD953"/>
    </row>
    <row r="954" spans="27:30" ht="12" customHeight="1" x14ac:dyDescent="0.3">
      <c r="AA954"/>
      <c r="AB954"/>
      <c r="AC954"/>
      <c r="AD954"/>
    </row>
    <row r="955" spans="27:30" ht="12" customHeight="1" x14ac:dyDescent="0.3">
      <c r="AA955"/>
      <c r="AB955"/>
      <c r="AC955"/>
      <c r="AD955"/>
    </row>
    <row r="956" spans="27:30" ht="12" customHeight="1" x14ac:dyDescent="0.3">
      <c r="AA956"/>
      <c r="AB956"/>
      <c r="AC956"/>
      <c r="AD956"/>
    </row>
    <row r="957" spans="27:30" ht="12" customHeight="1" x14ac:dyDescent="0.3">
      <c r="AA957"/>
      <c r="AB957"/>
      <c r="AC957"/>
      <c r="AD957"/>
    </row>
    <row r="958" spans="27:30" ht="12" customHeight="1" x14ac:dyDescent="0.3">
      <c r="AA958"/>
      <c r="AB958"/>
      <c r="AC958"/>
      <c r="AD958"/>
    </row>
    <row r="959" spans="27:30" ht="12" customHeight="1" x14ac:dyDescent="0.3">
      <c r="AA959"/>
      <c r="AB959"/>
      <c r="AC959"/>
      <c r="AD959"/>
    </row>
    <row r="960" spans="27:30" ht="12" customHeight="1" x14ac:dyDescent="0.3">
      <c r="AA960"/>
      <c r="AB960"/>
      <c r="AC960"/>
      <c r="AD960"/>
    </row>
    <row r="961" spans="27:30" ht="12" customHeight="1" x14ac:dyDescent="0.3">
      <c r="AA961"/>
      <c r="AB961"/>
      <c r="AC961"/>
      <c r="AD961"/>
    </row>
    <row r="962" spans="27:30" ht="12" customHeight="1" x14ac:dyDescent="0.3">
      <c r="AA962"/>
      <c r="AB962"/>
      <c r="AC962"/>
      <c r="AD962"/>
    </row>
    <row r="963" spans="27:30" ht="12" customHeight="1" x14ac:dyDescent="0.3">
      <c r="AA963"/>
      <c r="AB963"/>
      <c r="AC963"/>
      <c r="AD963"/>
    </row>
    <row r="964" spans="27:30" ht="12" customHeight="1" x14ac:dyDescent="0.3">
      <c r="AA964"/>
      <c r="AB964"/>
      <c r="AC964"/>
      <c r="AD964"/>
    </row>
    <row r="965" spans="27:30" ht="12" customHeight="1" x14ac:dyDescent="0.3">
      <c r="AA965"/>
      <c r="AB965"/>
      <c r="AC965"/>
      <c r="AD965"/>
    </row>
    <row r="966" spans="27:30" ht="12" customHeight="1" x14ac:dyDescent="0.3">
      <c r="AA966"/>
      <c r="AB966"/>
      <c r="AC966"/>
      <c r="AD966"/>
    </row>
    <row r="967" spans="27:30" ht="12" customHeight="1" x14ac:dyDescent="0.3">
      <c r="AA967"/>
      <c r="AB967"/>
      <c r="AC967"/>
      <c r="AD967"/>
    </row>
    <row r="968" spans="27:30" ht="12" customHeight="1" x14ac:dyDescent="0.3">
      <c r="AA968"/>
      <c r="AB968"/>
      <c r="AC968"/>
      <c r="AD968"/>
    </row>
    <row r="969" spans="27:30" ht="12" customHeight="1" x14ac:dyDescent="0.3">
      <c r="AA969"/>
      <c r="AB969"/>
      <c r="AC969"/>
      <c r="AD969"/>
    </row>
    <row r="970" spans="27:30" ht="12" customHeight="1" x14ac:dyDescent="0.3">
      <c r="AA970"/>
      <c r="AB970"/>
      <c r="AC970"/>
      <c r="AD970"/>
    </row>
    <row r="971" spans="27:30" ht="12" customHeight="1" x14ac:dyDescent="0.3">
      <c r="AA971"/>
      <c r="AB971"/>
      <c r="AC971"/>
      <c r="AD971"/>
    </row>
    <row r="972" spans="27:30" ht="12" customHeight="1" x14ac:dyDescent="0.3">
      <c r="AA972"/>
      <c r="AB972"/>
      <c r="AC972"/>
      <c r="AD972"/>
    </row>
    <row r="973" spans="27:30" ht="12" customHeight="1" x14ac:dyDescent="0.3">
      <c r="AA973"/>
      <c r="AB973"/>
      <c r="AC973"/>
      <c r="AD973"/>
    </row>
    <row r="974" spans="27:30" ht="12" customHeight="1" x14ac:dyDescent="0.3">
      <c r="AA974"/>
      <c r="AB974"/>
      <c r="AC974"/>
      <c r="AD974"/>
    </row>
    <row r="975" spans="27:30" ht="12" customHeight="1" x14ac:dyDescent="0.3">
      <c r="AA975"/>
      <c r="AB975"/>
      <c r="AC975"/>
      <c r="AD975"/>
    </row>
    <row r="976" spans="27:30" ht="12" customHeight="1" x14ac:dyDescent="0.3">
      <c r="AA976"/>
      <c r="AB976"/>
      <c r="AC976"/>
      <c r="AD976"/>
    </row>
    <row r="977" spans="27:30" ht="12" customHeight="1" x14ac:dyDescent="0.3">
      <c r="AA977"/>
      <c r="AB977"/>
      <c r="AC977"/>
      <c r="AD977"/>
    </row>
    <row r="978" spans="27:30" ht="12" customHeight="1" x14ac:dyDescent="0.3">
      <c r="AA978"/>
      <c r="AB978"/>
      <c r="AC978"/>
      <c r="AD978"/>
    </row>
    <row r="979" spans="27:30" ht="12" customHeight="1" x14ac:dyDescent="0.3">
      <c r="AA979"/>
      <c r="AB979"/>
      <c r="AC979"/>
      <c r="AD979"/>
    </row>
    <row r="980" spans="27:30" ht="12" customHeight="1" x14ac:dyDescent="0.3">
      <c r="AA980"/>
      <c r="AB980"/>
      <c r="AC980"/>
      <c r="AD980"/>
    </row>
    <row r="981" spans="27:30" ht="12" customHeight="1" x14ac:dyDescent="0.3">
      <c r="AA981"/>
      <c r="AB981"/>
      <c r="AC981"/>
      <c r="AD981"/>
    </row>
    <row r="982" spans="27:30" ht="12" customHeight="1" x14ac:dyDescent="0.3">
      <c r="AA982"/>
      <c r="AB982"/>
      <c r="AC982"/>
      <c r="AD982"/>
    </row>
    <row r="983" spans="27:30" ht="12" customHeight="1" x14ac:dyDescent="0.3">
      <c r="AA983"/>
      <c r="AB983"/>
      <c r="AC983"/>
      <c r="AD983"/>
    </row>
    <row r="984" spans="27:30" ht="12" customHeight="1" x14ac:dyDescent="0.3">
      <c r="AA984"/>
      <c r="AB984"/>
      <c r="AC984"/>
      <c r="AD984"/>
    </row>
    <row r="985" spans="27:30" ht="12" customHeight="1" x14ac:dyDescent="0.3">
      <c r="AA985"/>
      <c r="AB985"/>
      <c r="AC985"/>
      <c r="AD985"/>
    </row>
    <row r="986" spans="27:30" ht="12" customHeight="1" x14ac:dyDescent="0.3">
      <c r="AA986"/>
      <c r="AB986"/>
      <c r="AC986"/>
      <c r="AD986"/>
    </row>
    <row r="987" spans="27:30" ht="12" customHeight="1" x14ac:dyDescent="0.3">
      <c r="AA987"/>
      <c r="AB987"/>
      <c r="AC987"/>
      <c r="AD987"/>
    </row>
    <row r="988" spans="27:30" ht="12" customHeight="1" x14ac:dyDescent="0.3">
      <c r="AA988"/>
      <c r="AB988"/>
      <c r="AC988"/>
      <c r="AD988"/>
    </row>
    <row r="989" spans="27:30" ht="12" customHeight="1" x14ac:dyDescent="0.3">
      <c r="AA989"/>
      <c r="AB989"/>
      <c r="AC989"/>
      <c r="AD989"/>
    </row>
    <row r="990" spans="27:30" ht="12" customHeight="1" x14ac:dyDescent="0.3">
      <c r="AA990"/>
      <c r="AB990"/>
      <c r="AC990"/>
      <c r="AD990"/>
    </row>
    <row r="991" spans="27:30" ht="12" customHeight="1" x14ac:dyDescent="0.3">
      <c r="AA991"/>
      <c r="AB991"/>
      <c r="AC991"/>
      <c r="AD991"/>
    </row>
    <row r="992" spans="27:30" ht="12" customHeight="1" x14ac:dyDescent="0.3">
      <c r="AA992"/>
      <c r="AB992"/>
      <c r="AC992"/>
      <c r="AD992"/>
    </row>
    <row r="993" spans="27:30" ht="12" customHeight="1" x14ac:dyDescent="0.3">
      <c r="AA993"/>
      <c r="AB993"/>
      <c r="AC993"/>
      <c r="AD993"/>
    </row>
    <row r="994" spans="27:30" ht="12" customHeight="1" x14ac:dyDescent="0.3">
      <c r="AA994"/>
      <c r="AB994"/>
      <c r="AC994"/>
      <c r="AD994"/>
    </row>
    <row r="995" spans="27:30" ht="12" customHeight="1" x14ac:dyDescent="0.3">
      <c r="AA995"/>
      <c r="AB995"/>
      <c r="AC995"/>
      <c r="AD995"/>
    </row>
    <row r="996" spans="27:30" ht="12" customHeight="1" x14ac:dyDescent="0.3">
      <c r="AA996"/>
      <c r="AB996"/>
      <c r="AC996"/>
      <c r="AD996"/>
    </row>
    <row r="997" spans="27:30" ht="12" customHeight="1" x14ac:dyDescent="0.3">
      <c r="AA997"/>
      <c r="AB997"/>
      <c r="AC997"/>
      <c r="AD997"/>
    </row>
    <row r="998" spans="27:30" ht="12" customHeight="1" x14ac:dyDescent="0.3">
      <c r="AA998"/>
      <c r="AB998"/>
      <c r="AC998"/>
      <c r="AD998"/>
    </row>
    <row r="999" spans="27:30" ht="12" customHeight="1" x14ac:dyDescent="0.3">
      <c r="AA999"/>
      <c r="AB999"/>
      <c r="AC999"/>
      <c r="AD999"/>
    </row>
    <row r="1000" spans="27:30" ht="12" customHeight="1" x14ac:dyDescent="0.3">
      <c r="AA1000"/>
      <c r="AB1000"/>
      <c r="AC1000"/>
      <c r="AD1000"/>
    </row>
    <row r="1001" spans="27:30" ht="12" customHeight="1" x14ac:dyDescent="0.3">
      <c r="AA1001"/>
      <c r="AB1001"/>
      <c r="AC1001"/>
      <c r="AD1001"/>
    </row>
    <row r="1002" spans="27:30" ht="12" customHeight="1" x14ac:dyDescent="0.3">
      <c r="AA1002"/>
      <c r="AB1002"/>
      <c r="AC1002"/>
      <c r="AD1002"/>
    </row>
    <row r="1003" spans="27:30" ht="12" customHeight="1" x14ac:dyDescent="0.3">
      <c r="AA1003"/>
      <c r="AB1003"/>
      <c r="AC1003"/>
      <c r="AD1003"/>
    </row>
    <row r="1004" spans="27:30" ht="12" customHeight="1" x14ac:dyDescent="0.3">
      <c r="AA1004"/>
      <c r="AB1004"/>
      <c r="AC1004"/>
      <c r="AD1004"/>
    </row>
    <row r="1005" spans="27:30" ht="12" customHeight="1" x14ac:dyDescent="0.3">
      <c r="AA1005"/>
      <c r="AB1005"/>
      <c r="AC1005"/>
      <c r="AD1005"/>
    </row>
    <row r="1006" spans="27:30" ht="12" customHeight="1" x14ac:dyDescent="0.3">
      <c r="AA1006"/>
      <c r="AB1006"/>
      <c r="AC1006"/>
      <c r="AD1006"/>
    </row>
    <row r="1007" spans="27:30" ht="12" customHeight="1" x14ac:dyDescent="0.3">
      <c r="AA1007"/>
      <c r="AB1007"/>
      <c r="AC1007"/>
      <c r="AD1007"/>
    </row>
    <row r="1008" spans="27:30" ht="12" customHeight="1" x14ac:dyDescent="0.3">
      <c r="AA1008"/>
      <c r="AB1008"/>
      <c r="AC1008"/>
      <c r="AD1008"/>
    </row>
    <row r="1009" spans="27:30" ht="12" customHeight="1" x14ac:dyDescent="0.3">
      <c r="AA1009"/>
      <c r="AB1009"/>
      <c r="AC1009"/>
      <c r="AD1009"/>
    </row>
    <row r="1010" spans="27:30" ht="12" customHeight="1" x14ac:dyDescent="0.3">
      <c r="AA1010"/>
      <c r="AB1010"/>
      <c r="AC1010"/>
      <c r="AD1010"/>
    </row>
    <row r="1011" spans="27:30" ht="12" customHeight="1" x14ac:dyDescent="0.3">
      <c r="AA1011"/>
      <c r="AB1011"/>
      <c r="AC1011"/>
      <c r="AD1011"/>
    </row>
    <row r="1012" spans="27:30" ht="12" customHeight="1" x14ac:dyDescent="0.3">
      <c r="AA1012"/>
      <c r="AB1012"/>
      <c r="AC1012"/>
      <c r="AD1012"/>
    </row>
    <row r="1013" spans="27:30" ht="12" customHeight="1" x14ac:dyDescent="0.3">
      <c r="AA1013"/>
      <c r="AB1013"/>
      <c r="AC1013"/>
      <c r="AD1013"/>
    </row>
    <row r="1014" spans="27:30" ht="12" customHeight="1" x14ac:dyDescent="0.3">
      <c r="AA1014"/>
      <c r="AB1014"/>
      <c r="AC1014"/>
      <c r="AD1014"/>
    </row>
    <row r="1015" spans="27:30" ht="12" customHeight="1" x14ac:dyDescent="0.3">
      <c r="AA1015"/>
      <c r="AB1015"/>
      <c r="AC1015"/>
      <c r="AD1015"/>
    </row>
    <row r="1016" spans="27:30" ht="12" customHeight="1" x14ac:dyDescent="0.3">
      <c r="AA1016"/>
      <c r="AB1016"/>
      <c r="AC1016"/>
      <c r="AD1016"/>
    </row>
    <row r="1017" spans="27:30" ht="12" customHeight="1" x14ac:dyDescent="0.3">
      <c r="AA1017"/>
      <c r="AB1017"/>
      <c r="AC1017"/>
      <c r="AD1017"/>
    </row>
    <row r="1018" spans="27:30" ht="12" customHeight="1" x14ac:dyDescent="0.3">
      <c r="AA1018"/>
      <c r="AB1018"/>
      <c r="AC1018"/>
      <c r="AD1018"/>
    </row>
    <row r="1019" spans="27:30" ht="12" customHeight="1" x14ac:dyDescent="0.3">
      <c r="AA1019"/>
      <c r="AB1019"/>
      <c r="AC1019"/>
      <c r="AD1019"/>
    </row>
    <row r="1020" spans="27:30" ht="12" customHeight="1" x14ac:dyDescent="0.3">
      <c r="AA1020"/>
      <c r="AB1020"/>
      <c r="AC1020"/>
      <c r="AD1020"/>
    </row>
    <row r="1021" spans="27:30" ht="12" customHeight="1" x14ac:dyDescent="0.3">
      <c r="AA1021"/>
      <c r="AB1021"/>
      <c r="AC1021"/>
      <c r="AD1021"/>
    </row>
    <row r="1022" spans="27:30" ht="12" customHeight="1" x14ac:dyDescent="0.3">
      <c r="AA1022"/>
      <c r="AB1022"/>
      <c r="AC1022"/>
      <c r="AD1022"/>
    </row>
    <row r="1023" spans="27:30" ht="12" customHeight="1" x14ac:dyDescent="0.3">
      <c r="AA1023"/>
      <c r="AB1023"/>
      <c r="AC1023"/>
      <c r="AD1023"/>
    </row>
    <row r="1024" spans="27:30" ht="12" customHeight="1" x14ac:dyDescent="0.3">
      <c r="AA1024"/>
      <c r="AB1024"/>
      <c r="AC1024"/>
      <c r="AD1024"/>
    </row>
    <row r="1025" spans="27:30" ht="12" customHeight="1" x14ac:dyDescent="0.3">
      <c r="AA1025"/>
      <c r="AB1025"/>
      <c r="AC1025"/>
      <c r="AD1025"/>
    </row>
    <row r="1026" spans="27:30" ht="12" customHeight="1" x14ac:dyDescent="0.3">
      <c r="AA1026"/>
      <c r="AB1026"/>
      <c r="AC1026"/>
      <c r="AD1026"/>
    </row>
    <row r="1027" spans="27:30" ht="12" customHeight="1" x14ac:dyDescent="0.3">
      <c r="AA1027"/>
      <c r="AB1027"/>
      <c r="AC1027"/>
      <c r="AD1027"/>
    </row>
    <row r="1028" spans="27:30" ht="12" customHeight="1" x14ac:dyDescent="0.3">
      <c r="AA1028"/>
      <c r="AB1028"/>
      <c r="AC1028"/>
      <c r="AD1028"/>
    </row>
    <row r="1029" spans="27:30" ht="12" customHeight="1" x14ac:dyDescent="0.3">
      <c r="AA1029"/>
      <c r="AB1029"/>
      <c r="AC1029"/>
      <c r="AD1029"/>
    </row>
    <row r="1030" spans="27:30" ht="12" customHeight="1" x14ac:dyDescent="0.3">
      <c r="AA1030"/>
      <c r="AB1030"/>
      <c r="AC1030"/>
      <c r="AD1030"/>
    </row>
    <row r="1031" spans="27:30" ht="12" customHeight="1" x14ac:dyDescent="0.3">
      <c r="AA1031"/>
      <c r="AB1031"/>
      <c r="AC1031"/>
      <c r="AD1031"/>
    </row>
    <row r="1032" spans="27:30" ht="12" customHeight="1" x14ac:dyDescent="0.3">
      <c r="AA1032"/>
      <c r="AB1032"/>
      <c r="AC1032"/>
      <c r="AD1032"/>
    </row>
    <row r="1033" spans="27:30" ht="12" customHeight="1" x14ac:dyDescent="0.3">
      <c r="AA1033"/>
      <c r="AB1033"/>
      <c r="AC1033"/>
      <c r="AD1033"/>
    </row>
    <row r="1034" spans="27:30" ht="12" customHeight="1" x14ac:dyDescent="0.3">
      <c r="AA1034"/>
      <c r="AB1034"/>
      <c r="AC1034"/>
      <c r="AD1034"/>
    </row>
    <row r="1035" spans="27:30" ht="12" customHeight="1" x14ac:dyDescent="0.3">
      <c r="AA1035"/>
      <c r="AB1035"/>
      <c r="AC1035"/>
      <c r="AD1035"/>
    </row>
    <row r="1036" spans="27:30" ht="12" customHeight="1" x14ac:dyDescent="0.3">
      <c r="AA1036"/>
      <c r="AB1036"/>
      <c r="AC1036"/>
      <c r="AD1036"/>
    </row>
    <row r="1037" spans="27:30" ht="12" customHeight="1" x14ac:dyDescent="0.3">
      <c r="AA1037"/>
      <c r="AB1037"/>
      <c r="AC1037"/>
      <c r="AD1037"/>
    </row>
    <row r="1038" spans="27:30" ht="12" customHeight="1" x14ac:dyDescent="0.3">
      <c r="AA1038"/>
      <c r="AB1038"/>
      <c r="AC1038"/>
      <c r="AD1038"/>
    </row>
    <row r="1039" spans="27:30" ht="12" customHeight="1" x14ac:dyDescent="0.3">
      <c r="AA1039"/>
      <c r="AB1039"/>
      <c r="AC1039"/>
      <c r="AD1039"/>
    </row>
    <row r="1040" spans="27:30" ht="12" customHeight="1" x14ac:dyDescent="0.3">
      <c r="AA1040"/>
      <c r="AB1040"/>
      <c r="AC1040"/>
      <c r="AD1040"/>
    </row>
    <row r="1041" spans="27:30" ht="12" customHeight="1" x14ac:dyDescent="0.3">
      <c r="AA1041"/>
      <c r="AB1041"/>
      <c r="AC1041"/>
      <c r="AD1041"/>
    </row>
    <row r="1042" spans="27:30" ht="12" customHeight="1" x14ac:dyDescent="0.3">
      <c r="AA1042"/>
      <c r="AB1042"/>
      <c r="AC1042"/>
      <c r="AD1042"/>
    </row>
    <row r="1043" spans="27:30" ht="12" customHeight="1" x14ac:dyDescent="0.3">
      <c r="AA1043"/>
      <c r="AB1043"/>
      <c r="AC1043"/>
      <c r="AD1043"/>
    </row>
    <row r="1044" spans="27:30" ht="12" customHeight="1" x14ac:dyDescent="0.3">
      <c r="AA1044"/>
      <c r="AB1044"/>
      <c r="AC1044"/>
      <c r="AD1044"/>
    </row>
    <row r="1045" spans="27:30" ht="12" customHeight="1" x14ac:dyDescent="0.3">
      <c r="AA1045"/>
      <c r="AB1045"/>
      <c r="AC1045"/>
      <c r="AD1045"/>
    </row>
    <row r="1046" spans="27:30" ht="12" customHeight="1" x14ac:dyDescent="0.3">
      <c r="AA1046"/>
      <c r="AB1046"/>
      <c r="AC1046"/>
      <c r="AD1046"/>
    </row>
    <row r="1047" spans="27:30" ht="12" customHeight="1" x14ac:dyDescent="0.3">
      <c r="AA1047"/>
      <c r="AB1047"/>
      <c r="AC1047"/>
      <c r="AD1047"/>
    </row>
    <row r="1048" spans="27:30" ht="12" customHeight="1" x14ac:dyDescent="0.3">
      <c r="AA1048"/>
      <c r="AB1048"/>
      <c r="AC1048"/>
      <c r="AD1048"/>
    </row>
    <row r="1049" spans="27:30" ht="12" customHeight="1" x14ac:dyDescent="0.3">
      <c r="AA1049"/>
      <c r="AB1049"/>
      <c r="AC1049"/>
      <c r="AD1049"/>
    </row>
    <row r="1050" spans="27:30" ht="12" customHeight="1" x14ac:dyDescent="0.3">
      <c r="AA1050"/>
      <c r="AB1050"/>
      <c r="AC1050"/>
      <c r="AD1050"/>
    </row>
    <row r="1051" spans="27:30" ht="12" customHeight="1" x14ac:dyDescent="0.3">
      <c r="AA1051"/>
      <c r="AB1051"/>
      <c r="AC1051"/>
      <c r="AD1051"/>
    </row>
    <row r="1052" spans="27:30" ht="12" customHeight="1" x14ac:dyDescent="0.3">
      <c r="AA1052"/>
      <c r="AB1052"/>
      <c r="AC1052"/>
      <c r="AD1052"/>
    </row>
    <row r="1053" spans="27:30" ht="12" customHeight="1" x14ac:dyDescent="0.3">
      <c r="AA1053"/>
      <c r="AB1053"/>
      <c r="AC1053"/>
      <c r="AD1053"/>
    </row>
    <row r="1054" spans="27:30" ht="12" customHeight="1" x14ac:dyDescent="0.3">
      <c r="AA1054"/>
      <c r="AB1054"/>
      <c r="AC1054"/>
      <c r="AD1054"/>
    </row>
    <row r="1055" spans="27:30" ht="12" customHeight="1" x14ac:dyDescent="0.3">
      <c r="AA1055"/>
      <c r="AB1055"/>
      <c r="AC1055"/>
      <c r="AD1055"/>
    </row>
    <row r="1056" spans="27:30" ht="12" customHeight="1" x14ac:dyDescent="0.3">
      <c r="AA1056"/>
      <c r="AB1056"/>
      <c r="AC1056"/>
      <c r="AD1056"/>
    </row>
    <row r="1057" spans="27:30" ht="12" customHeight="1" x14ac:dyDescent="0.3">
      <c r="AA1057"/>
      <c r="AB1057"/>
      <c r="AC1057"/>
      <c r="AD1057"/>
    </row>
    <row r="1058" spans="27:30" ht="12" customHeight="1" x14ac:dyDescent="0.3">
      <c r="AA1058"/>
      <c r="AB1058"/>
      <c r="AC1058"/>
      <c r="AD1058"/>
    </row>
    <row r="1059" spans="27:30" ht="12" customHeight="1" x14ac:dyDescent="0.3">
      <c r="AA1059"/>
      <c r="AB1059"/>
      <c r="AC1059"/>
      <c r="AD1059"/>
    </row>
    <row r="1060" spans="27:30" ht="12" customHeight="1" x14ac:dyDescent="0.3">
      <c r="AA1060"/>
      <c r="AB1060"/>
      <c r="AC1060"/>
      <c r="AD1060"/>
    </row>
    <row r="1061" spans="27:30" ht="12" customHeight="1" x14ac:dyDescent="0.3">
      <c r="AA1061"/>
      <c r="AB1061"/>
      <c r="AC1061"/>
      <c r="AD1061"/>
    </row>
    <row r="1062" spans="27:30" ht="12" customHeight="1" x14ac:dyDescent="0.3">
      <c r="AA1062"/>
      <c r="AB1062"/>
      <c r="AC1062"/>
      <c r="AD1062"/>
    </row>
    <row r="1063" spans="27:30" ht="12" customHeight="1" x14ac:dyDescent="0.3">
      <c r="AA1063"/>
      <c r="AB1063"/>
      <c r="AC1063"/>
      <c r="AD1063"/>
    </row>
    <row r="1064" spans="27:30" ht="12" customHeight="1" x14ac:dyDescent="0.3">
      <c r="AA1064"/>
      <c r="AB1064"/>
      <c r="AC1064"/>
      <c r="AD1064"/>
    </row>
    <row r="1065" spans="27:30" ht="12" customHeight="1" x14ac:dyDescent="0.3">
      <c r="AA1065"/>
      <c r="AB1065"/>
      <c r="AC1065"/>
      <c r="AD1065"/>
    </row>
    <row r="1066" spans="27:30" ht="12" customHeight="1" x14ac:dyDescent="0.3">
      <c r="AA1066"/>
      <c r="AB1066"/>
      <c r="AC1066"/>
      <c r="AD1066"/>
    </row>
    <row r="1067" spans="27:30" ht="12" customHeight="1" x14ac:dyDescent="0.3">
      <c r="AA1067"/>
      <c r="AB1067"/>
      <c r="AC1067"/>
      <c r="AD1067"/>
    </row>
    <row r="1068" spans="27:30" ht="12" customHeight="1" x14ac:dyDescent="0.3">
      <c r="AA1068"/>
      <c r="AB1068"/>
      <c r="AC1068"/>
      <c r="AD1068"/>
    </row>
    <row r="1069" spans="27:30" ht="12" customHeight="1" x14ac:dyDescent="0.3">
      <c r="AA1069"/>
      <c r="AB1069"/>
      <c r="AC1069"/>
      <c r="AD1069"/>
    </row>
    <row r="1070" spans="27:30" ht="12" customHeight="1" x14ac:dyDescent="0.3">
      <c r="AA1070"/>
      <c r="AB1070"/>
      <c r="AC1070"/>
      <c r="AD1070"/>
    </row>
    <row r="1071" spans="27:30" ht="12" customHeight="1" x14ac:dyDescent="0.3">
      <c r="AA1071"/>
      <c r="AB1071"/>
      <c r="AC1071"/>
      <c r="AD1071"/>
    </row>
    <row r="1072" spans="27:30" ht="12" customHeight="1" x14ac:dyDescent="0.3">
      <c r="AA1072"/>
      <c r="AB1072"/>
      <c r="AC1072"/>
      <c r="AD1072"/>
    </row>
    <row r="1073" spans="27:30" ht="12" customHeight="1" x14ac:dyDescent="0.3">
      <c r="AA1073"/>
      <c r="AB1073"/>
      <c r="AC1073"/>
      <c r="AD1073"/>
    </row>
    <row r="1074" spans="27:30" ht="12" customHeight="1" x14ac:dyDescent="0.3">
      <c r="AA1074"/>
      <c r="AB1074"/>
      <c r="AC1074"/>
      <c r="AD1074"/>
    </row>
    <row r="1075" spans="27:30" ht="12" customHeight="1" x14ac:dyDescent="0.3">
      <c r="AA1075"/>
      <c r="AB1075"/>
      <c r="AC1075"/>
      <c r="AD1075"/>
    </row>
    <row r="1076" spans="27:30" ht="12" customHeight="1" x14ac:dyDescent="0.3">
      <c r="AA1076"/>
      <c r="AB1076"/>
      <c r="AC1076"/>
      <c r="AD1076"/>
    </row>
    <row r="1077" spans="27:30" ht="12" customHeight="1" x14ac:dyDescent="0.3">
      <c r="AA1077"/>
      <c r="AB1077"/>
      <c r="AC1077"/>
      <c r="AD1077"/>
    </row>
    <row r="1078" spans="27:30" ht="12" customHeight="1" x14ac:dyDescent="0.3">
      <c r="AA1078"/>
      <c r="AB1078"/>
      <c r="AC1078"/>
      <c r="AD1078"/>
    </row>
    <row r="1079" spans="27:30" ht="12" customHeight="1" x14ac:dyDescent="0.3">
      <c r="AA1079"/>
      <c r="AB1079"/>
      <c r="AC1079"/>
      <c r="AD1079"/>
    </row>
    <row r="1080" spans="27:30" ht="12" customHeight="1" x14ac:dyDescent="0.3">
      <c r="AA1080"/>
      <c r="AB1080"/>
      <c r="AC1080"/>
      <c r="AD1080"/>
    </row>
    <row r="1081" spans="27:30" ht="12" customHeight="1" x14ac:dyDescent="0.3">
      <c r="AA1081"/>
      <c r="AB1081"/>
      <c r="AC1081"/>
      <c r="AD1081"/>
    </row>
    <row r="1082" spans="27:30" ht="12" customHeight="1" x14ac:dyDescent="0.3">
      <c r="AA1082"/>
      <c r="AB1082"/>
      <c r="AC1082"/>
      <c r="AD1082"/>
    </row>
    <row r="1083" spans="27:30" ht="12" customHeight="1" x14ac:dyDescent="0.3">
      <c r="AA1083"/>
      <c r="AB1083"/>
      <c r="AC1083"/>
      <c r="AD1083"/>
    </row>
    <row r="1084" spans="27:30" ht="12" customHeight="1" x14ac:dyDescent="0.3">
      <c r="AA1084"/>
      <c r="AB1084"/>
      <c r="AC1084"/>
      <c r="AD1084"/>
    </row>
    <row r="1085" spans="27:30" ht="12" customHeight="1" x14ac:dyDescent="0.3">
      <c r="AA1085"/>
      <c r="AB1085"/>
      <c r="AC1085"/>
      <c r="AD1085"/>
    </row>
    <row r="1086" spans="27:30" ht="12" customHeight="1" x14ac:dyDescent="0.3">
      <c r="AA1086"/>
      <c r="AB1086"/>
      <c r="AC1086"/>
      <c r="AD1086"/>
    </row>
    <row r="1087" spans="27:30" ht="12" customHeight="1" x14ac:dyDescent="0.3">
      <c r="AA1087"/>
      <c r="AB1087"/>
      <c r="AC1087"/>
      <c r="AD1087"/>
    </row>
    <row r="1088" spans="27:30" ht="12" customHeight="1" x14ac:dyDescent="0.3">
      <c r="AA1088"/>
      <c r="AB1088"/>
      <c r="AC1088"/>
      <c r="AD1088"/>
    </row>
    <row r="1089" spans="27:30" ht="12" customHeight="1" x14ac:dyDescent="0.3">
      <c r="AA1089"/>
      <c r="AB1089"/>
      <c r="AC1089"/>
      <c r="AD1089"/>
    </row>
    <row r="1090" spans="27:30" ht="12" customHeight="1" x14ac:dyDescent="0.3">
      <c r="AA1090"/>
      <c r="AB1090"/>
      <c r="AC1090"/>
      <c r="AD1090"/>
    </row>
    <row r="1091" spans="27:30" ht="12" customHeight="1" x14ac:dyDescent="0.3">
      <c r="AA1091"/>
      <c r="AB1091"/>
      <c r="AC1091"/>
      <c r="AD1091"/>
    </row>
    <row r="1092" spans="27:30" ht="12" customHeight="1" x14ac:dyDescent="0.3">
      <c r="AA1092"/>
      <c r="AB1092"/>
      <c r="AC1092"/>
      <c r="AD1092"/>
    </row>
    <row r="1093" spans="27:30" ht="12" customHeight="1" x14ac:dyDescent="0.3">
      <c r="AA1093"/>
      <c r="AB1093"/>
      <c r="AC1093"/>
      <c r="AD1093"/>
    </row>
    <row r="1094" spans="27:30" ht="12" customHeight="1" x14ac:dyDescent="0.3">
      <c r="AA1094"/>
      <c r="AB1094"/>
      <c r="AC1094"/>
      <c r="AD1094"/>
    </row>
    <row r="1095" spans="27:30" ht="12" customHeight="1" x14ac:dyDescent="0.3">
      <c r="AA1095"/>
      <c r="AB1095"/>
      <c r="AC1095"/>
      <c r="AD1095"/>
    </row>
    <row r="1096" spans="27:30" ht="12" customHeight="1" x14ac:dyDescent="0.3">
      <c r="AA1096"/>
      <c r="AB1096"/>
      <c r="AC1096"/>
      <c r="AD1096"/>
    </row>
    <row r="1097" spans="27:30" ht="12" customHeight="1" x14ac:dyDescent="0.3">
      <c r="AA1097"/>
      <c r="AB1097"/>
      <c r="AC1097"/>
      <c r="AD1097"/>
    </row>
    <row r="1098" spans="27:30" ht="12" customHeight="1" x14ac:dyDescent="0.3">
      <c r="AA1098"/>
      <c r="AB1098"/>
      <c r="AC1098"/>
      <c r="AD1098"/>
    </row>
    <row r="1099" spans="27:30" ht="12" customHeight="1" x14ac:dyDescent="0.3">
      <c r="AA1099"/>
      <c r="AB1099"/>
      <c r="AC1099"/>
      <c r="AD1099"/>
    </row>
    <row r="1100" spans="27:30" ht="12" customHeight="1" x14ac:dyDescent="0.3">
      <c r="AA1100"/>
      <c r="AB1100"/>
      <c r="AC1100"/>
      <c r="AD1100"/>
    </row>
    <row r="1101" spans="27:30" ht="12" customHeight="1" x14ac:dyDescent="0.3">
      <c r="AA1101"/>
      <c r="AB1101"/>
      <c r="AC1101"/>
      <c r="AD1101"/>
    </row>
    <row r="1102" spans="27:30" ht="12" customHeight="1" x14ac:dyDescent="0.3">
      <c r="AA1102"/>
      <c r="AB1102"/>
      <c r="AC1102"/>
      <c r="AD1102"/>
    </row>
    <row r="1103" spans="27:30" ht="12" customHeight="1" x14ac:dyDescent="0.3">
      <c r="AA1103"/>
      <c r="AB1103"/>
      <c r="AC1103"/>
      <c r="AD1103"/>
    </row>
    <row r="1104" spans="27:30" ht="12" customHeight="1" x14ac:dyDescent="0.3">
      <c r="AA1104"/>
      <c r="AB1104"/>
      <c r="AC1104"/>
      <c r="AD1104"/>
    </row>
    <row r="1105" spans="27:30" ht="12" customHeight="1" x14ac:dyDescent="0.3">
      <c r="AA1105"/>
      <c r="AB1105"/>
      <c r="AC1105"/>
      <c r="AD1105"/>
    </row>
    <row r="1106" spans="27:30" ht="12" customHeight="1" x14ac:dyDescent="0.3">
      <c r="AA1106"/>
      <c r="AB1106"/>
      <c r="AC1106"/>
      <c r="AD1106"/>
    </row>
    <row r="1107" spans="27:30" ht="12" customHeight="1" x14ac:dyDescent="0.3">
      <c r="AA1107"/>
      <c r="AB1107"/>
      <c r="AC1107"/>
      <c r="AD1107"/>
    </row>
    <row r="1108" spans="27:30" ht="12" customHeight="1" x14ac:dyDescent="0.3">
      <c r="AA1108"/>
      <c r="AB1108"/>
      <c r="AC1108"/>
      <c r="AD1108"/>
    </row>
    <row r="1109" spans="27:30" ht="12" customHeight="1" x14ac:dyDescent="0.3">
      <c r="AA1109"/>
      <c r="AB1109"/>
      <c r="AC1109"/>
      <c r="AD1109"/>
    </row>
    <row r="1110" spans="27:30" ht="12" customHeight="1" x14ac:dyDescent="0.3">
      <c r="AA1110"/>
      <c r="AB1110"/>
      <c r="AC1110"/>
      <c r="AD1110"/>
    </row>
    <row r="1111" spans="27:30" ht="12" customHeight="1" x14ac:dyDescent="0.3">
      <c r="AA1111"/>
      <c r="AB1111"/>
      <c r="AC1111"/>
      <c r="AD1111"/>
    </row>
    <row r="1112" spans="27:30" ht="12" customHeight="1" x14ac:dyDescent="0.3">
      <c r="AA1112"/>
      <c r="AB1112"/>
      <c r="AC1112"/>
      <c r="AD1112"/>
    </row>
    <row r="1113" spans="27:30" ht="12" customHeight="1" x14ac:dyDescent="0.3">
      <c r="AA1113"/>
      <c r="AB1113"/>
      <c r="AC1113"/>
      <c r="AD1113"/>
    </row>
    <row r="1114" spans="27:30" ht="12" customHeight="1" x14ac:dyDescent="0.3">
      <c r="AA1114"/>
      <c r="AB1114"/>
      <c r="AC1114"/>
      <c r="AD1114"/>
    </row>
    <row r="1115" spans="27:30" ht="12" customHeight="1" x14ac:dyDescent="0.3">
      <c r="AA1115"/>
      <c r="AB1115"/>
      <c r="AC1115"/>
      <c r="AD1115"/>
    </row>
    <row r="1116" spans="27:30" ht="12" customHeight="1" x14ac:dyDescent="0.3">
      <c r="AA1116"/>
      <c r="AB1116"/>
      <c r="AC1116"/>
      <c r="AD1116"/>
    </row>
    <row r="1117" spans="27:30" ht="12" customHeight="1" x14ac:dyDescent="0.3">
      <c r="AA1117"/>
      <c r="AB1117"/>
      <c r="AC1117"/>
      <c r="AD1117"/>
    </row>
    <row r="1118" spans="27:30" ht="12" customHeight="1" x14ac:dyDescent="0.3">
      <c r="AA1118"/>
      <c r="AB1118"/>
      <c r="AC1118"/>
      <c r="AD1118"/>
    </row>
    <row r="1119" spans="27:30" ht="12" customHeight="1" x14ac:dyDescent="0.3">
      <c r="AA1119"/>
      <c r="AB1119"/>
      <c r="AC1119"/>
      <c r="AD1119"/>
    </row>
    <row r="1120" spans="27:30" ht="12" customHeight="1" x14ac:dyDescent="0.3">
      <c r="AA1120"/>
      <c r="AB1120"/>
      <c r="AC1120"/>
      <c r="AD1120"/>
    </row>
    <row r="1121" spans="27:30" ht="12" customHeight="1" x14ac:dyDescent="0.3">
      <c r="AA1121"/>
      <c r="AB1121"/>
      <c r="AC1121"/>
      <c r="AD1121"/>
    </row>
    <row r="1122" spans="27:30" ht="12" customHeight="1" x14ac:dyDescent="0.3">
      <c r="AA1122"/>
      <c r="AB1122"/>
      <c r="AC1122"/>
      <c r="AD1122"/>
    </row>
    <row r="1123" spans="27:30" ht="12" customHeight="1" x14ac:dyDescent="0.3">
      <c r="AA1123"/>
      <c r="AB1123"/>
      <c r="AC1123"/>
      <c r="AD1123"/>
    </row>
    <row r="1124" spans="27:30" ht="12" customHeight="1" x14ac:dyDescent="0.3">
      <c r="AA1124"/>
      <c r="AB1124"/>
      <c r="AC1124"/>
      <c r="AD1124"/>
    </row>
    <row r="1125" spans="27:30" ht="12" customHeight="1" x14ac:dyDescent="0.3">
      <c r="AA1125"/>
      <c r="AB1125"/>
      <c r="AC1125"/>
      <c r="AD1125"/>
    </row>
    <row r="1126" spans="27:30" ht="12" customHeight="1" x14ac:dyDescent="0.3">
      <c r="AA1126"/>
      <c r="AB1126"/>
      <c r="AC1126"/>
      <c r="AD1126"/>
    </row>
    <row r="1127" spans="27:30" ht="12" customHeight="1" x14ac:dyDescent="0.3">
      <c r="AA1127"/>
      <c r="AB1127"/>
      <c r="AC1127"/>
      <c r="AD1127"/>
    </row>
    <row r="1128" spans="27:30" ht="12" customHeight="1" x14ac:dyDescent="0.3">
      <c r="AA1128"/>
      <c r="AB1128"/>
      <c r="AC1128"/>
      <c r="AD1128"/>
    </row>
    <row r="1129" spans="27:30" ht="12" customHeight="1" x14ac:dyDescent="0.3">
      <c r="AA1129"/>
      <c r="AB1129"/>
      <c r="AC1129"/>
      <c r="AD1129"/>
    </row>
    <row r="1130" spans="27:30" ht="12" customHeight="1" x14ac:dyDescent="0.3">
      <c r="AA1130"/>
      <c r="AB1130"/>
      <c r="AC1130"/>
      <c r="AD1130"/>
    </row>
    <row r="1131" spans="27:30" ht="12" customHeight="1" x14ac:dyDescent="0.3">
      <c r="AA1131"/>
      <c r="AB1131"/>
      <c r="AC1131"/>
      <c r="AD1131"/>
    </row>
    <row r="1132" spans="27:30" ht="12" customHeight="1" x14ac:dyDescent="0.3">
      <c r="AA1132"/>
      <c r="AB1132"/>
      <c r="AC1132"/>
      <c r="AD1132"/>
    </row>
    <row r="1133" spans="27:30" ht="12" customHeight="1" x14ac:dyDescent="0.3">
      <c r="AA1133"/>
      <c r="AB1133"/>
      <c r="AC1133"/>
      <c r="AD1133"/>
    </row>
    <row r="1134" spans="27:30" ht="12" customHeight="1" x14ac:dyDescent="0.3">
      <c r="AA1134"/>
      <c r="AB1134"/>
      <c r="AC1134"/>
      <c r="AD1134"/>
    </row>
    <row r="1135" spans="27:30" ht="12" customHeight="1" x14ac:dyDescent="0.3">
      <c r="AA1135"/>
      <c r="AB1135"/>
      <c r="AC1135"/>
      <c r="AD1135"/>
    </row>
    <row r="1136" spans="27:30" ht="12" customHeight="1" x14ac:dyDescent="0.3">
      <c r="AA1136"/>
      <c r="AB1136"/>
      <c r="AC1136"/>
      <c r="AD1136"/>
    </row>
    <row r="1137" spans="27:30" ht="12" customHeight="1" x14ac:dyDescent="0.3">
      <c r="AA1137"/>
      <c r="AB1137"/>
      <c r="AC1137"/>
      <c r="AD1137"/>
    </row>
    <row r="1138" spans="27:30" ht="12" customHeight="1" x14ac:dyDescent="0.3">
      <c r="AA1138"/>
      <c r="AB1138"/>
      <c r="AC1138"/>
      <c r="AD1138"/>
    </row>
    <row r="1139" spans="27:30" ht="12" customHeight="1" x14ac:dyDescent="0.3">
      <c r="AA1139"/>
      <c r="AB1139"/>
      <c r="AC1139"/>
      <c r="AD1139"/>
    </row>
    <row r="1140" spans="27:30" ht="12" customHeight="1" x14ac:dyDescent="0.3">
      <c r="AA1140"/>
      <c r="AB1140"/>
      <c r="AC1140"/>
      <c r="AD1140"/>
    </row>
    <row r="1141" spans="27:30" ht="12" customHeight="1" x14ac:dyDescent="0.3">
      <c r="AA1141"/>
      <c r="AB1141"/>
      <c r="AC1141"/>
      <c r="AD1141"/>
    </row>
    <row r="1142" spans="27:30" ht="12" customHeight="1" x14ac:dyDescent="0.3">
      <c r="AA1142"/>
      <c r="AB1142"/>
      <c r="AC1142"/>
      <c r="AD1142"/>
    </row>
    <row r="1143" spans="27:30" ht="12" customHeight="1" x14ac:dyDescent="0.3">
      <c r="AA1143"/>
      <c r="AB1143"/>
      <c r="AC1143"/>
      <c r="AD1143"/>
    </row>
    <row r="1144" spans="27:30" ht="12" customHeight="1" x14ac:dyDescent="0.3">
      <c r="AA1144"/>
      <c r="AB1144"/>
      <c r="AC1144"/>
      <c r="AD1144"/>
    </row>
    <row r="1145" spans="27:30" ht="12" customHeight="1" x14ac:dyDescent="0.3">
      <c r="AA1145"/>
      <c r="AB1145"/>
      <c r="AC1145"/>
      <c r="AD1145"/>
    </row>
    <row r="1146" spans="27:30" ht="12" customHeight="1" x14ac:dyDescent="0.3">
      <c r="AA1146"/>
      <c r="AB1146"/>
      <c r="AC1146"/>
      <c r="AD1146"/>
    </row>
    <row r="1147" spans="27:30" ht="12" customHeight="1" x14ac:dyDescent="0.3">
      <c r="AA1147"/>
      <c r="AB1147"/>
      <c r="AC1147"/>
      <c r="AD1147"/>
    </row>
    <row r="1148" spans="27:30" ht="12" customHeight="1" x14ac:dyDescent="0.3">
      <c r="AA1148"/>
      <c r="AB1148"/>
      <c r="AC1148"/>
      <c r="AD1148"/>
    </row>
    <row r="1149" spans="27:30" ht="12" customHeight="1" x14ac:dyDescent="0.3">
      <c r="AA1149"/>
      <c r="AB1149"/>
      <c r="AC1149"/>
      <c r="AD1149"/>
    </row>
    <row r="1150" spans="27:30" ht="12" customHeight="1" x14ac:dyDescent="0.3">
      <c r="AA1150"/>
      <c r="AB1150"/>
      <c r="AC1150"/>
      <c r="AD1150"/>
    </row>
    <row r="1151" spans="27:30" ht="12" customHeight="1" x14ac:dyDescent="0.3">
      <c r="AA1151"/>
      <c r="AB1151"/>
      <c r="AC1151"/>
      <c r="AD1151"/>
    </row>
    <row r="1152" spans="27:30" ht="12" customHeight="1" x14ac:dyDescent="0.3">
      <c r="AA1152"/>
      <c r="AB1152"/>
      <c r="AC1152"/>
      <c r="AD1152"/>
    </row>
    <row r="1153" spans="27:30" ht="12" customHeight="1" x14ac:dyDescent="0.3">
      <c r="AA1153"/>
      <c r="AB1153"/>
      <c r="AC1153"/>
      <c r="AD1153"/>
    </row>
    <row r="1154" spans="27:30" ht="12" customHeight="1" x14ac:dyDescent="0.3">
      <c r="AA1154"/>
      <c r="AB1154"/>
      <c r="AC1154"/>
      <c r="AD1154"/>
    </row>
    <row r="1155" spans="27:30" ht="12" customHeight="1" x14ac:dyDescent="0.3">
      <c r="AA1155"/>
      <c r="AB1155"/>
      <c r="AC1155"/>
      <c r="AD1155"/>
    </row>
    <row r="1156" spans="27:30" ht="12" customHeight="1" x14ac:dyDescent="0.3">
      <c r="AA1156"/>
      <c r="AB1156"/>
      <c r="AC1156"/>
      <c r="AD1156"/>
    </row>
    <row r="1157" spans="27:30" ht="12" customHeight="1" x14ac:dyDescent="0.3">
      <c r="AA1157"/>
      <c r="AB1157"/>
      <c r="AC1157"/>
      <c r="AD1157"/>
    </row>
    <row r="1158" spans="27:30" ht="12" customHeight="1" x14ac:dyDescent="0.3">
      <c r="AA1158"/>
      <c r="AB1158"/>
      <c r="AC1158"/>
      <c r="AD1158"/>
    </row>
    <row r="1159" spans="27:30" ht="12" customHeight="1" x14ac:dyDescent="0.3">
      <c r="AA1159"/>
      <c r="AB1159"/>
      <c r="AC1159"/>
      <c r="AD1159"/>
    </row>
    <row r="1160" spans="27:30" ht="12" customHeight="1" x14ac:dyDescent="0.3">
      <c r="AA1160"/>
      <c r="AB1160"/>
      <c r="AC1160"/>
      <c r="AD1160"/>
    </row>
    <row r="1161" spans="27:30" ht="12" customHeight="1" x14ac:dyDescent="0.3">
      <c r="AA1161"/>
      <c r="AB1161"/>
      <c r="AC1161"/>
      <c r="AD1161"/>
    </row>
    <row r="1162" spans="27:30" ht="12" customHeight="1" x14ac:dyDescent="0.3">
      <c r="AA1162"/>
      <c r="AB1162"/>
      <c r="AC1162"/>
      <c r="AD1162"/>
    </row>
    <row r="1163" spans="27:30" ht="12" customHeight="1" x14ac:dyDescent="0.3">
      <c r="AA1163"/>
      <c r="AB1163"/>
      <c r="AC1163"/>
      <c r="AD1163"/>
    </row>
    <row r="1164" spans="27:30" ht="12" customHeight="1" x14ac:dyDescent="0.3">
      <c r="AA1164"/>
      <c r="AB1164"/>
      <c r="AC1164"/>
      <c r="AD1164"/>
    </row>
    <row r="1165" spans="27:30" ht="12" customHeight="1" x14ac:dyDescent="0.3">
      <c r="AA1165"/>
      <c r="AB1165"/>
      <c r="AC1165"/>
      <c r="AD1165"/>
    </row>
    <row r="1166" spans="27:30" ht="12" customHeight="1" x14ac:dyDescent="0.3">
      <c r="AA1166"/>
      <c r="AB1166"/>
      <c r="AC1166"/>
      <c r="AD1166"/>
    </row>
    <row r="1167" spans="27:30" ht="12" customHeight="1" x14ac:dyDescent="0.3">
      <c r="AA1167"/>
      <c r="AB1167"/>
      <c r="AC1167"/>
      <c r="AD1167"/>
    </row>
    <row r="1168" spans="27:30" ht="12" customHeight="1" x14ac:dyDescent="0.3">
      <c r="AA1168"/>
      <c r="AB1168"/>
      <c r="AC1168"/>
      <c r="AD1168"/>
    </row>
    <row r="1169" spans="27:30" ht="12" customHeight="1" x14ac:dyDescent="0.3">
      <c r="AA1169"/>
      <c r="AB1169"/>
      <c r="AC1169"/>
      <c r="AD1169"/>
    </row>
    <row r="1170" spans="27:30" ht="12" customHeight="1" x14ac:dyDescent="0.3">
      <c r="AA1170"/>
      <c r="AB1170"/>
      <c r="AC1170"/>
      <c r="AD1170"/>
    </row>
    <row r="1171" spans="27:30" ht="12" customHeight="1" x14ac:dyDescent="0.3">
      <c r="AA1171"/>
      <c r="AB1171"/>
      <c r="AC1171"/>
      <c r="AD1171"/>
    </row>
    <row r="1172" spans="27:30" ht="12" customHeight="1" x14ac:dyDescent="0.3">
      <c r="AA1172"/>
      <c r="AB1172"/>
      <c r="AC1172"/>
      <c r="AD1172"/>
    </row>
    <row r="1173" spans="27:30" ht="12" customHeight="1" x14ac:dyDescent="0.3">
      <c r="AA1173"/>
      <c r="AB1173"/>
      <c r="AC1173"/>
      <c r="AD1173"/>
    </row>
    <row r="1174" spans="27:30" ht="12" customHeight="1" x14ac:dyDescent="0.3">
      <c r="AA1174"/>
      <c r="AB1174"/>
      <c r="AC1174"/>
      <c r="AD1174"/>
    </row>
    <row r="1175" spans="27:30" ht="12" customHeight="1" x14ac:dyDescent="0.3">
      <c r="AA1175"/>
      <c r="AB1175"/>
      <c r="AC1175"/>
      <c r="AD1175"/>
    </row>
    <row r="1176" spans="27:30" ht="12" customHeight="1" x14ac:dyDescent="0.3">
      <c r="AA1176"/>
      <c r="AB1176"/>
      <c r="AC1176"/>
      <c r="AD1176"/>
    </row>
    <row r="1177" spans="27:30" ht="12" customHeight="1" x14ac:dyDescent="0.3">
      <c r="AA1177"/>
      <c r="AB1177"/>
      <c r="AC1177"/>
      <c r="AD1177"/>
    </row>
    <row r="1178" spans="27:30" ht="12" customHeight="1" x14ac:dyDescent="0.3">
      <c r="AA1178"/>
      <c r="AB1178"/>
      <c r="AC1178"/>
      <c r="AD1178"/>
    </row>
    <row r="1179" spans="27:30" ht="12" customHeight="1" x14ac:dyDescent="0.3">
      <c r="AA1179"/>
      <c r="AB1179"/>
      <c r="AC1179"/>
      <c r="AD1179"/>
    </row>
    <row r="1180" spans="27:30" ht="12" customHeight="1" x14ac:dyDescent="0.3">
      <c r="AA1180"/>
      <c r="AB1180"/>
      <c r="AC1180"/>
      <c r="AD1180"/>
    </row>
    <row r="1181" spans="27:30" ht="12" customHeight="1" x14ac:dyDescent="0.3">
      <c r="AA1181"/>
      <c r="AB1181"/>
      <c r="AC1181"/>
      <c r="AD1181"/>
    </row>
    <row r="1182" spans="27:30" ht="12" customHeight="1" x14ac:dyDescent="0.3">
      <c r="AA1182"/>
      <c r="AB1182"/>
      <c r="AC1182"/>
      <c r="AD1182"/>
    </row>
    <row r="1183" spans="27:30" ht="12" customHeight="1" x14ac:dyDescent="0.3">
      <c r="AA1183"/>
      <c r="AB1183"/>
      <c r="AC1183"/>
      <c r="AD1183"/>
    </row>
    <row r="1184" spans="27:30" ht="12" customHeight="1" x14ac:dyDescent="0.3">
      <c r="AA1184"/>
      <c r="AB1184"/>
      <c r="AC1184"/>
      <c r="AD1184"/>
    </row>
    <row r="1185" spans="27:30" ht="12" customHeight="1" x14ac:dyDescent="0.3">
      <c r="AA1185"/>
      <c r="AB1185"/>
      <c r="AC1185"/>
      <c r="AD1185"/>
    </row>
    <row r="1186" spans="27:30" ht="12" customHeight="1" x14ac:dyDescent="0.3">
      <c r="AA1186"/>
      <c r="AB1186"/>
      <c r="AC1186"/>
      <c r="AD1186"/>
    </row>
    <row r="1187" spans="27:30" ht="12" customHeight="1" x14ac:dyDescent="0.3">
      <c r="AA1187"/>
      <c r="AB1187"/>
      <c r="AC1187"/>
      <c r="AD1187"/>
    </row>
    <row r="1188" spans="27:30" ht="12" customHeight="1" x14ac:dyDescent="0.3">
      <c r="AA1188"/>
      <c r="AB1188"/>
      <c r="AC1188"/>
      <c r="AD1188"/>
    </row>
    <row r="1189" spans="27:30" ht="12" customHeight="1" x14ac:dyDescent="0.3">
      <c r="AA1189"/>
      <c r="AB1189"/>
      <c r="AC1189"/>
      <c r="AD1189"/>
    </row>
    <row r="1190" spans="27:30" ht="12" customHeight="1" x14ac:dyDescent="0.3">
      <c r="AA1190"/>
      <c r="AB1190"/>
      <c r="AC1190"/>
      <c r="AD1190"/>
    </row>
    <row r="1191" spans="27:30" ht="12" customHeight="1" x14ac:dyDescent="0.3">
      <c r="AA1191"/>
      <c r="AB1191"/>
      <c r="AC1191"/>
      <c r="AD1191"/>
    </row>
    <row r="1192" spans="27:30" ht="12" customHeight="1" x14ac:dyDescent="0.3">
      <c r="AA1192"/>
      <c r="AB1192"/>
      <c r="AC1192"/>
      <c r="AD1192"/>
    </row>
    <row r="1193" spans="27:30" ht="12" customHeight="1" x14ac:dyDescent="0.3">
      <c r="AA1193"/>
      <c r="AB1193"/>
      <c r="AC1193"/>
      <c r="AD1193"/>
    </row>
    <row r="1194" spans="27:30" ht="12" customHeight="1" x14ac:dyDescent="0.3">
      <c r="AA1194"/>
      <c r="AB1194"/>
      <c r="AC1194"/>
      <c r="AD1194"/>
    </row>
    <row r="1195" spans="27:30" ht="12" customHeight="1" x14ac:dyDescent="0.3">
      <c r="AA1195"/>
      <c r="AB1195"/>
      <c r="AC1195"/>
      <c r="AD1195"/>
    </row>
    <row r="1196" spans="27:30" ht="12" customHeight="1" x14ac:dyDescent="0.3">
      <c r="AA1196"/>
      <c r="AB1196"/>
      <c r="AC1196"/>
      <c r="AD1196"/>
    </row>
    <row r="1197" spans="27:30" ht="12" customHeight="1" x14ac:dyDescent="0.3">
      <c r="AA1197"/>
      <c r="AB1197"/>
      <c r="AC1197"/>
      <c r="AD1197"/>
    </row>
    <row r="1198" spans="27:30" ht="12" customHeight="1" x14ac:dyDescent="0.3">
      <c r="AA1198"/>
      <c r="AB1198"/>
      <c r="AC1198"/>
      <c r="AD1198"/>
    </row>
    <row r="1199" spans="27:30" ht="12" customHeight="1" x14ac:dyDescent="0.3">
      <c r="AA1199"/>
      <c r="AB1199"/>
      <c r="AC1199"/>
      <c r="AD1199"/>
    </row>
    <row r="1200" spans="27:30" ht="12" customHeight="1" x14ac:dyDescent="0.3">
      <c r="AA1200"/>
      <c r="AB1200"/>
      <c r="AC1200"/>
      <c r="AD1200"/>
    </row>
    <row r="1201" spans="27:30" ht="12" customHeight="1" x14ac:dyDescent="0.3">
      <c r="AA1201"/>
      <c r="AB1201"/>
      <c r="AC1201"/>
      <c r="AD1201"/>
    </row>
    <row r="1202" spans="27:30" ht="12" customHeight="1" x14ac:dyDescent="0.3">
      <c r="AA1202"/>
      <c r="AB1202"/>
      <c r="AC1202"/>
      <c r="AD1202"/>
    </row>
    <row r="1203" spans="27:30" ht="12" customHeight="1" x14ac:dyDescent="0.3">
      <c r="AA1203"/>
      <c r="AB1203"/>
      <c r="AC1203"/>
      <c r="AD1203"/>
    </row>
    <row r="1204" spans="27:30" ht="12" customHeight="1" x14ac:dyDescent="0.3">
      <c r="AA1204"/>
      <c r="AB1204"/>
      <c r="AC1204"/>
      <c r="AD1204"/>
    </row>
    <row r="1205" spans="27:30" ht="12" customHeight="1" x14ac:dyDescent="0.3">
      <c r="AA1205"/>
      <c r="AB1205"/>
      <c r="AC1205"/>
      <c r="AD1205"/>
    </row>
    <row r="1206" spans="27:30" ht="12" customHeight="1" x14ac:dyDescent="0.3">
      <c r="AA1206"/>
      <c r="AB1206"/>
      <c r="AC1206"/>
      <c r="AD1206"/>
    </row>
    <row r="1207" spans="27:30" ht="12" customHeight="1" x14ac:dyDescent="0.3">
      <c r="AA1207"/>
      <c r="AB1207"/>
      <c r="AC1207"/>
      <c r="AD1207"/>
    </row>
    <row r="1208" spans="27:30" ht="12" customHeight="1" x14ac:dyDescent="0.3">
      <c r="AA1208"/>
      <c r="AB1208"/>
      <c r="AC1208"/>
      <c r="AD1208"/>
    </row>
    <row r="1209" spans="27:30" ht="12" customHeight="1" x14ac:dyDescent="0.3">
      <c r="AA1209"/>
      <c r="AB1209"/>
      <c r="AC1209"/>
      <c r="AD1209"/>
    </row>
    <row r="1210" spans="27:30" ht="12" customHeight="1" x14ac:dyDescent="0.3">
      <c r="AA1210"/>
      <c r="AB1210"/>
      <c r="AC1210"/>
      <c r="AD1210"/>
    </row>
    <row r="1211" spans="27:30" ht="12" customHeight="1" x14ac:dyDescent="0.3">
      <c r="AA1211"/>
      <c r="AB1211"/>
      <c r="AC1211"/>
      <c r="AD1211"/>
    </row>
    <row r="1212" spans="27:30" ht="12" customHeight="1" x14ac:dyDescent="0.3">
      <c r="AA1212"/>
      <c r="AB1212"/>
      <c r="AC1212"/>
      <c r="AD1212"/>
    </row>
    <row r="1213" spans="27:30" ht="12" customHeight="1" x14ac:dyDescent="0.3">
      <c r="AA1213"/>
      <c r="AB1213"/>
      <c r="AC1213"/>
      <c r="AD1213"/>
    </row>
    <row r="1214" spans="27:30" ht="12" customHeight="1" x14ac:dyDescent="0.3">
      <c r="AA1214"/>
      <c r="AB1214"/>
      <c r="AC1214"/>
      <c r="AD1214"/>
    </row>
    <row r="1215" spans="27:30" ht="12" customHeight="1" x14ac:dyDescent="0.3">
      <c r="AA1215"/>
      <c r="AB1215"/>
      <c r="AC1215"/>
      <c r="AD1215"/>
    </row>
    <row r="1216" spans="27:30" ht="12" customHeight="1" x14ac:dyDescent="0.3">
      <c r="AA1216"/>
      <c r="AB1216"/>
      <c r="AC1216"/>
      <c r="AD1216"/>
    </row>
    <row r="1217" spans="27:30" ht="12" customHeight="1" x14ac:dyDescent="0.3">
      <c r="AA1217"/>
      <c r="AB1217"/>
      <c r="AC1217"/>
      <c r="AD1217"/>
    </row>
    <row r="1218" spans="27:30" ht="12" customHeight="1" x14ac:dyDescent="0.3">
      <c r="AA1218"/>
      <c r="AB1218"/>
      <c r="AC1218"/>
      <c r="AD1218"/>
    </row>
    <row r="1219" spans="27:30" ht="12" customHeight="1" x14ac:dyDescent="0.3">
      <c r="AA1219"/>
      <c r="AB1219"/>
      <c r="AC1219"/>
      <c r="AD1219"/>
    </row>
    <row r="1220" spans="27:30" ht="12" customHeight="1" x14ac:dyDescent="0.3">
      <c r="AA1220"/>
      <c r="AB1220"/>
      <c r="AC1220"/>
      <c r="AD1220"/>
    </row>
    <row r="1221" spans="27:30" ht="12" customHeight="1" x14ac:dyDescent="0.3">
      <c r="AA1221"/>
      <c r="AB1221"/>
      <c r="AC1221"/>
      <c r="AD1221"/>
    </row>
    <row r="1222" spans="27:30" ht="12" customHeight="1" x14ac:dyDescent="0.3">
      <c r="AA1222"/>
      <c r="AB1222"/>
      <c r="AC1222"/>
      <c r="AD1222"/>
    </row>
    <row r="1223" spans="27:30" ht="12" customHeight="1" x14ac:dyDescent="0.3">
      <c r="AA1223"/>
      <c r="AB1223"/>
      <c r="AC1223"/>
      <c r="AD1223"/>
    </row>
    <row r="1224" spans="27:30" ht="12" customHeight="1" x14ac:dyDescent="0.3">
      <c r="AA1224"/>
      <c r="AB1224"/>
      <c r="AC1224"/>
      <c r="AD1224"/>
    </row>
    <row r="1225" spans="27:30" ht="12" customHeight="1" x14ac:dyDescent="0.3">
      <c r="AA1225"/>
      <c r="AB1225"/>
      <c r="AC1225"/>
      <c r="AD1225"/>
    </row>
    <row r="1226" spans="27:30" ht="12" customHeight="1" x14ac:dyDescent="0.3">
      <c r="AA1226"/>
      <c r="AB1226"/>
      <c r="AC1226"/>
      <c r="AD1226"/>
    </row>
    <row r="1227" spans="27:30" ht="12" customHeight="1" x14ac:dyDescent="0.3">
      <c r="AA1227"/>
      <c r="AB1227"/>
      <c r="AC1227"/>
      <c r="AD1227"/>
    </row>
    <row r="1228" spans="27:30" ht="12" customHeight="1" x14ac:dyDescent="0.3">
      <c r="AA1228"/>
      <c r="AB1228"/>
      <c r="AC1228"/>
      <c r="AD1228"/>
    </row>
    <row r="1229" spans="27:30" ht="12" customHeight="1" x14ac:dyDescent="0.3">
      <c r="AA1229"/>
      <c r="AB1229"/>
      <c r="AC1229"/>
      <c r="AD1229"/>
    </row>
    <row r="1230" spans="27:30" ht="12" customHeight="1" x14ac:dyDescent="0.3">
      <c r="AA1230"/>
      <c r="AB1230"/>
      <c r="AC1230"/>
      <c r="AD1230"/>
    </row>
    <row r="1231" spans="27:30" ht="12" customHeight="1" x14ac:dyDescent="0.3">
      <c r="AA1231"/>
      <c r="AB1231"/>
      <c r="AC1231"/>
      <c r="AD1231"/>
    </row>
    <row r="1232" spans="27:30" ht="12" customHeight="1" x14ac:dyDescent="0.3">
      <c r="AA1232"/>
      <c r="AB1232"/>
      <c r="AC1232"/>
      <c r="AD1232"/>
    </row>
    <row r="1233" spans="27:30" ht="12" customHeight="1" x14ac:dyDescent="0.3">
      <c r="AA1233"/>
      <c r="AB1233"/>
      <c r="AC1233"/>
      <c r="AD1233"/>
    </row>
    <row r="1234" spans="27:30" ht="12" customHeight="1" x14ac:dyDescent="0.3">
      <c r="AA1234"/>
      <c r="AB1234"/>
      <c r="AC1234"/>
      <c r="AD1234"/>
    </row>
    <row r="1235" spans="27:30" ht="12" customHeight="1" x14ac:dyDescent="0.3">
      <c r="AA1235"/>
      <c r="AB1235"/>
      <c r="AC1235"/>
      <c r="AD1235"/>
    </row>
    <row r="1236" spans="27:30" ht="12" customHeight="1" x14ac:dyDescent="0.3">
      <c r="AA1236"/>
      <c r="AB1236"/>
      <c r="AC1236"/>
      <c r="AD1236"/>
    </row>
    <row r="1237" spans="27:30" ht="12" customHeight="1" x14ac:dyDescent="0.3">
      <c r="AA1237"/>
      <c r="AB1237"/>
      <c r="AC1237"/>
      <c r="AD1237"/>
    </row>
    <row r="1238" spans="27:30" ht="12" customHeight="1" x14ac:dyDescent="0.3">
      <c r="AA1238"/>
      <c r="AB1238"/>
      <c r="AC1238"/>
      <c r="AD1238"/>
    </row>
    <row r="1239" spans="27:30" ht="12" customHeight="1" x14ac:dyDescent="0.3">
      <c r="AA1239"/>
      <c r="AB1239"/>
      <c r="AC1239"/>
      <c r="AD1239"/>
    </row>
    <row r="1240" spans="27:30" ht="12" customHeight="1" x14ac:dyDescent="0.3">
      <c r="AA1240"/>
      <c r="AB1240"/>
      <c r="AC1240"/>
      <c r="AD1240"/>
    </row>
    <row r="1241" spans="27:30" ht="12" customHeight="1" x14ac:dyDescent="0.3">
      <c r="AA1241"/>
      <c r="AB1241"/>
      <c r="AC1241"/>
      <c r="AD1241"/>
    </row>
    <row r="1242" spans="27:30" ht="12" customHeight="1" x14ac:dyDescent="0.3">
      <c r="AA1242"/>
      <c r="AB1242"/>
      <c r="AC1242"/>
      <c r="AD1242"/>
    </row>
    <row r="1243" spans="27:30" ht="12" customHeight="1" x14ac:dyDescent="0.3">
      <c r="AA1243"/>
      <c r="AB1243"/>
      <c r="AC1243"/>
      <c r="AD1243"/>
    </row>
    <row r="1244" spans="27:30" ht="12" customHeight="1" x14ac:dyDescent="0.3">
      <c r="AA1244"/>
      <c r="AB1244"/>
      <c r="AC1244"/>
      <c r="AD1244"/>
    </row>
    <row r="1245" spans="27:30" ht="12" customHeight="1" x14ac:dyDescent="0.3">
      <c r="AA1245"/>
      <c r="AB1245"/>
      <c r="AC1245"/>
      <c r="AD1245"/>
    </row>
    <row r="1246" spans="27:30" ht="12" customHeight="1" x14ac:dyDescent="0.3">
      <c r="AA1246"/>
      <c r="AB1246"/>
      <c r="AC1246"/>
      <c r="AD1246"/>
    </row>
    <row r="1247" spans="27:30" ht="12" customHeight="1" x14ac:dyDescent="0.3">
      <c r="AA1247"/>
      <c r="AB1247"/>
      <c r="AC1247"/>
      <c r="AD1247"/>
    </row>
    <row r="1248" spans="27:30" ht="12" customHeight="1" x14ac:dyDescent="0.3">
      <c r="AA1248"/>
      <c r="AB1248"/>
      <c r="AC1248"/>
      <c r="AD1248"/>
    </row>
    <row r="1249" spans="27:30" ht="12" customHeight="1" x14ac:dyDescent="0.3">
      <c r="AA1249"/>
      <c r="AB1249"/>
      <c r="AC1249"/>
      <c r="AD1249"/>
    </row>
    <row r="1250" spans="27:30" ht="12" customHeight="1" x14ac:dyDescent="0.3">
      <c r="AA1250"/>
      <c r="AB1250"/>
      <c r="AC1250"/>
      <c r="AD1250"/>
    </row>
    <row r="1251" spans="27:30" ht="12" customHeight="1" x14ac:dyDescent="0.3">
      <c r="AA1251"/>
      <c r="AB1251"/>
      <c r="AC1251"/>
      <c r="AD1251"/>
    </row>
    <row r="1252" spans="27:30" ht="12" customHeight="1" x14ac:dyDescent="0.3">
      <c r="AA1252"/>
      <c r="AB1252"/>
      <c r="AC1252"/>
      <c r="AD1252"/>
    </row>
    <row r="1253" spans="27:30" ht="12" customHeight="1" x14ac:dyDescent="0.3">
      <c r="AA1253"/>
      <c r="AB1253"/>
      <c r="AC1253"/>
      <c r="AD1253"/>
    </row>
    <row r="1254" spans="27:30" ht="12" customHeight="1" x14ac:dyDescent="0.3">
      <c r="AA1254"/>
      <c r="AB1254"/>
      <c r="AC1254"/>
      <c r="AD1254"/>
    </row>
    <row r="1255" spans="27:30" ht="12" customHeight="1" x14ac:dyDescent="0.3">
      <c r="AA1255"/>
      <c r="AB1255"/>
      <c r="AC1255"/>
      <c r="AD1255"/>
    </row>
    <row r="1256" spans="27:30" ht="12" customHeight="1" x14ac:dyDescent="0.3">
      <c r="AA1256"/>
      <c r="AB1256"/>
      <c r="AC1256"/>
      <c r="AD1256"/>
    </row>
    <row r="1257" spans="27:30" ht="12" customHeight="1" x14ac:dyDescent="0.3">
      <c r="AA1257"/>
      <c r="AB1257"/>
      <c r="AC1257"/>
      <c r="AD1257"/>
    </row>
    <row r="1258" spans="27:30" ht="12" customHeight="1" x14ac:dyDescent="0.3">
      <c r="AA1258"/>
      <c r="AB1258"/>
      <c r="AC1258"/>
      <c r="AD1258"/>
    </row>
    <row r="1259" spans="27:30" ht="12" customHeight="1" x14ac:dyDescent="0.3">
      <c r="AA1259"/>
      <c r="AB1259"/>
      <c r="AC1259"/>
      <c r="AD1259"/>
    </row>
    <row r="1260" spans="27:30" ht="12" customHeight="1" x14ac:dyDescent="0.3">
      <c r="AA1260"/>
      <c r="AB1260"/>
      <c r="AC1260"/>
      <c r="AD1260"/>
    </row>
    <row r="1261" spans="27:30" ht="12" customHeight="1" x14ac:dyDescent="0.3">
      <c r="AA1261"/>
      <c r="AB1261"/>
      <c r="AC1261"/>
      <c r="AD1261"/>
    </row>
    <row r="1262" spans="27:30" ht="12" customHeight="1" x14ac:dyDescent="0.3">
      <c r="AA1262"/>
      <c r="AB1262"/>
      <c r="AC1262"/>
      <c r="AD1262"/>
    </row>
    <row r="1263" spans="27:30" ht="12" customHeight="1" x14ac:dyDescent="0.3">
      <c r="AA1263"/>
      <c r="AB1263"/>
      <c r="AC1263"/>
      <c r="AD1263"/>
    </row>
    <row r="1264" spans="27:30" ht="12" customHeight="1" x14ac:dyDescent="0.3">
      <c r="AA1264"/>
      <c r="AB1264"/>
      <c r="AC1264"/>
      <c r="AD1264"/>
    </row>
    <row r="1265" spans="27:30" ht="12" customHeight="1" x14ac:dyDescent="0.3">
      <c r="AA1265"/>
      <c r="AB1265"/>
      <c r="AC1265"/>
      <c r="AD1265"/>
    </row>
    <row r="1266" spans="27:30" ht="12" customHeight="1" x14ac:dyDescent="0.3">
      <c r="AA1266"/>
      <c r="AB1266"/>
      <c r="AC1266"/>
      <c r="AD1266"/>
    </row>
    <row r="1267" spans="27:30" ht="12" customHeight="1" x14ac:dyDescent="0.3">
      <c r="AA1267"/>
      <c r="AB1267"/>
      <c r="AC1267"/>
      <c r="AD1267"/>
    </row>
    <row r="1268" spans="27:30" ht="12" customHeight="1" x14ac:dyDescent="0.3">
      <c r="AA1268"/>
      <c r="AB1268"/>
      <c r="AC1268"/>
      <c r="AD1268"/>
    </row>
    <row r="1269" spans="27:30" ht="12" customHeight="1" x14ac:dyDescent="0.3">
      <c r="AA1269"/>
      <c r="AB1269"/>
      <c r="AC1269"/>
      <c r="AD1269"/>
    </row>
    <row r="1270" spans="27:30" ht="12" customHeight="1" x14ac:dyDescent="0.3">
      <c r="AA1270"/>
      <c r="AB1270"/>
      <c r="AC1270"/>
      <c r="AD1270"/>
    </row>
    <row r="1271" spans="27:30" ht="12" customHeight="1" x14ac:dyDescent="0.3">
      <c r="AA1271"/>
      <c r="AB1271"/>
      <c r="AC1271"/>
      <c r="AD1271"/>
    </row>
    <row r="1272" spans="27:30" ht="12" customHeight="1" x14ac:dyDescent="0.3">
      <c r="AA1272"/>
      <c r="AB1272"/>
      <c r="AC1272"/>
      <c r="AD1272"/>
    </row>
    <row r="1273" spans="27:30" ht="12" customHeight="1" x14ac:dyDescent="0.3">
      <c r="AA1273"/>
      <c r="AB1273"/>
      <c r="AC1273"/>
      <c r="AD1273"/>
    </row>
    <row r="1274" spans="27:30" ht="12" customHeight="1" x14ac:dyDescent="0.3">
      <c r="AA1274"/>
      <c r="AB1274"/>
      <c r="AC1274"/>
      <c r="AD1274"/>
    </row>
    <row r="1275" spans="27:30" ht="12" customHeight="1" x14ac:dyDescent="0.3">
      <c r="AA1275"/>
      <c r="AB1275"/>
      <c r="AC1275"/>
      <c r="AD1275"/>
    </row>
    <row r="1276" spans="27:30" ht="12" customHeight="1" x14ac:dyDescent="0.3">
      <c r="AA1276"/>
      <c r="AB1276"/>
      <c r="AC1276"/>
      <c r="AD1276"/>
    </row>
    <row r="1277" spans="27:30" ht="12" customHeight="1" x14ac:dyDescent="0.3">
      <c r="AA1277"/>
      <c r="AB1277"/>
      <c r="AC1277"/>
      <c r="AD1277"/>
    </row>
    <row r="1278" spans="27:30" ht="12" customHeight="1" x14ac:dyDescent="0.3">
      <c r="AA1278"/>
      <c r="AB1278"/>
      <c r="AC1278"/>
      <c r="AD1278"/>
    </row>
    <row r="1279" spans="27:30" ht="12" customHeight="1" x14ac:dyDescent="0.3">
      <c r="AA1279"/>
      <c r="AB1279"/>
      <c r="AC1279"/>
      <c r="AD1279"/>
    </row>
    <row r="1280" spans="27:30" ht="12" customHeight="1" x14ac:dyDescent="0.3">
      <c r="AA1280"/>
      <c r="AB1280"/>
      <c r="AC1280"/>
      <c r="AD1280"/>
    </row>
    <row r="1281" spans="27:30" ht="12" customHeight="1" x14ac:dyDescent="0.3">
      <c r="AA1281"/>
      <c r="AB1281"/>
      <c r="AC1281"/>
      <c r="AD1281"/>
    </row>
    <row r="1282" spans="27:30" ht="12" customHeight="1" x14ac:dyDescent="0.3">
      <c r="AA1282"/>
      <c r="AB1282"/>
      <c r="AC1282"/>
      <c r="AD1282"/>
    </row>
    <row r="1283" spans="27:30" ht="12" customHeight="1" x14ac:dyDescent="0.3">
      <c r="AA1283"/>
      <c r="AB1283"/>
      <c r="AC1283"/>
      <c r="AD1283"/>
    </row>
    <row r="1284" spans="27:30" ht="12" customHeight="1" x14ac:dyDescent="0.3">
      <c r="AA1284"/>
      <c r="AB1284"/>
      <c r="AC1284"/>
      <c r="AD1284"/>
    </row>
    <row r="1285" spans="27:30" ht="12" customHeight="1" x14ac:dyDescent="0.3">
      <c r="AA1285"/>
      <c r="AB1285"/>
      <c r="AC1285"/>
      <c r="AD1285"/>
    </row>
    <row r="1286" spans="27:30" ht="12" customHeight="1" x14ac:dyDescent="0.3">
      <c r="AA1286"/>
      <c r="AB1286"/>
      <c r="AC1286"/>
      <c r="AD1286"/>
    </row>
    <row r="1287" spans="27:30" ht="12" customHeight="1" x14ac:dyDescent="0.3">
      <c r="AA1287"/>
      <c r="AB1287"/>
      <c r="AC1287"/>
      <c r="AD1287"/>
    </row>
    <row r="1288" spans="27:30" ht="12" customHeight="1" x14ac:dyDescent="0.3">
      <c r="AA1288"/>
      <c r="AB1288"/>
      <c r="AC1288"/>
      <c r="AD1288"/>
    </row>
    <row r="1289" spans="27:30" ht="12" customHeight="1" x14ac:dyDescent="0.3">
      <c r="AA1289"/>
      <c r="AB1289"/>
      <c r="AC1289"/>
      <c r="AD1289"/>
    </row>
    <row r="1290" spans="27:30" ht="12" customHeight="1" x14ac:dyDescent="0.3">
      <c r="AA1290"/>
      <c r="AB1290"/>
      <c r="AC1290"/>
      <c r="AD1290"/>
    </row>
    <row r="1291" spans="27:30" ht="12" customHeight="1" x14ac:dyDescent="0.3">
      <c r="AA1291"/>
      <c r="AB1291"/>
      <c r="AC1291"/>
      <c r="AD1291"/>
    </row>
    <row r="1292" spans="27:30" ht="12" customHeight="1" x14ac:dyDescent="0.3">
      <c r="AA1292"/>
      <c r="AB1292"/>
      <c r="AC1292"/>
      <c r="AD1292"/>
    </row>
    <row r="1293" spans="27:30" ht="12" customHeight="1" x14ac:dyDescent="0.3">
      <c r="AA1293"/>
      <c r="AB1293"/>
      <c r="AC1293"/>
      <c r="AD1293"/>
    </row>
    <row r="1294" spans="27:30" ht="12" customHeight="1" x14ac:dyDescent="0.3">
      <c r="AA1294"/>
      <c r="AB1294"/>
      <c r="AC1294"/>
      <c r="AD1294"/>
    </row>
    <row r="1295" spans="27:30" ht="12" customHeight="1" x14ac:dyDescent="0.3">
      <c r="AA1295"/>
      <c r="AB1295"/>
      <c r="AC1295"/>
      <c r="AD1295"/>
    </row>
    <row r="1296" spans="27:30" ht="12" customHeight="1" x14ac:dyDescent="0.3">
      <c r="AA1296"/>
      <c r="AB1296"/>
      <c r="AC1296"/>
      <c r="AD1296"/>
    </row>
    <row r="1297" spans="27:30" ht="12" customHeight="1" x14ac:dyDescent="0.3">
      <c r="AA1297"/>
      <c r="AB1297"/>
      <c r="AC1297"/>
      <c r="AD1297"/>
    </row>
    <row r="1298" spans="27:30" ht="12" customHeight="1" x14ac:dyDescent="0.3">
      <c r="AA1298"/>
      <c r="AB1298"/>
      <c r="AC1298"/>
      <c r="AD1298"/>
    </row>
    <row r="1299" spans="27:30" ht="12" customHeight="1" x14ac:dyDescent="0.3">
      <c r="AA1299"/>
      <c r="AB1299"/>
      <c r="AC1299"/>
      <c r="AD1299"/>
    </row>
    <row r="1300" spans="27:30" ht="12" customHeight="1" x14ac:dyDescent="0.3">
      <c r="AA1300"/>
      <c r="AB1300"/>
      <c r="AC1300"/>
      <c r="AD1300"/>
    </row>
    <row r="1301" spans="27:30" ht="12" customHeight="1" x14ac:dyDescent="0.3">
      <c r="AA1301"/>
      <c r="AB1301"/>
      <c r="AC1301"/>
      <c r="AD1301"/>
    </row>
    <row r="1302" spans="27:30" ht="12" customHeight="1" x14ac:dyDescent="0.3">
      <c r="AA1302"/>
      <c r="AB1302"/>
      <c r="AC1302"/>
      <c r="AD1302"/>
    </row>
    <row r="1303" spans="27:30" ht="12" customHeight="1" x14ac:dyDescent="0.3">
      <c r="AA1303"/>
      <c r="AB1303"/>
      <c r="AC1303"/>
      <c r="AD1303"/>
    </row>
    <row r="1304" spans="27:30" ht="12" customHeight="1" x14ac:dyDescent="0.3">
      <c r="AA1304"/>
      <c r="AB1304"/>
      <c r="AC1304"/>
      <c r="AD1304"/>
    </row>
    <row r="1305" spans="27:30" ht="12" customHeight="1" x14ac:dyDescent="0.3">
      <c r="AA1305"/>
      <c r="AB1305"/>
      <c r="AC1305"/>
      <c r="AD1305"/>
    </row>
    <row r="1306" spans="27:30" ht="12" customHeight="1" x14ac:dyDescent="0.3">
      <c r="AA1306"/>
      <c r="AB1306"/>
      <c r="AC1306"/>
      <c r="AD1306"/>
    </row>
    <row r="1307" spans="27:30" ht="12" customHeight="1" x14ac:dyDescent="0.3">
      <c r="AA1307"/>
      <c r="AB1307"/>
      <c r="AC1307"/>
      <c r="AD1307"/>
    </row>
    <row r="1308" spans="27:30" ht="12" customHeight="1" x14ac:dyDescent="0.3">
      <c r="AA1308"/>
      <c r="AB1308"/>
      <c r="AC1308"/>
      <c r="AD1308"/>
    </row>
    <row r="1309" spans="27:30" ht="12" customHeight="1" x14ac:dyDescent="0.3">
      <c r="AA1309"/>
      <c r="AB1309"/>
      <c r="AC1309"/>
      <c r="AD1309"/>
    </row>
    <row r="1310" spans="27:30" ht="12" customHeight="1" x14ac:dyDescent="0.3">
      <c r="AA1310"/>
      <c r="AB1310"/>
      <c r="AC1310"/>
      <c r="AD1310"/>
    </row>
    <row r="1311" spans="27:30" ht="12" customHeight="1" x14ac:dyDescent="0.3">
      <c r="AA1311"/>
      <c r="AB1311"/>
      <c r="AC1311"/>
      <c r="AD1311"/>
    </row>
    <row r="1312" spans="27:30" ht="12" customHeight="1" x14ac:dyDescent="0.3">
      <c r="AA1312"/>
      <c r="AB1312"/>
      <c r="AC1312"/>
      <c r="AD1312"/>
    </row>
    <row r="1313" spans="27:30" ht="12" customHeight="1" x14ac:dyDescent="0.3">
      <c r="AA1313"/>
      <c r="AB1313"/>
      <c r="AC1313"/>
      <c r="AD1313"/>
    </row>
    <row r="1314" spans="27:30" ht="12" customHeight="1" x14ac:dyDescent="0.3">
      <c r="AA1314"/>
      <c r="AB1314"/>
      <c r="AC1314"/>
      <c r="AD1314"/>
    </row>
    <row r="1315" spans="27:30" ht="12" customHeight="1" x14ac:dyDescent="0.3">
      <c r="AA1315"/>
      <c r="AB1315"/>
      <c r="AC1315"/>
      <c r="AD1315"/>
    </row>
    <row r="1316" spans="27:30" ht="12" customHeight="1" x14ac:dyDescent="0.3">
      <c r="AA1316"/>
      <c r="AB1316"/>
      <c r="AC1316"/>
      <c r="AD1316"/>
    </row>
    <row r="1317" spans="27:30" ht="12" customHeight="1" x14ac:dyDescent="0.3">
      <c r="AA1317"/>
      <c r="AB1317"/>
      <c r="AC1317"/>
      <c r="AD1317"/>
    </row>
    <row r="1318" spans="27:30" ht="12" customHeight="1" x14ac:dyDescent="0.3">
      <c r="AA1318"/>
      <c r="AB1318"/>
      <c r="AC1318"/>
      <c r="AD1318"/>
    </row>
    <row r="1319" spans="27:30" ht="12" customHeight="1" x14ac:dyDescent="0.3">
      <c r="AA1319"/>
      <c r="AB1319"/>
      <c r="AC1319"/>
      <c r="AD1319"/>
    </row>
    <row r="1320" spans="27:30" ht="12" customHeight="1" x14ac:dyDescent="0.3">
      <c r="AA1320"/>
      <c r="AB1320"/>
      <c r="AC1320"/>
      <c r="AD1320"/>
    </row>
    <row r="1321" spans="27:30" ht="12" customHeight="1" x14ac:dyDescent="0.3">
      <c r="AA1321"/>
      <c r="AB1321"/>
      <c r="AC1321"/>
      <c r="AD1321"/>
    </row>
    <row r="1322" spans="27:30" ht="12" customHeight="1" x14ac:dyDescent="0.3">
      <c r="AA1322"/>
      <c r="AB1322"/>
      <c r="AC1322"/>
      <c r="AD1322"/>
    </row>
    <row r="1323" spans="27:30" ht="12" customHeight="1" x14ac:dyDescent="0.3">
      <c r="AA1323"/>
      <c r="AB1323"/>
      <c r="AC1323"/>
      <c r="AD1323"/>
    </row>
    <row r="1324" spans="27:30" ht="12" customHeight="1" x14ac:dyDescent="0.3">
      <c r="AA1324"/>
      <c r="AB1324"/>
      <c r="AC1324"/>
      <c r="AD1324"/>
    </row>
    <row r="1325" spans="27:30" ht="12" customHeight="1" x14ac:dyDescent="0.3">
      <c r="AA1325"/>
      <c r="AB1325"/>
      <c r="AC1325"/>
      <c r="AD1325"/>
    </row>
    <row r="1326" spans="27:30" ht="12" customHeight="1" x14ac:dyDescent="0.3">
      <c r="AA1326"/>
      <c r="AB1326"/>
      <c r="AC1326"/>
      <c r="AD1326"/>
    </row>
    <row r="1327" spans="27:30" ht="12" customHeight="1" x14ac:dyDescent="0.3">
      <c r="AA1327"/>
      <c r="AB1327"/>
      <c r="AC1327"/>
      <c r="AD1327"/>
    </row>
    <row r="1328" spans="27:30" ht="12" customHeight="1" x14ac:dyDescent="0.3">
      <c r="AA1328"/>
      <c r="AB1328"/>
      <c r="AC1328"/>
      <c r="AD1328"/>
    </row>
    <row r="1329" spans="27:30" ht="12" customHeight="1" x14ac:dyDescent="0.3">
      <c r="AA1329"/>
      <c r="AB1329"/>
      <c r="AC1329"/>
      <c r="AD1329"/>
    </row>
    <row r="1330" spans="27:30" ht="12" customHeight="1" x14ac:dyDescent="0.3">
      <c r="AA1330"/>
      <c r="AB1330"/>
      <c r="AC1330"/>
      <c r="AD1330"/>
    </row>
    <row r="1331" spans="27:30" ht="12" customHeight="1" x14ac:dyDescent="0.3">
      <c r="AA1331"/>
      <c r="AB1331"/>
      <c r="AC1331"/>
      <c r="AD1331"/>
    </row>
    <row r="1332" spans="27:30" ht="12" customHeight="1" x14ac:dyDescent="0.3">
      <c r="AA1332"/>
      <c r="AB1332"/>
      <c r="AC1332"/>
      <c r="AD1332"/>
    </row>
    <row r="1333" spans="27:30" ht="12" customHeight="1" x14ac:dyDescent="0.3">
      <c r="AA1333"/>
      <c r="AB1333"/>
      <c r="AC1333"/>
      <c r="AD1333"/>
    </row>
    <row r="1334" spans="27:30" ht="12" customHeight="1" x14ac:dyDescent="0.3">
      <c r="AA1334"/>
      <c r="AB1334"/>
      <c r="AC1334"/>
      <c r="AD1334"/>
    </row>
    <row r="1335" spans="27:30" ht="12" customHeight="1" x14ac:dyDescent="0.3">
      <c r="AA1335"/>
      <c r="AB1335"/>
      <c r="AC1335"/>
      <c r="AD1335"/>
    </row>
    <row r="1336" spans="27:30" ht="12" customHeight="1" x14ac:dyDescent="0.3">
      <c r="AA1336"/>
      <c r="AB1336"/>
      <c r="AC1336"/>
      <c r="AD1336"/>
    </row>
    <row r="1337" spans="27:30" ht="12" customHeight="1" x14ac:dyDescent="0.3">
      <c r="AA1337"/>
      <c r="AB1337"/>
      <c r="AC1337"/>
      <c r="AD1337"/>
    </row>
    <row r="1338" spans="27:30" ht="12" customHeight="1" x14ac:dyDescent="0.3">
      <c r="AA1338"/>
      <c r="AB1338"/>
      <c r="AC1338"/>
      <c r="AD1338"/>
    </row>
    <row r="1339" spans="27:30" ht="12" customHeight="1" x14ac:dyDescent="0.3">
      <c r="AA1339"/>
      <c r="AB1339"/>
      <c r="AC1339"/>
      <c r="AD1339"/>
    </row>
    <row r="1340" spans="27:30" ht="12" customHeight="1" x14ac:dyDescent="0.3">
      <c r="AA1340"/>
      <c r="AB1340"/>
      <c r="AC1340"/>
      <c r="AD1340"/>
    </row>
    <row r="1341" spans="27:30" ht="12" customHeight="1" x14ac:dyDescent="0.3">
      <c r="AA1341"/>
      <c r="AB1341"/>
      <c r="AC1341"/>
      <c r="AD1341"/>
    </row>
    <row r="1342" spans="27:30" ht="12" customHeight="1" x14ac:dyDescent="0.3">
      <c r="AA1342"/>
      <c r="AB1342"/>
      <c r="AC1342"/>
      <c r="AD1342"/>
    </row>
    <row r="1343" spans="27:30" ht="12" customHeight="1" x14ac:dyDescent="0.3">
      <c r="AA1343"/>
      <c r="AB1343"/>
      <c r="AC1343"/>
      <c r="AD1343"/>
    </row>
    <row r="1344" spans="27:30" ht="12" customHeight="1" x14ac:dyDescent="0.3">
      <c r="AA1344"/>
      <c r="AB1344"/>
      <c r="AC1344"/>
      <c r="AD1344"/>
    </row>
    <row r="1345" spans="27:30" ht="12" customHeight="1" x14ac:dyDescent="0.3">
      <c r="AA1345"/>
      <c r="AB1345"/>
      <c r="AC1345"/>
      <c r="AD1345"/>
    </row>
    <row r="1346" spans="27:30" ht="12" customHeight="1" x14ac:dyDescent="0.3">
      <c r="AA1346"/>
      <c r="AB1346"/>
      <c r="AC1346"/>
      <c r="AD1346"/>
    </row>
    <row r="1347" spans="27:30" ht="12" customHeight="1" x14ac:dyDescent="0.3">
      <c r="AA1347"/>
      <c r="AB1347"/>
      <c r="AC1347"/>
      <c r="AD1347"/>
    </row>
    <row r="1348" spans="27:30" ht="12" customHeight="1" x14ac:dyDescent="0.3">
      <c r="AA1348"/>
      <c r="AB1348"/>
      <c r="AC1348"/>
      <c r="AD1348"/>
    </row>
    <row r="1349" spans="27:30" ht="12" customHeight="1" x14ac:dyDescent="0.3">
      <c r="AA1349"/>
      <c r="AB1349"/>
      <c r="AC1349"/>
      <c r="AD1349"/>
    </row>
    <row r="1350" spans="27:30" ht="12" customHeight="1" x14ac:dyDescent="0.3">
      <c r="AA1350"/>
      <c r="AB1350"/>
      <c r="AC1350"/>
      <c r="AD1350"/>
    </row>
    <row r="1351" spans="27:30" ht="12" customHeight="1" x14ac:dyDescent="0.3">
      <c r="AA1351"/>
      <c r="AB1351"/>
      <c r="AC1351"/>
      <c r="AD1351"/>
    </row>
    <row r="1352" spans="27:30" ht="12" customHeight="1" x14ac:dyDescent="0.3">
      <c r="AA1352"/>
      <c r="AB1352"/>
      <c r="AC1352"/>
      <c r="AD1352"/>
    </row>
    <row r="1353" spans="27:30" ht="12" customHeight="1" x14ac:dyDescent="0.3">
      <c r="AA1353"/>
      <c r="AB1353"/>
      <c r="AC1353"/>
      <c r="AD1353"/>
    </row>
    <row r="1354" spans="27:30" ht="12" customHeight="1" x14ac:dyDescent="0.3">
      <c r="AA1354"/>
      <c r="AB1354"/>
      <c r="AC1354"/>
      <c r="AD1354"/>
    </row>
    <row r="1355" spans="27:30" ht="12" customHeight="1" x14ac:dyDescent="0.3">
      <c r="AA1355"/>
      <c r="AB1355"/>
      <c r="AC1355"/>
      <c r="AD1355"/>
    </row>
    <row r="1356" spans="27:30" ht="12" customHeight="1" x14ac:dyDescent="0.3">
      <c r="AA1356"/>
      <c r="AB1356"/>
      <c r="AC1356"/>
      <c r="AD1356"/>
    </row>
    <row r="1357" spans="27:30" ht="12" customHeight="1" x14ac:dyDescent="0.3">
      <c r="AA1357"/>
      <c r="AB1357"/>
      <c r="AC1357"/>
      <c r="AD1357"/>
    </row>
    <row r="1358" spans="27:30" ht="12" customHeight="1" x14ac:dyDescent="0.3">
      <c r="AA1358"/>
      <c r="AB1358"/>
      <c r="AC1358"/>
      <c r="AD1358"/>
    </row>
    <row r="1359" spans="27:30" ht="12" customHeight="1" x14ac:dyDescent="0.3">
      <c r="AA1359"/>
      <c r="AB1359"/>
      <c r="AC1359"/>
      <c r="AD1359"/>
    </row>
    <row r="1360" spans="27:30" ht="12" customHeight="1" x14ac:dyDescent="0.3">
      <c r="AA1360"/>
      <c r="AB1360"/>
      <c r="AC1360"/>
      <c r="AD1360"/>
    </row>
    <row r="1361" spans="27:30" ht="12" customHeight="1" x14ac:dyDescent="0.3">
      <c r="AA1361"/>
      <c r="AB1361"/>
      <c r="AC1361"/>
      <c r="AD1361"/>
    </row>
    <row r="1362" spans="27:30" ht="12" customHeight="1" x14ac:dyDescent="0.3">
      <c r="AA1362"/>
      <c r="AB1362"/>
      <c r="AC1362"/>
      <c r="AD1362"/>
    </row>
    <row r="1363" spans="27:30" ht="12" customHeight="1" x14ac:dyDescent="0.3">
      <c r="AA1363"/>
      <c r="AB1363"/>
      <c r="AC1363"/>
      <c r="AD1363"/>
    </row>
    <row r="1364" spans="27:30" ht="12" customHeight="1" x14ac:dyDescent="0.3">
      <c r="AA1364"/>
      <c r="AB1364"/>
      <c r="AC1364"/>
      <c r="AD1364"/>
    </row>
    <row r="1365" spans="27:30" ht="12" customHeight="1" x14ac:dyDescent="0.3">
      <c r="AA1365"/>
      <c r="AB1365"/>
      <c r="AC1365"/>
      <c r="AD1365"/>
    </row>
    <row r="1366" spans="27:30" ht="12" customHeight="1" x14ac:dyDescent="0.3">
      <c r="AA1366"/>
      <c r="AB1366"/>
      <c r="AC1366"/>
      <c r="AD1366"/>
    </row>
    <row r="1367" spans="27:30" ht="12" customHeight="1" x14ac:dyDescent="0.3">
      <c r="AA1367"/>
      <c r="AB1367"/>
      <c r="AC1367"/>
      <c r="AD1367"/>
    </row>
    <row r="1368" spans="27:30" ht="12" customHeight="1" x14ac:dyDescent="0.3">
      <c r="AA1368"/>
      <c r="AB1368"/>
      <c r="AC1368"/>
      <c r="AD1368"/>
    </row>
    <row r="1369" spans="27:30" ht="12" customHeight="1" x14ac:dyDescent="0.3">
      <c r="AA1369"/>
      <c r="AB1369"/>
      <c r="AC1369"/>
      <c r="AD1369"/>
    </row>
    <row r="1370" spans="27:30" ht="12" customHeight="1" x14ac:dyDescent="0.3">
      <c r="AA1370"/>
      <c r="AB1370"/>
      <c r="AC1370"/>
      <c r="AD1370"/>
    </row>
    <row r="1371" spans="27:30" ht="12" customHeight="1" x14ac:dyDescent="0.3">
      <c r="AA1371"/>
      <c r="AB1371"/>
      <c r="AC1371"/>
      <c r="AD1371"/>
    </row>
    <row r="1372" spans="27:30" ht="12" customHeight="1" x14ac:dyDescent="0.3">
      <c r="AA1372"/>
      <c r="AB1372"/>
      <c r="AC1372"/>
      <c r="AD1372"/>
    </row>
    <row r="1373" spans="27:30" ht="12" customHeight="1" x14ac:dyDescent="0.3">
      <c r="AA1373"/>
      <c r="AB1373"/>
      <c r="AC1373"/>
      <c r="AD1373"/>
    </row>
    <row r="1374" spans="27:30" ht="12" customHeight="1" x14ac:dyDescent="0.3">
      <c r="AA1374"/>
      <c r="AB1374"/>
      <c r="AC1374"/>
      <c r="AD1374"/>
    </row>
    <row r="1375" spans="27:30" ht="12" customHeight="1" x14ac:dyDescent="0.3">
      <c r="AA1375"/>
      <c r="AB1375"/>
      <c r="AC1375"/>
      <c r="AD1375"/>
    </row>
    <row r="1376" spans="27:30" ht="12" customHeight="1" x14ac:dyDescent="0.3">
      <c r="AA1376"/>
      <c r="AB1376"/>
      <c r="AC1376"/>
      <c r="AD1376"/>
    </row>
    <row r="1377" spans="27:30" ht="12" customHeight="1" x14ac:dyDescent="0.3">
      <c r="AA1377"/>
      <c r="AB1377"/>
      <c r="AC1377"/>
      <c r="AD1377"/>
    </row>
    <row r="1378" spans="27:30" ht="12" customHeight="1" x14ac:dyDescent="0.3">
      <c r="AA1378"/>
      <c r="AB1378"/>
      <c r="AC1378"/>
      <c r="AD1378"/>
    </row>
    <row r="1379" spans="27:30" ht="12" customHeight="1" x14ac:dyDescent="0.3">
      <c r="AA1379"/>
      <c r="AB1379"/>
      <c r="AC1379"/>
      <c r="AD1379"/>
    </row>
    <row r="1380" spans="27:30" ht="12" customHeight="1" x14ac:dyDescent="0.3">
      <c r="AA1380"/>
      <c r="AB1380"/>
      <c r="AC1380"/>
      <c r="AD1380"/>
    </row>
    <row r="1381" spans="27:30" ht="12" customHeight="1" x14ac:dyDescent="0.3">
      <c r="AA1381"/>
      <c r="AB1381"/>
      <c r="AC1381"/>
      <c r="AD1381"/>
    </row>
    <row r="1382" spans="27:30" ht="12" customHeight="1" x14ac:dyDescent="0.3">
      <c r="AA1382"/>
      <c r="AB1382"/>
      <c r="AC1382"/>
      <c r="AD1382"/>
    </row>
    <row r="1383" spans="27:30" ht="12" customHeight="1" x14ac:dyDescent="0.3">
      <c r="AA1383"/>
      <c r="AB1383"/>
      <c r="AC1383"/>
      <c r="AD1383"/>
    </row>
    <row r="1384" spans="27:30" ht="12" customHeight="1" x14ac:dyDescent="0.3">
      <c r="AA1384"/>
      <c r="AB1384"/>
      <c r="AC1384"/>
      <c r="AD1384"/>
    </row>
    <row r="1385" spans="27:30" ht="12" customHeight="1" x14ac:dyDescent="0.3">
      <c r="AA1385"/>
      <c r="AB1385"/>
      <c r="AC1385"/>
      <c r="AD1385"/>
    </row>
    <row r="1386" spans="27:30" ht="12" customHeight="1" x14ac:dyDescent="0.3">
      <c r="AA1386"/>
      <c r="AB1386"/>
      <c r="AC1386"/>
      <c r="AD1386"/>
    </row>
    <row r="1387" spans="27:30" ht="12" customHeight="1" x14ac:dyDescent="0.3">
      <c r="AA1387"/>
      <c r="AB1387"/>
      <c r="AC1387"/>
      <c r="AD1387"/>
    </row>
    <row r="1388" spans="27:30" ht="12" customHeight="1" x14ac:dyDescent="0.3">
      <c r="AA1388"/>
      <c r="AB1388"/>
      <c r="AC1388"/>
      <c r="AD1388"/>
    </row>
    <row r="1389" spans="27:30" ht="12" customHeight="1" x14ac:dyDescent="0.3">
      <c r="AA1389"/>
      <c r="AB1389"/>
      <c r="AC1389"/>
      <c r="AD1389"/>
    </row>
    <row r="1390" spans="27:30" ht="12" customHeight="1" x14ac:dyDescent="0.3">
      <c r="AA1390"/>
      <c r="AB1390"/>
      <c r="AC1390"/>
      <c r="AD1390"/>
    </row>
    <row r="1391" spans="27:30" ht="12" customHeight="1" x14ac:dyDescent="0.3">
      <c r="AA1391"/>
      <c r="AB1391"/>
      <c r="AC1391"/>
      <c r="AD1391"/>
    </row>
    <row r="1392" spans="27:30" ht="12" customHeight="1" x14ac:dyDescent="0.3">
      <c r="AA1392"/>
      <c r="AB1392"/>
      <c r="AC1392"/>
      <c r="AD1392"/>
    </row>
    <row r="1393" spans="27:30" ht="12" customHeight="1" x14ac:dyDescent="0.3">
      <c r="AA1393"/>
      <c r="AB1393"/>
      <c r="AC1393"/>
      <c r="AD1393"/>
    </row>
    <row r="1394" spans="27:30" ht="12" customHeight="1" x14ac:dyDescent="0.3">
      <c r="AA1394"/>
      <c r="AB1394"/>
      <c r="AC1394"/>
      <c r="AD1394"/>
    </row>
    <row r="1395" spans="27:30" ht="12" customHeight="1" x14ac:dyDescent="0.3">
      <c r="AA1395"/>
      <c r="AB1395"/>
      <c r="AC1395"/>
      <c r="AD1395"/>
    </row>
    <row r="1396" spans="27:30" ht="12" customHeight="1" x14ac:dyDescent="0.3">
      <c r="AA1396"/>
      <c r="AB1396"/>
      <c r="AC1396"/>
      <c r="AD1396"/>
    </row>
    <row r="1397" spans="27:30" ht="12" customHeight="1" x14ac:dyDescent="0.3">
      <c r="AA1397"/>
      <c r="AB1397"/>
      <c r="AC1397"/>
      <c r="AD1397"/>
    </row>
    <row r="1398" spans="27:30" ht="12" customHeight="1" x14ac:dyDescent="0.3">
      <c r="AA1398"/>
      <c r="AB1398"/>
      <c r="AC1398"/>
      <c r="AD1398"/>
    </row>
    <row r="1399" spans="27:30" ht="12" customHeight="1" x14ac:dyDescent="0.3">
      <c r="AA1399"/>
      <c r="AB1399"/>
      <c r="AC1399"/>
      <c r="AD1399"/>
    </row>
    <row r="1400" spans="27:30" ht="12" customHeight="1" x14ac:dyDescent="0.3">
      <c r="AA1400"/>
      <c r="AB1400"/>
      <c r="AC1400"/>
      <c r="AD1400"/>
    </row>
    <row r="1401" spans="27:30" ht="12" customHeight="1" x14ac:dyDescent="0.3">
      <c r="AA1401"/>
      <c r="AB1401"/>
      <c r="AC1401"/>
      <c r="AD1401"/>
    </row>
    <row r="1402" spans="27:30" ht="12" customHeight="1" x14ac:dyDescent="0.3">
      <c r="AA1402"/>
      <c r="AB1402"/>
      <c r="AC1402"/>
      <c r="AD1402"/>
    </row>
    <row r="1403" spans="27:30" ht="12" customHeight="1" x14ac:dyDescent="0.3">
      <c r="AA1403"/>
      <c r="AB1403"/>
      <c r="AC1403"/>
      <c r="AD1403"/>
    </row>
    <row r="1404" spans="27:30" ht="12" customHeight="1" x14ac:dyDescent="0.3">
      <c r="AA1404"/>
      <c r="AB1404"/>
      <c r="AC1404"/>
      <c r="AD1404"/>
    </row>
    <row r="1405" spans="27:30" ht="12" customHeight="1" x14ac:dyDescent="0.3">
      <c r="AA1405"/>
      <c r="AB1405"/>
      <c r="AC1405"/>
      <c r="AD1405"/>
    </row>
    <row r="1406" spans="27:30" ht="12" customHeight="1" x14ac:dyDescent="0.3">
      <c r="AA1406"/>
      <c r="AB1406"/>
      <c r="AC1406"/>
      <c r="AD1406"/>
    </row>
    <row r="1407" spans="27:30" ht="12" customHeight="1" x14ac:dyDescent="0.3">
      <c r="AA1407"/>
      <c r="AB1407"/>
      <c r="AC1407"/>
      <c r="AD1407"/>
    </row>
    <row r="1408" spans="27:30" ht="12" customHeight="1" x14ac:dyDescent="0.3">
      <c r="AA1408"/>
      <c r="AB1408"/>
      <c r="AC1408"/>
      <c r="AD1408"/>
    </row>
    <row r="1409" spans="27:30" ht="12" customHeight="1" x14ac:dyDescent="0.3">
      <c r="AA1409"/>
      <c r="AB1409"/>
      <c r="AC1409"/>
      <c r="AD1409"/>
    </row>
    <row r="1410" spans="27:30" ht="12" customHeight="1" x14ac:dyDescent="0.3">
      <c r="AA1410"/>
      <c r="AB1410"/>
      <c r="AC1410"/>
      <c r="AD1410"/>
    </row>
    <row r="1411" spans="27:30" ht="12" customHeight="1" x14ac:dyDescent="0.3">
      <c r="AA1411"/>
      <c r="AB1411"/>
      <c r="AC1411"/>
      <c r="AD1411"/>
    </row>
    <row r="1412" spans="27:30" ht="12" customHeight="1" x14ac:dyDescent="0.3">
      <c r="AA1412"/>
      <c r="AB1412"/>
      <c r="AC1412"/>
      <c r="AD1412"/>
    </row>
    <row r="1413" spans="27:30" ht="12" customHeight="1" x14ac:dyDescent="0.3">
      <c r="AA1413"/>
      <c r="AB1413"/>
      <c r="AC1413"/>
      <c r="AD1413"/>
    </row>
    <row r="1414" spans="27:30" ht="12" customHeight="1" x14ac:dyDescent="0.3">
      <c r="AA1414"/>
      <c r="AB1414"/>
      <c r="AC1414"/>
      <c r="AD1414"/>
    </row>
    <row r="1415" spans="27:30" ht="12" customHeight="1" x14ac:dyDescent="0.3">
      <c r="AA1415"/>
      <c r="AB1415"/>
      <c r="AC1415"/>
      <c r="AD1415"/>
    </row>
    <row r="1416" spans="27:30" ht="12" customHeight="1" x14ac:dyDescent="0.3">
      <c r="AA1416"/>
      <c r="AB1416"/>
      <c r="AC1416"/>
      <c r="AD1416"/>
    </row>
    <row r="1417" spans="27:30" ht="12" customHeight="1" x14ac:dyDescent="0.3">
      <c r="AA1417"/>
      <c r="AB1417"/>
      <c r="AC1417"/>
      <c r="AD1417"/>
    </row>
    <row r="1418" spans="27:30" ht="12" customHeight="1" x14ac:dyDescent="0.3">
      <c r="AA1418"/>
      <c r="AB1418"/>
      <c r="AC1418"/>
      <c r="AD1418"/>
    </row>
    <row r="1419" spans="27:30" ht="12" customHeight="1" x14ac:dyDescent="0.3">
      <c r="AA1419"/>
      <c r="AB1419"/>
      <c r="AC1419"/>
      <c r="AD1419"/>
    </row>
    <row r="1420" spans="27:30" ht="12" customHeight="1" x14ac:dyDescent="0.3">
      <c r="AA1420"/>
      <c r="AB1420"/>
      <c r="AC1420"/>
      <c r="AD1420"/>
    </row>
    <row r="1421" spans="27:30" ht="12" customHeight="1" x14ac:dyDescent="0.3">
      <c r="AA1421"/>
      <c r="AB1421"/>
      <c r="AC1421"/>
      <c r="AD1421"/>
    </row>
    <row r="1422" spans="27:30" ht="12" customHeight="1" x14ac:dyDescent="0.3">
      <c r="AA1422"/>
      <c r="AB1422"/>
      <c r="AC1422"/>
      <c r="AD1422"/>
    </row>
    <row r="1423" spans="27:30" ht="12" customHeight="1" x14ac:dyDescent="0.3">
      <c r="AA1423"/>
      <c r="AB1423"/>
      <c r="AC1423"/>
      <c r="AD1423"/>
    </row>
    <row r="1424" spans="27:30" ht="12" customHeight="1" x14ac:dyDescent="0.3">
      <c r="AA1424"/>
      <c r="AB1424"/>
      <c r="AC1424"/>
      <c r="AD1424"/>
    </row>
    <row r="1425" spans="27:30" ht="12" customHeight="1" x14ac:dyDescent="0.3">
      <c r="AA1425"/>
      <c r="AB1425"/>
      <c r="AC1425"/>
      <c r="AD1425"/>
    </row>
    <row r="1426" spans="27:30" ht="12" customHeight="1" x14ac:dyDescent="0.3">
      <c r="AA1426"/>
      <c r="AB1426"/>
      <c r="AC1426"/>
      <c r="AD1426"/>
    </row>
    <row r="1427" spans="27:30" ht="12" customHeight="1" x14ac:dyDescent="0.3">
      <c r="AA1427"/>
      <c r="AB1427"/>
      <c r="AC1427"/>
      <c r="AD1427"/>
    </row>
    <row r="1428" spans="27:30" ht="12" customHeight="1" x14ac:dyDescent="0.3">
      <c r="AA1428"/>
      <c r="AB1428"/>
      <c r="AC1428"/>
      <c r="AD1428"/>
    </row>
    <row r="1429" spans="27:30" ht="12" customHeight="1" x14ac:dyDescent="0.3">
      <c r="AA1429"/>
      <c r="AB1429"/>
      <c r="AC1429"/>
      <c r="AD1429"/>
    </row>
    <row r="1430" spans="27:30" ht="12" customHeight="1" x14ac:dyDescent="0.3">
      <c r="AA1430"/>
      <c r="AB1430"/>
      <c r="AC1430"/>
      <c r="AD1430"/>
    </row>
    <row r="1431" spans="27:30" ht="12" customHeight="1" x14ac:dyDescent="0.3">
      <c r="AA1431"/>
      <c r="AB1431"/>
      <c r="AC1431"/>
      <c r="AD1431"/>
    </row>
    <row r="1432" spans="27:30" ht="12" customHeight="1" x14ac:dyDescent="0.3">
      <c r="AA1432"/>
      <c r="AB1432"/>
      <c r="AC1432"/>
      <c r="AD1432"/>
    </row>
    <row r="1433" spans="27:30" ht="12" customHeight="1" x14ac:dyDescent="0.3">
      <c r="AA1433"/>
      <c r="AB1433"/>
      <c r="AC1433"/>
      <c r="AD1433"/>
    </row>
    <row r="1434" spans="27:30" ht="12" customHeight="1" x14ac:dyDescent="0.3">
      <c r="AA1434"/>
      <c r="AB1434"/>
      <c r="AC1434"/>
      <c r="AD1434"/>
    </row>
    <row r="1435" spans="27:30" ht="12" customHeight="1" x14ac:dyDescent="0.3">
      <c r="AA1435"/>
      <c r="AB1435"/>
      <c r="AC1435"/>
      <c r="AD1435"/>
    </row>
    <row r="1436" spans="27:30" ht="12" customHeight="1" x14ac:dyDescent="0.3">
      <c r="AA1436"/>
      <c r="AB1436"/>
      <c r="AC1436"/>
      <c r="AD1436"/>
    </row>
    <row r="1437" spans="27:30" ht="12" customHeight="1" x14ac:dyDescent="0.3">
      <c r="AA1437"/>
      <c r="AB1437"/>
      <c r="AC1437"/>
      <c r="AD1437"/>
    </row>
    <row r="1438" spans="27:30" ht="12" customHeight="1" x14ac:dyDescent="0.3">
      <c r="AA1438"/>
      <c r="AB1438"/>
      <c r="AC1438"/>
      <c r="AD1438"/>
    </row>
    <row r="1439" spans="27:30" ht="12" customHeight="1" x14ac:dyDescent="0.3">
      <c r="AA1439"/>
      <c r="AB1439"/>
      <c r="AC1439"/>
      <c r="AD1439"/>
    </row>
    <row r="1440" spans="27:30" ht="12" customHeight="1" x14ac:dyDescent="0.3">
      <c r="AA1440"/>
      <c r="AB1440"/>
      <c r="AC1440"/>
      <c r="AD1440"/>
    </row>
    <row r="1441" spans="27:30" ht="12" customHeight="1" x14ac:dyDescent="0.3">
      <c r="AA1441"/>
      <c r="AB1441"/>
      <c r="AC1441"/>
      <c r="AD1441"/>
    </row>
    <row r="1442" spans="27:30" ht="12" customHeight="1" x14ac:dyDescent="0.3">
      <c r="AA1442"/>
      <c r="AB1442"/>
      <c r="AC1442"/>
      <c r="AD1442"/>
    </row>
    <row r="1443" spans="27:30" ht="12" customHeight="1" x14ac:dyDescent="0.3">
      <c r="AA1443"/>
      <c r="AB1443"/>
      <c r="AC1443"/>
      <c r="AD1443"/>
    </row>
    <row r="1444" spans="27:30" ht="12" customHeight="1" x14ac:dyDescent="0.3">
      <c r="AA1444"/>
      <c r="AB1444"/>
      <c r="AC1444"/>
      <c r="AD1444"/>
    </row>
    <row r="1445" spans="27:30" ht="12" customHeight="1" x14ac:dyDescent="0.3">
      <c r="AA1445"/>
      <c r="AB1445"/>
      <c r="AC1445"/>
      <c r="AD1445"/>
    </row>
    <row r="1446" spans="27:30" ht="12" customHeight="1" x14ac:dyDescent="0.3">
      <c r="AA1446"/>
      <c r="AB1446"/>
      <c r="AC1446"/>
      <c r="AD1446"/>
    </row>
    <row r="1447" spans="27:30" ht="12" customHeight="1" x14ac:dyDescent="0.3">
      <c r="AA1447"/>
      <c r="AB1447"/>
      <c r="AC1447"/>
      <c r="AD1447"/>
    </row>
    <row r="1448" spans="27:30" ht="12" customHeight="1" x14ac:dyDescent="0.3">
      <c r="AA1448"/>
      <c r="AB1448"/>
      <c r="AC1448"/>
      <c r="AD1448"/>
    </row>
    <row r="1449" spans="27:30" ht="12" customHeight="1" x14ac:dyDescent="0.3">
      <c r="AA1449"/>
      <c r="AB1449"/>
      <c r="AC1449"/>
      <c r="AD1449"/>
    </row>
    <row r="1450" spans="27:30" ht="12" customHeight="1" x14ac:dyDescent="0.3">
      <c r="AA1450"/>
      <c r="AB1450"/>
      <c r="AC1450"/>
      <c r="AD1450"/>
    </row>
    <row r="1451" spans="27:30" ht="12" customHeight="1" x14ac:dyDescent="0.3">
      <c r="AA1451"/>
      <c r="AB1451"/>
      <c r="AC1451"/>
      <c r="AD1451"/>
    </row>
    <row r="1452" spans="27:30" ht="12" customHeight="1" x14ac:dyDescent="0.3">
      <c r="AA1452"/>
      <c r="AB1452"/>
      <c r="AC1452"/>
      <c r="AD1452"/>
    </row>
    <row r="1453" spans="27:30" ht="12" customHeight="1" x14ac:dyDescent="0.3">
      <c r="AA1453"/>
      <c r="AB1453"/>
      <c r="AC1453"/>
      <c r="AD1453"/>
    </row>
    <row r="1454" spans="27:30" ht="12" customHeight="1" x14ac:dyDescent="0.3">
      <c r="AA1454"/>
      <c r="AB1454"/>
      <c r="AC1454"/>
      <c r="AD1454"/>
    </row>
    <row r="1455" spans="27:30" ht="12" customHeight="1" x14ac:dyDescent="0.3">
      <c r="AA1455"/>
      <c r="AB1455"/>
      <c r="AC1455"/>
      <c r="AD1455"/>
    </row>
    <row r="1456" spans="27:30" ht="12" customHeight="1" x14ac:dyDescent="0.3">
      <c r="AA1456"/>
      <c r="AB1456"/>
      <c r="AC1456"/>
      <c r="AD1456"/>
    </row>
    <row r="1457" spans="27:30" ht="12" customHeight="1" x14ac:dyDescent="0.3">
      <c r="AA1457"/>
      <c r="AB1457"/>
      <c r="AC1457"/>
      <c r="AD1457"/>
    </row>
    <row r="1458" spans="27:30" ht="12" customHeight="1" x14ac:dyDescent="0.3">
      <c r="AA1458"/>
      <c r="AB1458"/>
      <c r="AC1458"/>
      <c r="AD1458"/>
    </row>
    <row r="1459" spans="27:30" ht="12" customHeight="1" x14ac:dyDescent="0.3">
      <c r="AA1459"/>
      <c r="AB1459"/>
      <c r="AC1459"/>
      <c r="AD1459"/>
    </row>
    <row r="1460" spans="27:30" ht="12" customHeight="1" x14ac:dyDescent="0.3">
      <c r="AA1460"/>
      <c r="AB1460"/>
      <c r="AC1460"/>
      <c r="AD1460"/>
    </row>
    <row r="1461" spans="27:30" ht="12" customHeight="1" x14ac:dyDescent="0.3">
      <c r="AA1461"/>
      <c r="AB1461"/>
      <c r="AC1461"/>
      <c r="AD1461"/>
    </row>
    <row r="1462" spans="27:30" ht="12" customHeight="1" x14ac:dyDescent="0.3">
      <c r="AA1462"/>
      <c r="AB1462"/>
      <c r="AC1462"/>
      <c r="AD1462"/>
    </row>
    <row r="1463" spans="27:30" ht="12" customHeight="1" x14ac:dyDescent="0.3">
      <c r="AA1463"/>
      <c r="AB1463"/>
      <c r="AC1463"/>
      <c r="AD1463"/>
    </row>
    <row r="1464" spans="27:30" ht="12" customHeight="1" x14ac:dyDescent="0.3">
      <c r="AA1464"/>
      <c r="AB1464"/>
      <c r="AC1464"/>
      <c r="AD1464"/>
    </row>
    <row r="1465" spans="27:30" ht="12" customHeight="1" x14ac:dyDescent="0.3">
      <c r="AA1465"/>
      <c r="AB1465"/>
      <c r="AC1465"/>
      <c r="AD1465"/>
    </row>
    <row r="1466" spans="27:30" ht="12" customHeight="1" x14ac:dyDescent="0.3">
      <c r="AA1466"/>
      <c r="AB1466"/>
      <c r="AC1466"/>
      <c r="AD1466"/>
    </row>
    <row r="1467" spans="27:30" ht="12" customHeight="1" x14ac:dyDescent="0.3">
      <c r="AA1467"/>
      <c r="AB1467"/>
      <c r="AC1467"/>
      <c r="AD1467"/>
    </row>
    <row r="1468" spans="27:30" ht="12" customHeight="1" x14ac:dyDescent="0.3">
      <c r="AA1468"/>
      <c r="AB1468"/>
      <c r="AC1468"/>
      <c r="AD1468"/>
    </row>
    <row r="1469" spans="27:30" ht="12" customHeight="1" x14ac:dyDescent="0.3">
      <c r="AA1469"/>
      <c r="AB1469"/>
      <c r="AC1469"/>
      <c r="AD1469"/>
    </row>
    <row r="1470" spans="27:30" ht="12" customHeight="1" x14ac:dyDescent="0.3">
      <c r="AA1470"/>
      <c r="AB1470"/>
      <c r="AC1470"/>
      <c r="AD1470"/>
    </row>
    <row r="1471" spans="27:30" ht="12" customHeight="1" x14ac:dyDescent="0.3">
      <c r="AA1471"/>
      <c r="AB1471"/>
      <c r="AC1471"/>
      <c r="AD1471"/>
    </row>
    <row r="1472" spans="27:30" ht="12" customHeight="1" x14ac:dyDescent="0.3">
      <c r="AA1472"/>
      <c r="AB1472"/>
      <c r="AC1472"/>
      <c r="AD1472"/>
    </row>
    <row r="1473" spans="27:30" ht="12" customHeight="1" x14ac:dyDescent="0.3">
      <c r="AA1473"/>
      <c r="AB1473"/>
      <c r="AC1473"/>
      <c r="AD1473"/>
    </row>
    <row r="1474" spans="27:30" ht="12" customHeight="1" x14ac:dyDescent="0.3">
      <c r="AA1474"/>
      <c r="AB1474"/>
      <c r="AC1474"/>
      <c r="AD1474"/>
    </row>
    <row r="1475" spans="27:30" ht="12" customHeight="1" x14ac:dyDescent="0.3">
      <c r="AA1475"/>
      <c r="AB1475"/>
      <c r="AC1475"/>
      <c r="AD1475"/>
    </row>
    <row r="1476" spans="27:30" ht="12" customHeight="1" x14ac:dyDescent="0.3">
      <c r="AA1476"/>
      <c r="AB1476"/>
      <c r="AC1476"/>
      <c r="AD1476"/>
    </row>
    <row r="1477" spans="27:30" ht="12" customHeight="1" x14ac:dyDescent="0.3">
      <c r="AA1477"/>
      <c r="AB1477"/>
      <c r="AC1477"/>
      <c r="AD1477"/>
    </row>
    <row r="1478" spans="27:30" ht="12" customHeight="1" x14ac:dyDescent="0.3">
      <c r="AA1478"/>
      <c r="AB1478"/>
      <c r="AC1478"/>
      <c r="AD1478"/>
    </row>
    <row r="1479" spans="27:30" ht="12" customHeight="1" x14ac:dyDescent="0.3">
      <c r="AA1479"/>
      <c r="AB1479"/>
      <c r="AC1479"/>
      <c r="AD1479"/>
    </row>
    <row r="1480" spans="27:30" ht="12" customHeight="1" x14ac:dyDescent="0.3">
      <c r="AA1480"/>
      <c r="AB1480"/>
      <c r="AC1480"/>
      <c r="AD1480"/>
    </row>
    <row r="1481" spans="27:30" ht="12" customHeight="1" x14ac:dyDescent="0.3">
      <c r="AA1481"/>
      <c r="AB1481"/>
      <c r="AC1481"/>
      <c r="AD1481"/>
    </row>
    <row r="1482" spans="27:30" ht="12" customHeight="1" x14ac:dyDescent="0.3">
      <c r="AA1482"/>
      <c r="AB1482"/>
      <c r="AC1482"/>
      <c r="AD1482"/>
    </row>
    <row r="1483" spans="27:30" ht="12" customHeight="1" x14ac:dyDescent="0.3">
      <c r="AA1483"/>
      <c r="AB1483"/>
      <c r="AC1483"/>
      <c r="AD1483"/>
    </row>
    <row r="1484" spans="27:30" ht="12" customHeight="1" x14ac:dyDescent="0.3">
      <c r="AA1484"/>
      <c r="AB1484"/>
      <c r="AC1484"/>
      <c r="AD1484"/>
    </row>
    <row r="1485" spans="27:30" ht="12" customHeight="1" x14ac:dyDescent="0.3">
      <c r="AA1485"/>
      <c r="AB1485"/>
      <c r="AC1485"/>
      <c r="AD1485"/>
    </row>
    <row r="1486" spans="27:30" ht="12" customHeight="1" x14ac:dyDescent="0.3">
      <c r="AA1486"/>
      <c r="AB1486"/>
      <c r="AC1486"/>
      <c r="AD1486"/>
    </row>
    <row r="1487" spans="27:30" ht="12" customHeight="1" x14ac:dyDescent="0.3">
      <c r="AA1487"/>
      <c r="AB1487"/>
      <c r="AC1487"/>
      <c r="AD1487"/>
    </row>
    <row r="1488" spans="27:30" ht="12" customHeight="1" x14ac:dyDescent="0.3">
      <c r="AA1488"/>
      <c r="AB1488"/>
      <c r="AC1488"/>
      <c r="AD1488"/>
    </row>
    <row r="1489" spans="27:30" ht="12" customHeight="1" x14ac:dyDescent="0.3">
      <c r="AA1489"/>
      <c r="AB1489"/>
      <c r="AC1489"/>
      <c r="AD1489"/>
    </row>
    <row r="1490" spans="27:30" ht="12" customHeight="1" x14ac:dyDescent="0.3">
      <c r="AA1490"/>
      <c r="AB1490"/>
      <c r="AC1490"/>
      <c r="AD1490"/>
    </row>
    <row r="1491" spans="27:30" ht="12" customHeight="1" x14ac:dyDescent="0.3">
      <c r="AA1491"/>
      <c r="AB1491"/>
      <c r="AC1491"/>
      <c r="AD1491"/>
    </row>
    <row r="1492" spans="27:30" ht="12" customHeight="1" x14ac:dyDescent="0.3">
      <c r="AA1492"/>
      <c r="AB1492"/>
      <c r="AC1492"/>
      <c r="AD1492"/>
    </row>
    <row r="1493" spans="27:30" ht="12" customHeight="1" x14ac:dyDescent="0.3">
      <c r="AA1493"/>
      <c r="AB1493"/>
      <c r="AC1493"/>
      <c r="AD1493"/>
    </row>
    <row r="1494" spans="27:30" ht="12" customHeight="1" x14ac:dyDescent="0.3">
      <c r="AA1494"/>
      <c r="AB1494"/>
      <c r="AC1494"/>
      <c r="AD1494"/>
    </row>
    <row r="1495" spans="27:30" ht="12" customHeight="1" x14ac:dyDescent="0.3">
      <c r="AA1495"/>
      <c r="AB1495"/>
      <c r="AC1495"/>
      <c r="AD1495"/>
    </row>
    <row r="1496" spans="27:30" ht="12" customHeight="1" x14ac:dyDescent="0.3">
      <c r="AA1496"/>
      <c r="AB1496"/>
      <c r="AC1496"/>
      <c r="AD1496"/>
    </row>
    <row r="1497" spans="27:30" ht="12" customHeight="1" x14ac:dyDescent="0.3">
      <c r="AA1497"/>
      <c r="AB1497"/>
      <c r="AC1497"/>
      <c r="AD1497"/>
    </row>
    <row r="1498" spans="27:30" ht="12" customHeight="1" x14ac:dyDescent="0.3">
      <c r="AA1498"/>
      <c r="AB1498"/>
      <c r="AC1498"/>
      <c r="AD1498"/>
    </row>
    <row r="1499" spans="27:30" ht="12" customHeight="1" x14ac:dyDescent="0.3">
      <c r="AA1499"/>
      <c r="AB1499"/>
      <c r="AC1499"/>
      <c r="AD1499"/>
    </row>
    <row r="1500" spans="27:30" ht="12" customHeight="1" x14ac:dyDescent="0.3">
      <c r="AA1500"/>
      <c r="AB1500"/>
      <c r="AC1500"/>
      <c r="AD1500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FD1C6E-8F49-4AB1-BBE2-A9E3B67A30AA}">
  <dimension ref="A1:KO1500"/>
  <sheetViews>
    <sheetView showGridLines="0" showRowColHeaders="0" zoomScaleNormal="100" workbookViewId="0">
      <pane xSplit="1" topLeftCell="B1" activePane="topRight" state="frozenSplit"/>
      <selection pane="topRight" activeCell="G32" sqref="G32"/>
    </sheetView>
  </sheetViews>
  <sheetFormatPr defaultRowHeight="12" customHeight="1" outlineLevelRow="1" x14ac:dyDescent="0.2"/>
  <cols>
    <col min="1" max="1" width="17.77734375" style="1" customWidth="1"/>
    <col min="2" max="10" width="9.77734375" style="1" customWidth="1"/>
    <col min="11" max="300" width="8.88671875" style="1"/>
    <col min="301" max="301" width="83.77734375" style="1" bestFit="1" customWidth="1"/>
    <col min="302" max="16384" width="8.88671875" style="1"/>
  </cols>
  <sheetData>
    <row r="1" spans="1:301" ht="12" customHeight="1" x14ac:dyDescent="0.3">
      <c r="A1" s="2" t="s">
        <v>58</v>
      </c>
      <c r="B1" s="1" t="s">
        <v>315</v>
      </c>
      <c r="W1" s="7"/>
      <c r="X1" s="7">
        <v>39</v>
      </c>
      <c r="Z1" s="12" t="s">
        <v>314</v>
      </c>
      <c r="AA1"/>
      <c r="AB1"/>
      <c r="AC1"/>
      <c r="AD1"/>
      <c r="KO1" s="11" t="s">
        <v>314</v>
      </c>
    </row>
    <row r="2" spans="1:301" ht="12" customHeight="1" outlineLevel="1" thickBot="1" x14ac:dyDescent="0.35">
      <c r="A2" s="4" t="s">
        <v>59</v>
      </c>
      <c r="B2" s="4" t="s">
        <v>60</v>
      </c>
      <c r="C2" s="4" t="s">
        <v>61</v>
      </c>
      <c r="D2" s="4" t="s">
        <v>62</v>
      </c>
      <c r="E2" s="4" t="s">
        <v>63</v>
      </c>
      <c r="F2" s="4" t="s">
        <v>64</v>
      </c>
      <c r="G2" s="4" t="s">
        <v>65</v>
      </c>
      <c r="H2" s="4" t="s">
        <v>66</v>
      </c>
      <c r="I2" s="4" t="s">
        <v>67</v>
      </c>
      <c r="J2" s="3"/>
      <c r="AA2"/>
      <c r="AB2"/>
      <c r="AC2"/>
      <c r="AD2"/>
    </row>
    <row r="3" spans="1:301" ht="12" customHeight="1" outlineLevel="1" x14ac:dyDescent="0.3">
      <c r="A3" s="3" t="s">
        <v>310</v>
      </c>
      <c r="B3" s="6">
        <v>1500</v>
      </c>
      <c r="C3" s="182">
        <v>1759.1973333333333</v>
      </c>
      <c r="D3" s="182">
        <v>1239.5</v>
      </c>
      <c r="E3" s="182">
        <v>1310.5411441283295</v>
      </c>
      <c r="F3" s="182">
        <v>2193.4330023960156</v>
      </c>
      <c r="G3" s="1">
        <v>33.838026838190892</v>
      </c>
      <c r="H3" s="1">
        <v>350.99999999999989</v>
      </c>
      <c r="I3" s="182">
        <v>9223.9999999999927</v>
      </c>
      <c r="AA3"/>
      <c r="AB3"/>
      <c r="AC3"/>
      <c r="AD3"/>
    </row>
    <row r="4" spans="1:301" ht="12" customHeight="1" outlineLevel="1" x14ac:dyDescent="0.3">
      <c r="A4" s="3" t="s">
        <v>311</v>
      </c>
      <c r="B4" s="6">
        <v>1500</v>
      </c>
      <c r="C4" s="182">
        <v>1751.9254530213379</v>
      </c>
      <c r="D4" s="182">
        <v>1261.866092913277</v>
      </c>
      <c r="E4" s="182">
        <v>1303.9417334868276</v>
      </c>
      <c r="F4" s="182">
        <v>2183.6605340367737</v>
      </c>
      <c r="G4" s="1">
        <v>33.667630788128754</v>
      </c>
      <c r="H4" s="1">
        <v>345.7091888484166</v>
      </c>
      <c r="I4" s="182">
        <v>8432.89275735722</v>
      </c>
      <c r="AA4"/>
      <c r="AB4"/>
      <c r="AC4"/>
      <c r="AD4"/>
    </row>
    <row r="5" spans="1:301" ht="12" customHeight="1" x14ac:dyDescent="0.3">
      <c r="A5" s="10"/>
      <c r="AA5"/>
      <c r="AB5"/>
      <c r="AC5"/>
      <c r="AD5"/>
    </row>
    <row r="6" spans="1:301" ht="12" customHeight="1" x14ac:dyDescent="0.3">
      <c r="A6" s="2" t="s">
        <v>307</v>
      </c>
      <c r="C6" s="7" t="s">
        <v>70</v>
      </c>
      <c r="AA6"/>
      <c r="AB6"/>
      <c r="AC6"/>
      <c r="AD6"/>
    </row>
    <row r="7" spans="1:301" ht="12" customHeight="1" outlineLevel="1" x14ac:dyDescent="0.3">
      <c r="AA7"/>
      <c r="AB7"/>
      <c r="AC7"/>
      <c r="AD7"/>
    </row>
    <row r="8" spans="1:301" ht="12" customHeight="1" outlineLevel="1" x14ac:dyDescent="0.3">
      <c r="A8" s="1" t="s">
        <v>74</v>
      </c>
      <c r="AA8"/>
      <c r="AB8"/>
      <c r="AC8"/>
      <c r="AD8"/>
    </row>
    <row r="9" spans="1:301" ht="12" customHeight="1" outlineLevel="1" x14ac:dyDescent="0.3">
      <c r="AA9"/>
      <c r="AB9"/>
      <c r="AC9"/>
      <c r="AD9"/>
    </row>
    <row r="10" spans="1:301" ht="12" customHeight="1" outlineLevel="1" x14ac:dyDescent="0.3">
      <c r="AA10"/>
      <c r="AB10"/>
      <c r="AC10"/>
      <c r="AD10"/>
    </row>
    <row r="11" spans="1:301" ht="12" customHeight="1" outlineLevel="1" x14ac:dyDescent="0.3">
      <c r="AA11"/>
      <c r="AB11"/>
      <c r="AC11"/>
      <c r="AD11"/>
    </row>
    <row r="12" spans="1:301" ht="12" customHeight="1" outlineLevel="1" x14ac:dyDescent="0.3">
      <c r="AA12"/>
      <c r="AB12"/>
      <c r="AC12"/>
      <c r="AD12"/>
    </row>
    <row r="13" spans="1:301" ht="12" customHeight="1" outlineLevel="1" x14ac:dyDescent="0.3">
      <c r="AA13"/>
      <c r="AB13"/>
      <c r="AC13"/>
      <c r="AD13"/>
    </row>
    <row r="14" spans="1:301" ht="12" customHeight="1" outlineLevel="1" x14ac:dyDescent="0.3">
      <c r="AA14"/>
      <c r="AB14"/>
      <c r="AC14"/>
      <c r="AD14"/>
    </row>
    <row r="15" spans="1:301" ht="12" customHeight="1" outlineLevel="1" x14ac:dyDescent="0.3">
      <c r="AA15"/>
      <c r="AB15"/>
      <c r="AC15"/>
      <c r="AD15"/>
    </row>
    <row r="16" spans="1:301" ht="12" customHeight="1" outlineLevel="1" x14ac:dyDescent="0.3">
      <c r="AA16"/>
      <c r="AB16"/>
      <c r="AC16"/>
      <c r="AD16"/>
    </row>
    <row r="17" spans="1:30" ht="12" customHeight="1" outlineLevel="1" x14ac:dyDescent="0.3">
      <c r="AA17"/>
      <c r="AB17"/>
      <c r="AC17"/>
      <c r="AD17"/>
    </row>
    <row r="18" spans="1:30" ht="12" customHeight="1" outlineLevel="1" x14ac:dyDescent="0.3">
      <c r="AA18"/>
      <c r="AB18"/>
      <c r="AC18"/>
      <c r="AD18"/>
    </row>
    <row r="19" spans="1:30" ht="12" customHeight="1" x14ac:dyDescent="0.3">
      <c r="A19" s="13"/>
      <c r="AA19"/>
      <c r="AB19"/>
      <c r="AC19"/>
      <c r="AD19"/>
    </row>
    <row r="20" spans="1:30" ht="12" customHeight="1" x14ac:dyDescent="0.3">
      <c r="A20" s="2" t="s">
        <v>71</v>
      </c>
      <c r="AA20"/>
      <c r="AB20"/>
      <c r="AC20"/>
      <c r="AD20"/>
    </row>
    <row r="21" spans="1:30" ht="12" customHeight="1" outlineLevel="1" thickBot="1" x14ac:dyDescent="0.35">
      <c r="A21" s="4" t="s">
        <v>59</v>
      </c>
      <c r="B21" s="5" t="s">
        <v>312</v>
      </c>
      <c r="AA21"/>
      <c r="AB21"/>
      <c r="AC21"/>
      <c r="AD21"/>
    </row>
    <row r="22" spans="1:30" ht="12" customHeight="1" outlineLevel="1" thickBot="1" x14ac:dyDescent="0.35">
      <c r="A22" s="3" t="s">
        <v>310</v>
      </c>
      <c r="B22" s="8">
        <v>1</v>
      </c>
      <c r="C22" s="9" t="s">
        <v>313</v>
      </c>
      <c r="AA22"/>
      <c r="AB22"/>
      <c r="AC22"/>
      <c r="AD22"/>
    </row>
    <row r="23" spans="1:30" ht="12" customHeight="1" outlineLevel="1" x14ac:dyDescent="0.3">
      <c r="A23" s="3" t="s">
        <v>311</v>
      </c>
      <c r="B23" s="1">
        <v>0.97997100640589097</v>
      </c>
      <c r="C23" s="8">
        <v>1</v>
      </c>
      <c r="AA23"/>
      <c r="AB23"/>
      <c r="AC23"/>
      <c r="AD23"/>
    </row>
    <row r="24" spans="1:30" ht="12" customHeight="1" x14ac:dyDescent="0.3">
      <c r="A24" s="10"/>
      <c r="AA24"/>
      <c r="AB24"/>
      <c r="AC24"/>
      <c r="AD24"/>
    </row>
    <row r="25" spans="1:30" ht="12" customHeight="1" x14ac:dyDescent="0.3">
      <c r="A25" s="2" t="s">
        <v>69</v>
      </c>
      <c r="C25" s="7" t="s">
        <v>70</v>
      </c>
      <c r="AA25"/>
      <c r="AB25"/>
      <c r="AC25"/>
      <c r="AD25"/>
    </row>
    <row r="26" spans="1:30" ht="12" customHeight="1" outlineLevel="1" x14ac:dyDescent="0.3">
      <c r="A26" s="1" t="s">
        <v>74</v>
      </c>
      <c r="AA26"/>
      <c r="AB26"/>
      <c r="AC26"/>
      <c r="AD26"/>
    </row>
    <row r="27" spans="1:30" ht="12" customHeight="1" outlineLevel="1" x14ac:dyDescent="0.3">
      <c r="AA27"/>
      <c r="AB27"/>
      <c r="AC27"/>
      <c r="AD27"/>
    </row>
    <row r="28" spans="1:30" ht="12" customHeight="1" outlineLevel="1" x14ac:dyDescent="0.3">
      <c r="AA28"/>
      <c r="AB28"/>
      <c r="AC28"/>
      <c r="AD28"/>
    </row>
    <row r="29" spans="1:30" ht="12" customHeight="1" outlineLevel="1" x14ac:dyDescent="0.3">
      <c r="AA29"/>
      <c r="AB29"/>
      <c r="AC29"/>
      <c r="AD29"/>
    </row>
    <row r="30" spans="1:30" ht="12" customHeight="1" outlineLevel="1" x14ac:dyDescent="0.3">
      <c r="AA30"/>
      <c r="AB30"/>
      <c r="AC30"/>
      <c r="AD30"/>
    </row>
    <row r="31" spans="1:30" ht="12" customHeight="1" outlineLevel="1" x14ac:dyDescent="0.3">
      <c r="AA31"/>
      <c r="AB31"/>
      <c r="AC31"/>
      <c r="AD31"/>
    </row>
    <row r="32" spans="1:30" ht="12" customHeight="1" outlineLevel="1" x14ac:dyDescent="0.3">
      <c r="AA32"/>
      <c r="AB32"/>
      <c r="AC32"/>
      <c r="AD32"/>
    </row>
    <row r="33" spans="1:30" ht="12" customHeight="1" outlineLevel="1" x14ac:dyDescent="0.3">
      <c r="AA33"/>
      <c r="AB33"/>
      <c r="AC33"/>
      <c r="AD33"/>
    </row>
    <row r="34" spans="1:30" ht="12" customHeight="1" outlineLevel="1" x14ac:dyDescent="0.3">
      <c r="AA34"/>
      <c r="AB34"/>
      <c r="AC34"/>
      <c r="AD34"/>
    </row>
    <row r="35" spans="1:30" ht="12" customHeight="1" outlineLevel="1" x14ac:dyDescent="0.3">
      <c r="AA35"/>
      <c r="AB35"/>
      <c r="AC35"/>
      <c r="AD35"/>
    </row>
    <row r="36" spans="1:30" ht="12" customHeight="1" outlineLevel="1" x14ac:dyDescent="0.3">
      <c r="AA36"/>
      <c r="AB36"/>
      <c r="AC36"/>
      <c r="AD36"/>
    </row>
    <row r="37" spans="1:30" ht="12" customHeight="1" outlineLevel="1" x14ac:dyDescent="0.3">
      <c r="AA37"/>
      <c r="AB37"/>
      <c r="AC37"/>
      <c r="AD37"/>
    </row>
    <row r="38" spans="1:30" ht="12" customHeight="1" outlineLevel="1" x14ac:dyDescent="0.3">
      <c r="AA38"/>
      <c r="AB38"/>
      <c r="AC38"/>
      <c r="AD38"/>
    </row>
    <row r="39" spans="1:30" ht="12" customHeight="1" outlineLevel="1" x14ac:dyDescent="0.3">
      <c r="AA39"/>
      <c r="AB39"/>
      <c r="AC39"/>
      <c r="AD39"/>
    </row>
    <row r="40" spans="1:30" ht="12" customHeight="1" outlineLevel="1" x14ac:dyDescent="0.3">
      <c r="AA40"/>
      <c r="AB40"/>
      <c r="AC40"/>
      <c r="AD40"/>
    </row>
    <row r="41" spans="1:30" ht="12" customHeight="1" outlineLevel="1" x14ac:dyDescent="0.3">
      <c r="AA41"/>
      <c r="AB41"/>
      <c r="AC41"/>
      <c r="AD41"/>
    </row>
    <row r="42" spans="1:30" ht="12" customHeight="1" outlineLevel="1" x14ac:dyDescent="0.3">
      <c r="AA42"/>
      <c r="AB42"/>
      <c r="AC42"/>
      <c r="AD42"/>
    </row>
    <row r="43" spans="1:30" ht="12" customHeight="1" x14ac:dyDescent="0.3">
      <c r="A43" s="13"/>
      <c r="AA43"/>
      <c r="AB43"/>
      <c r="AC43"/>
      <c r="AD43"/>
    </row>
    <row r="44" spans="1:30" ht="12" customHeight="1" x14ac:dyDescent="0.3">
      <c r="A44" s="7" t="s">
        <v>75</v>
      </c>
      <c r="AA44"/>
      <c r="AB44"/>
      <c r="AC44"/>
      <c r="AD44"/>
    </row>
    <row r="45" spans="1:30" ht="12" customHeight="1" x14ac:dyDescent="0.3">
      <c r="AA45"/>
      <c r="AB45"/>
      <c r="AC45"/>
      <c r="AD45"/>
    </row>
    <row r="46" spans="1:30" ht="12" customHeight="1" x14ac:dyDescent="0.3">
      <c r="AA46"/>
      <c r="AB46"/>
      <c r="AC46"/>
      <c r="AD46"/>
    </row>
    <row r="47" spans="1:30" ht="12" customHeight="1" x14ac:dyDescent="0.3">
      <c r="AA47"/>
      <c r="AB47"/>
      <c r="AC47"/>
      <c r="AD47"/>
    </row>
    <row r="48" spans="1:30" ht="12" customHeight="1" x14ac:dyDescent="0.3">
      <c r="AA48"/>
      <c r="AB48"/>
      <c r="AC48"/>
      <c r="AD48"/>
    </row>
    <row r="49" spans="27:30" ht="12" customHeight="1" x14ac:dyDescent="0.3">
      <c r="AA49"/>
      <c r="AB49"/>
      <c r="AC49"/>
      <c r="AD49"/>
    </row>
    <row r="50" spans="27:30" ht="12" customHeight="1" x14ac:dyDescent="0.3">
      <c r="AA50"/>
      <c r="AB50"/>
      <c r="AC50"/>
      <c r="AD50"/>
    </row>
    <row r="51" spans="27:30" ht="12" customHeight="1" x14ac:dyDescent="0.3">
      <c r="AA51"/>
      <c r="AB51"/>
      <c r="AC51"/>
      <c r="AD51"/>
    </row>
    <row r="52" spans="27:30" ht="12" customHeight="1" x14ac:dyDescent="0.3">
      <c r="AA52"/>
      <c r="AB52"/>
      <c r="AC52"/>
      <c r="AD52"/>
    </row>
    <row r="53" spans="27:30" ht="12" customHeight="1" x14ac:dyDescent="0.3">
      <c r="AA53"/>
      <c r="AB53"/>
      <c r="AC53"/>
      <c r="AD53"/>
    </row>
    <row r="54" spans="27:30" ht="12" customHeight="1" x14ac:dyDescent="0.3">
      <c r="AA54"/>
      <c r="AB54"/>
      <c r="AC54"/>
      <c r="AD54"/>
    </row>
    <row r="55" spans="27:30" ht="12" customHeight="1" x14ac:dyDescent="0.3">
      <c r="AA55"/>
      <c r="AB55"/>
      <c r="AC55"/>
      <c r="AD55"/>
    </row>
    <row r="56" spans="27:30" ht="12" customHeight="1" x14ac:dyDescent="0.3">
      <c r="AA56"/>
      <c r="AB56"/>
      <c r="AC56"/>
      <c r="AD56"/>
    </row>
    <row r="57" spans="27:30" ht="12" customHeight="1" x14ac:dyDescent="0.3">
      <c r="AA57"/>
      <c r="AB57"/>
      <c r="AC57"/>
      <c r="AD57"/>
    </row>
    <row r="58" spans="27:30" ht="12" customHeight="1" x14ac:dyDescent="0.3">
      <c r="AA58"/>
      <c r="AB58"/>
      <c r="AC58"/>
      <c r="AD58"/>
    </row>
    <row r="59" spans="27:30" ht="12" customHeight="1" x14ac:dyDescent="0.3">
      <c r="AA59"/>
      <c r="AB59"/>
      <c r="AC59"/>
      <c r="AD59"/>
    </row>
    <row r="60" spans="27:30" ht="12" customHeight="1" x14ac:dyDescent="0.3">
      <c r="AA60"/>
      <c r="AB60"/>
      <c r="AC60"/>
      <c r="AD60"/>
    </row>
    <row r="61" spans="27:30" ht="12" customHeight="1" x14ac:dyDescent="0.3">
      <c r="AA61"/>
      <c r="AB61"/>
      <c r="AC61"/>
      <c r="AD61"/>
    </row>
    <row r="62" spans="27:30" ht="12" customHeight="1" x14ac:dyDescent="0.3">
      <c r="AA62"/>
      <c r="AB62"/>
      <c r="AC62"/>
      <c r="AD62"/>
    </row>
    <row r="63" spans="27:30" ht="12" customHeight="1" x14ac:dyDescent="0.3">
      <c r="AA63"/>
      <c r="AB63"/>
      <c r="AC63"/>
      <c r="AD63"/>
    </row>
    <row r="64" spans="27:30" ht="12" customHeight="1" x14ac:dyDescent="0.3">
      <c r="AA64"/>
      <c r="AB64"/>
      <c r="AC64"/>
      <c r="AD64"/>
    </row>
    <row r="65" spans="27:30" ht="12" customHeight="1" x14ac:dyDescent="0.3">
      <c r="AA65"/>
      <c r="AB65"/>
      <c r="AC65"/>
      <c r="AD65"/>
    </row>
    <row r="66" spans="27:30" ht="12" customHeight="1" x14ac:dyDescent="0.3">
      <c r="AA66"/>
      <c r="AB66"/>
      <c r="AC66"/>
      <c r="AD66"/>
    </row>
    <row r="67" spans="27:30" ht="12" customHeight="1" x14ac:dyDescent="0.3">
      <c r="AA67"/>
      <c r="AB67"/>
      <c r="AC67"/>
      <c r="AD67"/>
    </row>
    <row r="68" spans="27:30" ht="12" customHeight="1" x14ac:dyDescent="0.3">
      <c r="AA68"/>
      <c r="AB68"/>
      <c r="AC68"/>
      <c r="AD68"/>
    </row>
    <row r="69" spans="27:30" ht="12" customHeight="1" x14ac:dyDescent="0.3">
      <c r="AA69"/>
      <c r="AB69"/>
      <c r="AC69"/>
      <c r="AD69"/>
    </row>
    <row r="70" spans="27:30" ht="12" customHeight="1" x14ac:dyDescent="0.3">
      <c r="AA70"/>
      <c r="AB70"/>
      <c r="AC70"/>
      <c r="AD70"/>
    </row>
    <row r="71" spans="27:30" ht="12" customHeight="1" x14ac:dyDescent="0.3">
      <c r="AA71"/>
      <c r="AB71"/>
      <c r="AC71"/>
      <c r="AD71"/>
    </row>
    <row r="72" spans="27:30" ht="12" customHeight="1" x14ac:dyDescent="0.3">
      <c r="AA72"/>
      <c r="AB72"/>
      <c r="AC72"/>
      <c r="AD72"/>
    </row>
    <row r="73" spans="27:30" ht="12" customHeight="1" x14ac:dyDescent="0.3">
      <c r="AA73"/>
      <c r="AB73"/>
      <c r="AC73"/>
      <c r="AD73"/>
    </row>
    <row r="74" spans="27:30" ht="12" customHeight="1" x14ac:dyDescent="0.3">
      <c r="AA74"/>
      <c r="AB74"/>
      <c r="AC74"/>
      <c r="AD74"/>
    </row>
    <row r="75" spans="27:30" ht="12" customHeight="1" x14ac:dyDescent="0.3">
      <c r="AA75"/>
      <c r="AB75"/>
      <c r="AC75"/>
      <c r="AD75"/>
    </row>
    <row r="76" spans="27:30" ht="12" customHeight="1" x14ac:dyDescent="0.3">
      <c r="AA76"/>
      <c r="AB76"/>
      <c r="AC76"/>
      <c r="AD76"/>
    </row>
    <row r="77" spans="27:30" ht="12" customHeight="1" x14ac:dyDescent="0.3">
      <c r="AA77"/>
      <c r="AB77"/>
      <c r="AC77"/>
      <c r="AD77"/>
    </row>
    <row r="78" spans="27:30" ht="12" customHeight="1" x14ac:dyDescent="0.3">
      <c r="AA78"/>
      <c r="AB78"/>
      <c r="AC78"/>
      <c r="AD78"/>
    </row>
    <row r="79" spans="27:30" ht="12" customHeight="1" x14ac:dyDescent="0.3">
      <c r="AA79"/>
      <c r="AB79"/>
      <c r="AC79"/>
      <c r="AD79"/>
    </row>
    <row r="80" spans="27:30" ht="12" customHeight="1" x14ac:dyDescent="0.3">
      <c r="AA80"/>
      <c r="AB80"/>
      <c r="AC80"/>
      <c r="AD80"/>
    </row>
    <row r="81" spans="27:30" ht="12" customHeight="1" x14ac:dyDescent="0.3">
      <c r="AA81"/>
      <c r="AB81"/>
      <c r="AC81"/>
      <c r="AD81"/>
    </row>
    <row r="82" spans="27:30" ht="12" customHeight="1" x14ac:dyDescent="0.3">
      <c r="AA82"/>
      <c r="AB82"/>
      <c r="AC82"/>
      <c r="AD82"/>
    </row>
    <row r="83" spans="27:30" ht="12" customHeight="1" x14ac:dyDescent="0.3">
      <c r="AA83"/>
      <c r="AB83"/>
      <c r="AC83"/>
      <c r="AD83"/>
    </row>
    <row r="84" spans="27:30" ht="12" customHeight="1" x14ac:dyDescent="0.3">
      <c r="AA84"/>
      <c r="AB84"/>
      <c r="AC84"/>
      <c r="AD84"/>
    </row>
    <row r="85" spans="27:30" ht="12" customHeight="1" x14ac:dyDescent="0.3">
      <c r="AA85"/>
      <c r="AB85"/>
      <c r="AC85"/>
      <c r="AD85"/>
    </row>
    <row r="86" spans="27:30" ht="12" customHeight="1" x14ac:dyDescent="0.3">
      <c r="AA86"/>
      <c r="AB86"/>
      <c r="AC86"/>
      <c r="AD86"/>
    </row>
    <row r="87" spans="27:30" ht="12" customHeight="1" x14ac:dyDescent="0.3">
      <c r="AA87"/>
      <c r="AB87"/>
      <c r="AC87"/>
      <c r="AD87"/>
    </row>
    <row r="88" spans="27:30" ht="12" customHeight="1" x14ac:dyDescent="0.3">
      <c r="AA88"/>
      <c r="AB88"/>
      <c r="AC88"/>
      <c r="AD88"/>
    </row>
    <row r="89" spans="27:30" ht="12" customHeight="1" x14ac:dyDescent="0.3">
      <c r="AA89"/>
      <c r="AB89"/>
      <c r="AC89"/>
      <c r="AD89"/>
    </row>
    <row r="90" spans="27:30" ht="12" customHeight="1" x14ac:dyDescent="0.3">
      <c r="AA90"/>
      <c r="AB90"/>
      <c r="AC90"/>
      <c r="AD90"/>
    </row>
    <row r="91" spans="27:30" ht="12" customHeight="1" x14ac:dyDescent="0.3">
      <c r="AA91"/>
      <c r="AB91"/>
      <c r="AC91"/>
      <c r="AD91"/>
    </row>
    <row r="92" spans="27:30" ht="12" customHeight="1" x14ac:dyDescent="0.3">
      <c r="AA92"/>
      <c r="AB92"/>
      <c r="AC92"/>
      <c r="AD92"/>
    </row>
    <row r="93" spans="27:30" ht="12" customHeight="1" x14ac:dyDescent="0.3">
      <c r="AA93"/>
      <c r="AB93"/>
      <c r="AC93"/>
      <c r="AD93"/>
    </row>
    <row r="94" spans="27:30" ht="12" customHeight="1" x14ac:dyDescent="0.3">
      <c r="AA94"/>
      <c r="AB94"/>
      <c r="AC94"/>
      <c r="AD94"/>
    </row>
    <row r="95" spans="27:30" ht="12" customHeight="1" x14ac:dyDescent="0.3">
      <c r="AA95"/>
      <c r="AB95"/>
      <c r="AC95"/>
      <c r="AD95"/>
    </row>
    <row r="96" spans="27:30" ht="12" customHeight="1" x14ac:dyDescent="0.3">
      <c r="AA96"/>
      <c r="AB96"/>
      <c r="AC96"/>
      <c r="AD96"/>
    </row>
    <row r="97" spans="27:30" ht="12" customHeight="1" x14ac:dyDescent="0.3">
      <c r="AA97"/>
      <c r="AB97"/>
      <c r="AC97"/>
      <c r="AD97"/>
    </row>
    <row r="98" spans="27:30" ht="12" customHeight="1" x14ac:dyDescent="0.3">
      <c r="AA98"/>
      <c r="AB98"/>
      <c r="AC98"/>
      <c r="AD98"/>
    </row>
    <row r="99" spans="27:30" ht="12" customHeight="1" x14ac:dyDescent="0.3">
      <c r="AA99"/>
      <c r="AB99"/>
      <c r="AC99"/>
      <c r="AD99"/>
    </row>
    <row r="100" spans="27:30" ht="12" customHeight="1" x14ac:dyDescent="0.3">
      <c r="AA100"/>
      <c r="AB100"/>
      <c r="AC100"/>
      <c r="AD100"/>
    </row>
    <row r="101" spans="27:30" ht="12" customHeight="1" x14ac:dyDescent="0.3">
      <c r="AA101"/>
      <c r="AB101"/>
      <c r="AC101"/>
      <c r="AD101"/>
    </row>
    <row r="102" spans="27:30" ht="12" customHeight="1" x14ac:dyDescent="0.3">
      <c r="AA102"/>
      <c r="AB102"/>
      <c r="AC102"/>
      <c r="AD102"/>
    </row>
    <row r="103" spans="27:30" ht="12" customHeight="1" x14ac:dyDescent="0.3">
      <c r="AA103"/>
      <c r="AB103"/>
      <c r="AC103"/>
      <c r="AD103"/>
    </row>
    <row r="104" spans="27:30" ht="12" customHeight="1" x14ac:dyDescent="0.3">
      <c r="AA104"/>
      <c r="AB104"/>
      <c r="AC104"/>
      <c r="AD104"/>
    </row>
    <row r="105" spans="27:30" ht="12" customHeight="1" x14ac:dyDescent="0.3">
      <c r="AA105"/>
      <c r="AB105"/>
      <c r="AC105"/>
      <c r="AD105"/>
    </row>
    <row r="106" spans="27:30" ht="12" customHeight="1" x14ac:dyDescent="0.3">
      <c r="AA106"/>
      <c r="AB106"/>
      <c r="AC106"/>
      <c r="AD106"/>
    </row>
    <row r="107" spans="27:30" ht="12" customHeight="1" x14ac:dyDescent="0.3">
      <c r="AA107"/>
      <c r="AB107"/>
      <c r="AC107"/>
      <c r="AD107"/>
    </row>
    <row r="108" spans="27:30" ht="12" customHeight="1" x14ac:dyDescent="0.3">
      <c r="AA108"/>
      <c r="AB108"/>
      <c r="AC108"/>
      <c r="AD108"/>
    </row>
    <row r="109" spans="27:30" ht="12" customHeight="1" x14ac:dyDescent="0.3">
      <c r="AA109"/>
      <c r="AB109"/>
      <c r="AC109"/>
      <c r="AD109"/>
    </row>
    <row r="110" spans="27:30" ht="12" customHeight="1" x14ac:dyDescent="0.3">
      <c r="AA110"/>
      <c r="AB110"/>
      <c r="AC110"/>
      <c r="AD110"/>
    </row>
    <row r="111" spans="27:30" ht="12" customHeight="1" x14ac:dyDescent="0.3">
      <c r="AA111"/>
      <c r="AB111"/>
      <c r="AC111"/>
      <c r="AD111"/>
    </row>
    <row r="112" spans="27:30" ht="12" customHeight="1" x14ac:dyDescent="0.3">
      <c r="AA112"/>
      <c r="AB112"/>
      <c r="AC112"/>
      <c r="AD112"/>
    </row>
    <row r="113" spans="27:30" ht="12" customHeight="1" x14ac:dyDescent="0.3">
      <c r="AA113"/>
      <c r="AB113"/>
      <c r="AC113"/>
      <c r="AD113"/>
    </row>
    <row r="114" spans="27:30" ht="12" customHeight="1" x14ac:dyDescent="0.3">
      <c r="AA114"/>
      <c r="AB114"/>
      <c r="AC114"/>
      <c r="AD114"/>
    </row>
    <row r="115" spans="27:30" ht="12" customHeight="1" x14ac:dyDescent="0.3">
      <c r="AA115"/>
      <c r="AB115"/>
      <c r="AC115"/>
      <c r="AD115"/>
    </row>
    <row r="116" spans="27:30" ht="12" customHeight="1" x14ac:dyDescent="0.3">
      <c r="AA116"/>
      <c r="AB116"/>
      <c r="AC116"/>
      <c r="AD116"/>
    </row>
    <row r="117" spans="27:30" ht="12" customHeight="1" x14ac:dyDescent="0.3">
      <c r="AA117"/>
      <c r="AB117"/>
      <c r="AC117"/>
      <c r="AD117"/>
    </row>
    <row r="118" spans="27:30" ht="12" customHeight="1" x14ac:dyDescent="0.3">
      <c r="AA118"/>
      <c r="AB118"/>
      <c r="AC118"/>
      <c r="AD118"/>
    </row>
    <row r="119" spans="27:30" ht="12" customHeight="1" x14ac:dyDescent="0.3">
      <c r="AA119"/>
      <c r="AB119"/>
      <c r="AC119"/>
      <c r="AD119"/>
    </row>
    <row r="120" spans="27:30" ht="12" customHeight="1" x14ac:dyDescent="0.3">
      <c r="AA120"/>
      <c r="AB120"/>
      <c r="AC120"/>
      <c r="AD120"/>
    </row>
    <row r="121" spans="27:30" ht="12" customHeight="1" x14ac:dyDescent="0.3">
      <c r="AA121"/>
      <c r="AB121"/>
      <c r="AC121"/>
      <c r="AD121"/>
    </row>
    <row r="122" spans="27:30" ht="12" customHeight="1" x14ac:dyDescent="0.3">
      <c r="AA122"/>
      <c r="AB122"/>
      <c r="AC122"/>
      <c r="AD122"/>
    </row>
    <row r="123" spans="27:30" ht="12" customHeight="1" x14ac:dyDescent="0.3">
      <c r="AA123"/>
      <c r="AB123"/>
      <c r="AC123"/>
      <c r="AD123"/>
    </row>
    <row r="124" spans="27:30" ht="12" customHeight="1" x14ac:dyDescent="0.3">
      <c r="AA124"/>
      <c r="AB124"/>
      <c r="AC124"/>
      <c r="AD124"/>
    </row>
    <row r="125" spans="27:30" ht="12" customHeight="1" x14ac:dyDescent="0.3">
      <c r="AA125"/>
      <c r="AB125"/>
      <c r="AC125"/>
      <c r="AD125"/>
    </row>
    <row r="126" spans="27:30" ht="12" customHeight="1" x14ac:dyDescent="0.3">
      <c r="AA126"/>
      <c r="AB126"/>
      <c r="AC126"/>
      <c r="AD126"/>
    </row>
    <row r="127" spans="27:30" ht="12" customHeight="1" x14ac:dyDescent="0.3">
      <c r="AA127"/>
      <c r="AB127"/>
      <c r="AC127"/>
      <c r="AD127"/>
    </row>
    <row r="128" spans="27:30" ht="12" customHeight="1" x14ac:dyDescent="0.3">
      <c r="AA128"/>
      <c r="AB128"/>
      <c r="AC128"/>
      <c r="AD128"/>
    </row>
    <row r="129" spans="27:30" ht="12" customHeight="1" x14ac:dyDescent="0.3">
      <c r="AA129"/>
      <c r="AB129"/>
      <c r="AC129"/>
      <c r="AD129"/>
    </row>
    <row r="130" spans="27:30" ht="12" customHeight="1" x14ac:dyDescent="0.3">
      <c r="AA130"/>
      <c r="AB130"/>
      <c r="AC130"/>
      <c r="AD130"/>
    </row>
    <row r="131" spans="27:30" ht="12" customHeight="1" x14ac:dyDescent="0.3">
      <c r="AA131"/>
      <c r="AB131"/>
      <c r="AC131"/>
      <c r="AD131"/>
    </row>
    <row r="132" spans="27:30" ht="12" customHeight="1" x14ac:dyDescent="0.3">
      <c r="AA132"/>
      <c r="AB132"/>
      <c r="AC132"/>
      <c r="AD132"/>
    </row>
    <row r="133" spans="27:30" ht="12" customHeight="1" x14ac:dyDescent="0.3">
      <c r="AA133"/>
      <c r="AB133"/>
      <c r="AC133"/>
      <c r="AD133"/>
    </row>
    <row r="134" spans="27:30" ht="12" customHeight="1" x14ac:dyDescent="0.3">
      <c r="AA134"/>
      <c r="AB134"/>
      <c r="AC134"/>
      <c r="AD134"/>
    </row>
    <row r="135" spans="27:30" ht="12" customHeight="1" x14ac:dyDescent="0.3">
      <c r="AA135"/>
      <c r="AB135"/>
      <c r="AC135"/>
      <c r="AD135"/>
    </row>
    <row r="136" spans="27:30" ht="12" customHeight="1" x14ac:dyDescent="0.3">
      <c r="AA136"/>
      <c r="AB136"/>
      <c r="AC136"/>
      <c r="AD136"/>
    </row>
    <row r="137" spans="27:30" ht="12" customHeight="1" x14ac:dyDescent="0.3">
      <c r="AA137"/>
      <c r="AB137"/>
      <c r="AC137"/>
      <c r="AD137"/>
    </row>
    <row r="138" spans="27:30" ht="12" customHeight="1" x14ac:dyDescent="0.3">
      <c r="AA138"/>
      <c r="AB138"/>
      <c r="AC138"/>
      <c r="AD138"/>
    </row>
    <row r="139" spans="27:30" ht="12" customHeight="1" x14ac:dyDescent="0.3">
      <c r="AA139"/>
      <c r="AB139"/>
      <c r="AC139"/>
      <c r="AD139"/>
    </row>
    <row r="140" spans="27:30" ht="12" customHeight="1" x14ac:dyDescent="0.3">
      <c r="AA140"/>
      <c r="AB140"/>
      <c r="AC140"/>
      <c r="AD140"/>
    </row>
    <row r="141" spans="27:30" ht="12" customHeight="1" x14ac:dyDescent="0.3">
      <c r="AA141"/>
      <c r="AB141"/>
      <c r="AC141"/>
      <c r="AD141"/>
    </row>
    <row r="142" spans="27:30" ht="12" customHeight="1" x14ac:dyDescent="0.3">
      <c r="AA142"/>
      <c r="AB142"/>
      <c r="AC142"/>
      <c r="AD142"/>
    </row>
    <row r="143" spans="27:30" ht="12" customHeight="1" x14ac:dyDescent="0.3">
      <c r="AA143"/>
      <c r="AB143"/>
      <c r="AC143"/>
      <c r="AD143"/>
    </row>
    <row r="144" spans="27:30" ht="12" customHeight="1" x14ac:dyDescent="0.3">
      <c r="AA144"/>
      <c r="AB144"/>
      <c r="AC144"/>
      <c r="AD144"/>
    </row>
    <row r="145" spans="27:30" ht="12" customHeight="1" x14ac:dyDescent="0.3">
      <c r="AA145"/>
      <c r="AB145"/>
      <c r="AC145"/>
      <c r="AD145"/>
    </row>
    <row r="146" spans="27:30" ht="12" customHeight="1" x14ac:dyDescent="0.3">
      <c r="AA146"/>
      <c r="AB146"/>
      <c r="AC146"/>
      <c r="AD146"/>
    </row>
    <row r="147" spans="27:30" ht="12" customHeight="1" x14ac:dyDescent="0.3">
      <c r="AA147"/>
      <c r="AB147"/>
      <c r="AC147"/>
      <c r="AD147"/>
    </row>
    <row r="148" spans="27:30" ht="12" customHeight="1" x14ac:dyDescent="0.3">
      <c r="AA148"/>
      <c r="AB148"/>
      <c r="AC148"/>
      <c r="AD148"/>
    </row>
    <row r="149" spans="27:30" ht="12" customHeight="1" x14ac:dyDescent="0.3">
      <c r="AA149"/>
      <c r="AB149"/>
      <c r="AC149"/>
      <c r="AD149"/>
    </row>
    <row r="150" spans="27:30" ht="12" customHeight="1" x14ac:dyDescent="0.3">
      <c r="AA150"/>
      <c r="AB150"/>
      <c r="AC150"/>
      <c r="AD150"/>
    </row>
    <row r="151" spans="27:30" ht="12" customHeight="1" x14ac:dyDescent="0.3">
      <c r="AA151"/>
      <c r="AB151"/>
      <c r="AC151"/>
      <c r="AD151"/>
    </row>
    <row r="152" spans="27:30" ht="12" customHeight="1" x14ac:dyDescent="0.3">
      <c r="AA152"/>
      <c r="AB152"/>
      <c r="AC152"/>
      <c r="AD152"/>
    </row>
    <row r="153" spans="27:30" ht="12" customHeight="1" x14ac:dyDescent="0.3">
      <c r="AA153"/>
      <c r="AB153"/>
      <c r="AC153"/>
      <c r="AD153"/>
    </row>
    <row r="154" spans="27:30" ht="12" customHeight="1" x14ac:dyDescent="0.3">
      <c r="AA154"/>
      <c r="AB154"/>
      <c r="AC154"/>
      <c r="AD154"/>
    </row>
    <row r="155" spans="27:30" ht="12" customHeight="1" x14ac:dyDescent="0.3">
      <c r="AA155"/>
      <c r="AB155"/>
      <c r="AC155"/>
      <c r="AD155"/>
    </row>
    <row r="156" spans="27:30" ht="12" customHeight="1" x14ac:dyDescent="0.3">
      <c r="AA156"/>
      <c r="AB156"/>
      <c r="AC156"/>
      <c r="AD156"/>
    </row>
    <row r="157" spans="27:30" ht="12" customHeight="1" x14ac:dyDescent="0.3">
      <c r="AA157"/>
      <c r="AB157"/>
      <c r="AC157"/>
      <c r="AD157"/>
    </row>
    <row r="158" spans="27:30" ht="12" customHeight="1" x14ac:dyDescent="0.3">
      <c r="AA158"/>
      <c r="AB158"/>
      <c r="AC158"/>
      <c r="AD158"/>
    </row>
    <row r="159" spans="27:30" ht="12" customHeight="1" x14ac:dyDescent="0.3">
      <c r="AA159"/>
      <c r="AB159"/>
      <c r="AC159"/>
      <c r="AD159"/>
    </row>
    <row r="160" spans="27:30" ht="12" customHeight="1" x14ac:dyDescent="0.3">
      <c r="AA160"/>
      <c r="AB160"/>
      <c r="AC160"/>
      <c r="AD160"/>
    </row>
    <row r="161" spans="27:30" ht="12" customHeight="1" x14ac:dyDescent="0.3">
      <c r="AA161"/>
      <c r="AB161"/>
      <c r="AC161"/>
      <c r="AD161"/>
    </row>
    <row r="162" spans="27:30" ht="12" customHeight="1" x14ac:dyDescent="0.3">
      <c r="AA162"/>
      <c r="AB162"/>
      <c r="AC162"/>
      <c r="AD162"/>
    </row>
    <row r="163" spans="27:30" ht="12" customHeight="1" x14ac:dyDescent="0.3">
      <c r="AA163"/>
      <c r="AB163"/>
      <c r="AC163"/>
      <c r="AD163"/>
    </row>
    <row r="164" spans="27:30" ht="12" customHeight="1" x14ac:dyDescent="0.3">
      <c r="AA164"/>
      <c r="AB164"/>
      <c r="AC164"/>
      <c r="AD164"/>
    </row>
    <row r="165" spans="27:30" ht="12" customHeight="1" x14ac:dyDescent="0.3">
      <c r="AA165"/>
      <c r="AB165"/>
      <c r="AC165"/>
      <c r="AD165"/>
    </row>
    <row r="166" spans="27:30" ht="12" customHeight="1" x14ac:dyDescent="0.3">
      <c r="AA166"/>
      <c r="AB166"/>
      <c r="AC166"/>
      <c r="AD166"/>
    </row>
    <row r="167" spans="27:30" ht="12" customHeight="1" x14ac:dyDescent="0.3">
      <c r="AA167"/>
      <c r="AB167"/>
      <c r="AC167"/>
      <c r="AD167"/>
    </row>
    <row r="168" spans="27:30" ht="12" customHeight="1" x14ac:dyDescent="0.3">
      <c r="AA168"/>
      <c r="AB168"/>
      <c r="AC168"/>
      <c r="AD168"/>
    </row>
    <row r="169" spans="27:30" ht="12" customHeight="1" x14ac:dyDescent="0.3">
      <c r="AA169"/>
      <c r="AB169"/>
      <c r="AC169"/>
      <c r="AD169"/>
    </row>
    <row r="170" spans="27:30" ht="12" customHeight="1" x14ac:dyDescent="0.3">
      <c r="AA170"/>
      <c r="AB170"/>
      <c r="AC170"/>
      <c r="AD170"/>
    </row>
    <row r="171" spans="27:30" ht="12" customHeight="1" x14ac:dyDescent="0.3">
      <c r="AA171"/>
      <c r="AB171"/>
      <c r="AC171"/>
      <c r="AD171"/>
    </row>
    <row r="172" spans="27:30" ht="12" customHeight="1" x14ac:dyDescent="0.3">
      <c r="AA172"/>
      <c r="AB172"/>
      <c r="AC172"/>
      <c r="AD172"/>
    </row>
    <row r="173" spans="27:30" ht="12" customHeight="1" x14ac:dyDescent="0.3">
      <c r="AA173"/>
      <c r="AB173"/>
      <c r="AC173"/>
      <c r="AD173"/>
    </row>
    <row r="174" spans="27:30" ht="12" customHeight="1" x14ac:dyDescent="0.3">
      <c r="AA174"/>
      <c r="AB174"/>
      <c r="AC174"/>
      <c r="AD174"/>
    </row>
    <row r="175" spans="27:30" ht="12" customHeight="1" x14ac:dyDescent="0.3">
      <c r="AA175"/>
      <c r="AB175"/>
      <c r="AC175"/>
      <c r="AD175"/>
    </row>
    <row r="176" spans="27:30" ht="12" customHeight="1" x14ac:dyDescent="0.3">
      <c r="AA176"/>
      <c r="AB176"/>
      <c r="AC176"/>
      <c r="AD176"/>
    </row>
    <row r="177" spans="27:30" ht="12" customHeight="1" x14ac:dyDescent="0.3">
      <c r="AA177"/>
      <c r="AB177"/>
      <c r="AC177"/>
      <c r="AD177"/>
    </row>
    <row r="178" spans="27:30" ht="12" customHeight="1" x14ac:dyDescent="0.3">
      <c r="AA178"/>
      <c r="AB178"/>
      <c r="AC178"/>
      <c r="AD178"/>
    </row>
    <row r="179" spans="27:30" ht="12" customHeight="1" x14ac:dyDescent="0.3">
      <c r="AA179"/>
      <c r="AB179"/>
      <c r="AC179"/>
      <c r="AD179"/>
    </row>
    <row r="180" spans="27:30" ht="12" customHeight="1" x14ac:dyDescent="0.3">
      <c r="AA180"/>
      <c r="AB180"/>
      <c r="AC180"/>
      <c r="AD180"/>
    </row>
    <row r="181" spans="27:30" ht="12" customHeight="1" x14ac:dyDescent="0.3">
      <c r="AA181"/>
      <c r="AB181"/>
      <c r="AC181"/>
      <c r="AD181"/>
    </row>
    <row r="182" spans="27:30" ht="12" customHeight="1" x14ac:dyDescent="0.3">
      <c r="AA182"/>
      <c r="AB182"/>
      <c r="AC182"/>
      <c r="AD182"/>
    </row>
    <row r="183" spans="27:30" ht="12" customHeight="1" x14ac:dyDescent="0.3">
      <c r="AA183"/>
      <c r="AB183"/>
      <c r="AC183"/>
      <c r="AD183"/>
    </row>
    <row r="184" spans="27:30" ht="12" customHeight="1" x14ac:dyDescent="0.3">
      <c r="AA184"/>
      <c r="AB184"/>
      <c r="AC184"/>
      <c r="AD184"/>
    </row>
    <row r="185" spans="27:30" ht="12" customHeight="1" x14ac:dyDescent="0.3">
      <c r="AA185"/>
      <c r="AB185"/>
      <c r="AC185"/>
      <c r="AD185"/>
    </row>
    <row r="186" spans="27:30" ht="12" customHeight="1" x14ac:dyDescent="0.3">
      <c r="AA186"/>
      <c r="AB186"/>
      <c r="AC186"/>
      <c r="AD186"/>
    </row>
    <row r="187" spans="27:30" ht="12" customHeight="1" x14ac:dyDescent="0.3">
      <c r="AA187"/>
      <c r="AB187"/>
      <c r="AC187"/>
      <c r="AD187"/>
    </row>
    <row r="188" spans="27:30" ht="12" customHeight="1" x14ac:dyDescent="0.3">
      <c r="AA188"/>
      <c r="AB188"/>
      <c r="AC188"/>
      <c r="AD188"/>
    </row>
    <row r="189" spans="27:30" ht="12" customHeight="1" x14ac:dyDescent="0.3">
      <c r="AA189"/>
      <c r="AB189"/>
      <c r="AC189"/>
      <c r="AD189"/>
    </row>
    <row r="190" spans="27:30" ht="12" customHeight="1" x14ac:dyDescent="0.3">
      <c r="AA190"/>
      <c r="AB190"/>
      <c r="AC190"/>
      <c r="AD190"/>
    </row>
    <row r="191" spans="27:30" ht="12" customHeight="1" x14ac:dyDescent="0.3">
      <c r="AA191"/>
      <c r="AB191"/>
      <c r="AC191"/>
      <c r="AD191"/>
    </row>
    <row r="192" spans="27:30" ht="12" customHeight="1" x14ac:dyDescent="0.3">
      <c r="AA192"/>
      <c r="AB192"/>
      <c r="AC192"/>
      <c r="AD192"/>
    </row>
    <row r="193" spans="27:30" ht="12" customHeight="1" x14ac:dyDescent="0.3">
      <c r="AA193"/>
      <c r="AB193"/>
      <c r="AC193"/>
      <c r="AD193"/>
    </row>
    <row r="194" spans="27:30" ht="12" customHeight="1" x14ac:dyDescent="0.3">
      <c r="AA194"/>
      <c r="AB194"/>
      <c r="AC194"/>
      <c r="AD194"/>
    </row>
    <row r="195" spans="27:30" ht="12" customHeight="1" x14ac:dyDescent="0.3">
      <c r="AA195"/>
      <c r="AB195"/>
      <c r="AC195"/>
      <c r="AD195"/>
    </row>
    <row r="196" spans="27:30" ht="12" customHeight="1" x14ac:dyDescent="0.3">
      <c r="AA196"/>
      <c r="AB196"/>
      <c r="AC196"/>
      <c r="AD196"/>
    </row>
    <row r="197" spans="27:30" ht="12" customHeight="1" x14ac:dyDescent="0.3">
      <c r="AA197"/>
      <c r="AB197"/>
      <c r="AC197"/>
      <c r="AD197"/>
    </row>
    <row r="198" spans="27:30" ht="12" customHeight="1" x14ac:dyDescent="0.3">
      <c r="AA198"/>
      <c r="AB198"/>
      <c r="AC198"/>
      <c r="AD198"/>
    </row>
    <row r="199" spans="27:30" ht="12" customHeight="1" x14ac:dyDescent="0.3">
      <c r="AA199"/>
      <c r="AB199"/>
      <c r="AC199"/>
      <c r="AD199"/>
    </row>
    <row r="200" spans="27:30" ht="12" customHeight="1" x14ac:dyDescent="0.3">
      <c r="AA200"/>
      <c r="AB200"/>
      <c r="AC200"/>
      <c r="AD200"/>
    </row>
    <row r="201" spans="27:30" ht="12" customHeight="1" x14ac:dyDescent="0.3">
      <c r="AA201"/>
      <c r="AB201"/>
      <c r="AC201"/>
      <c r="AD201"/>
    </row>
    <row r="202" spans="27:30" ht="12" customHeight="1" x14ac:dyDescent="0.3">
      <c r="AA202"/>
      <c r="AB202"/>
      <c r="AC202"/>
      <c r="AD202"/>
    </row>
    <row r="203" spans="27:30" ht="12" customHeight="1" x14ac:dyDescent="0.3">
      <c r="AA203"/>
      <c r="AB203"/>
      <c r="AC203"/>
      <c r="AD203"/>
    </row>
    <row r="204" spans="27:30" ht="12" customHeight="1" x14ac:dyDescent="0.3">
      <c r="AA204"/>
      <c r="AB204"/>
      <c r="AC204"/>
      <c r="AD204"/>
    </row>
    <row r="205" spans="27:30" ht="12" customHeight="1" x14ac:dyDescent="0.3">
      <c r="AA205"/>
      <c r="AB205"/>
      <c r="AC205"/>
      <c r="AD205"/>
    </row>
    <row r="206" spans="27:30" ht="12" customHeight="1" x14ac:dyDescent="0.3">
      <c r="AA206"/>
      <c r="AB206"/>
      <c r="AC206"/>
      <c r="AD206"/>
    </row>
    <row r="207" spans="27:30" ht="12" customHeight="1" x14ac:dyDescent="0.3">
      <c r="AA207"/>
      <c r="AB207"/>
      <c r="AC207"/>
      <c r="AD207"/>
    </row>
    <row r="208" spans="27:30" ht="12" customHeight="1" x14ac:dyDescent="0.3">
      <c r="AA208"/>
      <c r="AB208"/>
      <c r="AC208"/>
      <c r="AD208"/>
    </row>
    <row r="209" spans="27:30" ht="12" customHeight="1" x14ac:dyDescent="0.3">
      <c r="AA209"/>
      <c r="AB209"/>
      <c r="AC209"/>
      <c r="AD209"/>
    </row>
    <row r="210" spans="27:30" ht="12" customHeight="1" x14ac:dyDescent="0.3">
      <c r="AA210"/>
      <c r="AB210"/>
      <c r="AC210"/>
      <c r="AD210"/>
    </row>
    <row r="211" spans="27:30" ht="12" customHeight="1" x14ac:dyDescent="0.3">
      <c r="AA211"/>
      <c r="AB211"/>
      <c r="AC211"/>
      <c r="AD211"/>
    </row>
    <row r="212" spans="27:30" ht="12" customHeight="1" x14ac:dyDescent="0.3">
      <c r="AA212"/>
      <c r="AB212"/>
      <c r="AC212"/>
      <c r="AD212"/>
    </row>
    <row r="213" spans="27:30" ht="12" customHeight="1" x14ac:dyDescent="0.3">
      <c r="AA213"/>
      <c r="AB213"/>
      <c r="AC213"/>
      <c r="AD213"/>
    </row>
    <row r="214" spans="27:30" ht="12" customHeight="1" x14ac:dyDescent="0.3">
      <c r="AA214"/>
      <c r="AB214"/>
      <c r="AC214"/>
      <c r="AD214"/>
    </row>
    <row r="215" spans="27:30" ht="12" customHeight="1" x14ac:dyDescent="0.3">
      <c r="AA215"/>
      <c r="AB215"/>
      <c r="AC215"/>
      <c r="AD215"/>
    </row>
    <row r="216" spans="27:30" ht="12" customHeight="1" x14ac:dyDescent="0.3">
      <c r="AA216"/>
      <c r="AB216"/>
      <c r="AC216"/>
      <c r="AD216"/>
    </row>
    <row r="217" spans="27:30" ht="12" customHeight="1" x14ac:dyDescent="0.3">
      <c r="AA217"/>
      <c r="AB217"/>
      <c r="AC217"/>
      <c r="AD217"/>
    </row>
    <row r="218" spans="27:30" ht="12" customHeight="1" x14ac:dyDescent="0.3">
      <c r="AA218"/>
      <c r="AB218"/>
      <c r="AC218"/>
      <c r="AD218"/>
    </row>
    <row r="219" spans="27:30" ht="12" customHeight="1" x14ac:dyDescent="0.3">
      <c r="AA219"/>
      <c r="AB219"/>
      <c r="AC219"/>
      <c r="AD219"/>
    </row>
    <row r="220" spans="27:30" ht="12" customHeight="1" x14ac:dyDescent="0.3">
      <c r="AA220"/>
      <c r="AB220"/>
      <c r="AC220"/>
      <c r="AD220"/>
    </row>
    <row r="221" spans="27:30" ht="12" customHeight="1" x14ac:dyDescent="0.3">
      <c r="AA221"/>
      <c r="AB221"/>
      <c r="AC221"/>
      <c r="AD221"/>
    </row>
    <row r="222" spans="27:30" ht="12" customHeight="1" x14ac:dyDescent="0.3">
      <c r="AA222"/>
      <c r="AB222"/>
      <c r="AC222"/>
      <c r="AD222"/>
    </row>
    <row r="223" spans="27:30" ht="12" customHeight="1" x14ac:dyDescent="0.3">
      <c r="AA223"/>
      <c r="AB223"/>
      <c r="AC223"/>
      <c r="AD223"/>
    </row>
    <row r="224" spans="27:30" ht="12" customHeight="1" x14ac:dyDescent="0.3">
      <c r="AA224"/>
      <c r="AB224"/>
      <c r="AC224"/>
      <c r="AD224"/>
    </row>
    <row r="225" spans="27:30" ht="12" customHeight="1" x14ac:dyDescent="0.3">
      <c r="AA225"/>
      <c r="AB225"/>
      <c r="AC225"/>
      <c r="AD225"/>
    </row>
    <row r="226" spans="27:30" ht="12" customHeight="1" x14ac:dyDescent="0.3">
      <c r="AA226"/>
      <c r="AB226"/>
      <c r="AC226"/>
      <c r="AD226"/>
    </row>
    <row r="227" spans="27:30" ht="12" customHeight="1" x14ac:dyDescent="0.3">
      <c r="AA227"/>
      <c r="AB227"/>
      <c r="AC227"/>
      <c r="AD227"/>
    </row>
    <row r="228" spans="27:30" ht="12" customHeight="1" x14ac:dyDescent="0.3">
      <c r="AA228"/>
      <c r="AB228"/>
      <c r="AC228"/>
      <c r="AD228"/>
    </row>
    <row r="229" spans="27:30" ht="12" customHeight="1" x14ac:dyDescent="0.3">
      <c r="AA229"/>
      <c r="AB229"/>
      <c r="AC229"/>
      <c r="AD229"/>
    </row>
    <row r="230" spans="27:30" ht="12" customHeight="1" x14ac:dyDescent="0.3">
      <c r="AA230"/>
      <c r="AB230"/>
      <c r="AC230"/>
      <c r="AD230"/>
    </row>
    <row r="231" spans="27:30" ht="12" customHeight="1" x14ac:dyDescent="0.3">
      <c r="AA231"/>
      <c r="AB231"/>
      <c r="AC231"/>
      <c r="AD231"/>
    </row>
    <row r="232" spans="27:30" ht="12" customHeight="1" x14ac:dyDescent="0.3">
      <c r="AA232"/>
      <c r="AB232"/>
      <c r="AC232"/>
      <c r="AD232"/>
    </row>
    <row r="233" spans="27:30" ht="12" customHeight="1" x14ac:dyDescent="0.3">
      <c r="AA233"/>
      <c r="AB233"/>
      <c r="AC233"/>
      <c r="AD233"/>
    </row>
    <row r="234" spans="27:30" ht="12" customHeight="1" x14ac:dyDescent="0.3">
      <c r="AA234"/>
      <c r="AB234"/>
      <c r="AC234"/>
      <c r="AD234"/>
    </row>
    <row r="235" spans="27:30" ht="12" customHeight="1" x14ac:dyDescent="0.3">
      <c r="AA235"/>
      <c r="AB235"/>
      <c r="AC235"/>
      <c r="AD235"/>
    </row>
    <row r="236" spans="27:30" ht="12" customHeight="1" x14ac:dyDescent="0.3">
      <c r="AA236"/>
      <c r="AB236"/>
      <c r="AC236"/>
      <c r="AD236"/>
    </row>
    <row r="237" spans="27:30" ht="12" customHeight="1" x14ac:dyDescent="0.3">
      <c r="AA237"/>
      <c r="AB237"/>
      <c r="AC237"/>
      <c r="AD237"/>
    </row>
    <row r="238" spans="27:30" ht="12" customHeight="1" x14ac:dyDescent="0.3">
      <c r="AA238"/>
      <c r="AB238"/>
      <c r="AC238"/>
      <c r="AD238"/>
    </row>
    <row r="239" spans="27:30" ht="12" customHeight="1" x14ac:dyDescent="0.3">
      <c r="AA239"/>
      <c r="AB239"/>
      <c r="AC239"/>
      <c r="AD239"/>
    </row>
    <row r="240" spans="27:30" ht="12" customHeight="1" x14ac:dyDescent="0.3">
      <c r="AA240"/>
      <c r="AB240"/>
      <c r="AC240"/>
      <c r="AD240"/>
    </row>
    <row r="241" spans="27:30" ht="12" customHeight="1" x14ac:dyDescent="0.3">
      <c r="AA241"/>
      <c r="AB241"/>
      <c r="AC241"/>
      <c r="AD241"/>
    </row>
    <row r="242" spans="27:30" ht="12" customHeight="1" x14ac:dyDescent="0.3">
      <c r="AA242"/>
      <c r="AB242"/>
      <c r="AC242"/>
      <c r="AD242"/>
    </row>
    <row r="243" spans="27:30" ht="12" customHeight="1" x14ac:dyDescent="0.3">
      <c r="AA243"/>
      <c r="AB243"/>
      <c r="AC243"/>
      <c r="AD243"/>
    </row>
    <row r="244" spans="27:30" ht="12" customHeight="1" x14ac:dyDescent="0.3">
      <c r="AA244"/>
      <c r="AB244"/>
      <c r="AC244"/>
      <c r="AD244"/>
    </row>
    <row r="245" spans="27:30" ht="12" customHeight="1" x14ac:dyDescent="0.3">
      <c r="AA245"/>
      <c r="AB245"/>
      <c r="AC245"/>
      <c r="AD245"/>
    </row>
    <row r="246" spans="27:30" ht="12" customHeight="1" x14ac:dyDescent="0.3">
      <c r="AA246"/>
      <c r="AB246"/>
      <c r="AC246"/>
      <c r="AD246"/>
    </row>
    <row r="247" spans="27:30" ht="12" customHeight="1" x14ac:dyDescent="0.3">
      <c r="AA247"/>
      <c r="AB247"/>
      <c r="AC247"/>
      <c r="AD247"/>
    </row>
    <row r="248" spans="27:30" ht="12" customHeight="1" x14ac:dyDescent="0.3">
      <c r="AA248"/>
      <c r="AB248"/>
      <c r="AC248"/>
      <c r="AD248"/>
    </row>
    <row r="249" spans="27:30" ht="12" customHeight="1" x14ac:dyDescent="0.3">
      <c r="AA249"/>
      <c r="AB249"/>
      <c r="AC249"/>
      <c r="AD249"/>
    </row>
    <row r="250" spans="27:30" ht="12" customHeight="1" x14ac:dyDescent="0.3">
      <c r="AA250"/>
      <c r="AB250"/>
      <c r="AC250"/>
      <c r="AD250"/>
    </row>
    <row r="251" spans="27:30" ht="12" customHeight="1" x14ac:dyDescent="0.3">
      <c r="AA251"/>
      <c r="AB251"/>
      <c r="AC251"/>
      <c r="AD251"/>
    </row>
    <row r="252" spans="27:30" ht="12" customHeight="1" x14ac:dyDescent="0.3">
      <c r="AA252"/>
      <c r="AB252"/>
      <c r="AC252"/>
      <c r="AD252"/>
    </row>
    <row r="253" spans="27:30" ht="12" customHeight="1" x14ac:dyDescent="0.3">
      <c r="AA253"/>
      <c r="AB253"/>
      <c r="AC253"/>
      <c r="AD253"/>
    </row>
    <row r="254" spans="27:30" ht="12" customHeight="1" x14ac:dyDescent="0.3">
      <c r="AA254"/>
      <c r="AB254"/>
      <c r="AC254"/>
      <c r="AD254"/>
    </row>
    <row r="255" spans="27:30" ht="12" customHeight="1" x14ac:dyDescent="0.3">
      <c r="AA255"/>
      <c r="AB255"/>
      <c r="AC255"/>
      <c r="AD255"/>
    </row>
    <row r="256" spans="27:30" ht="12" customHeight="1" x14ac:dyDescent="0.3">
      <c r="AA256"/>
      <c r="AB256"/>
      <c r="AC256"/>
      <c r="AD256"/>
    </row>
    <row r="257" spans="27:30" ht="12" customHeight="1" x14ac:dyDescent="0.3">
      <c r="AA257"/>
      <c r="AB257"/>
      <c r="AC257"/>
      <c r="AD257"/>
    </row>
    <row r="258" spans="27:30" ht="12" customHeight="1" x14ac:dyDescent="0.3">
      <c r="AA258"/>
      <c r="AB258"/>
      <c r="AC258"/>
      <c r="AD258"/>
    </row>
    <row r="259" spans="27:30" ht="12" customHeight="1" x14ac:dyDescent="0.3">
      <c r="AA259"/>
      <c r="AB259"/>
      <c r="AC259"/>
      <c r="AD259"/>
    </row>
    <row r="260" spans="27:30" ht="12" customHeight="1" x14ac:dyDescent="0.3">
      <c r="AA260"/>
      <c r="AB260"/>
      <c r="AC260"/>
      <c r="AD260"/>
    </row>
    <row r="261" spans="27:30" ht="12" customHeight="1" x14ac:dyDescent="0.3">
      <c r="AA261"/>
      <c r="AB261"/>
      <c r="AC261"/>
      <c r="AD261"/>
    </row>
    <row r="262" spans="27:30" ht="12" customHeight="1" x14ac:dyDescent="0.3">
      <c r="AA262"/>
      <c r="AB262"/>
      <c r="AC262"/>
      <c r="AD262"/>
    </row>
    <row r="263" spans="27:30" ht="12" customHeight="1" x14ac:dyDescent="0.3">
      <c r="AA263"/>
      <c r="AB263"/>
      <c r="AC263"/>
      <c r="AD263"/>
    </row>
    <row r="264" spans="27:30" ht="12" customHeight="1" x14ac:dyDescent="0.3">
      <c r="AA264"/>
      <c r="AB264"/>
      <c r="AC264"/>
      <c r="AD264"/>
    </row>
    <row r="265" spans="27:30" ht="12" customHeight="1" x14ac:dyDescent="0.3">
      <c r="AA265"/>
      <c r="AB265"/>
      <c r="AC265"/>
      <c r="AD265"/>
    </row>
    <row r="266" spans="27:30" ht="12" customHeight="1" x14ac:dyDescent="0.3">
      <c r="AA266"/>
      <c r="AB266"/>
      <c r="AC266"/>
      <c r="AD266"/>
    </row>
    <row r="267" spans="27:30" ht="12" customHeight="1" x14ac:dyDescent="0.3">
      <c r="AA267"/>
      <c r="AB267"/>
      <c r="AC267"/>
      <c r="AD267"/>
    </row>
    <row r="268" spans="27:30" ht="12" customHeight="1" x14ac:dyDescent="0.3">
      <c r="AA268"/>
      <c r="AB268"/>
      <c r="AC268"/>
      <c r="AD268"/>
    </row>
    <row r="269" spans="27:30" ht="12" customHeight="1" x14ac:dyDescent="0.3">
      <c r="AA269"/>
      <c r="AB269"/>
      <c r="AC269"/>
      <c r="AD269"/>
    </row>
    <row r="270" spans="27:30" ht="12" customHeight="1" x14ac:dyDescent="0.3">
      <c r="AA270"/>
      <c r="AB270"/>
      <c r="AC270"/>
      <c r="AD270"/>
    </row>
    <row r="271" spans="27:30" ht="12" customHeight="1" x14ac:dyDescent="0.3">
      <c r="AA271"/>
      <c r="AB271"/>
      <c r="AC271"/>
      <c r="AD271"/>
    </row>
    <row r="272" spans="27:30" ht="12" customHeight="1" x14ac:dyDescent="0.3">
      <c r="AA272"/>
      <c r="AB272"/>
      <c r="AC272"/>
      <c r="AD272"/>
    </row>
    <row r="273" spans="27:30" ht="12" customHeight="1" x14ac:dyDescent="0.3">
      <c r="AA273"/>
      <c r="AB273"/>
      <c r="AC273"/>
      <c r="AD273"/>
    </row>
    <row r="274" spans="27:30" ht="12" customHeight="1" x14ac:dyDescent="0.3">
      <c r="AA274"/>
      <c r="AB274"/>
      <c r="AC274"/>
      <c r="AD274"/>
    </row>
    <row r="275" spans="27:30" ht="12" customHeight="1" x14ac:dyDescent="0.3">
      <c r="AA275"/>
      <c r="AB275"/>
      <c r="AC275"/>
      <c r="AD275"/>
    </row>
    <row r="276" spans="27:30" ht="12" customHeight="1" x14ac:dyDescent="0.3">
      <c r="AA276"/>
      <c r="AB276"/>
      <c r="AC276"/>
      <c r="AD276"/>
    </row>
    <row r="277" spans="27:30" ht="12" customHeight="1" x14ac:dyDescent="0.3">
      <c r="AA277"/>
      <c r="AB277"/>
      <c r="AC277"/>
      <c r="AD277"/>
    </row>
    <row r="278" spans="27:30" ht="12" customHeight="1" x14ac:dyDescent="0.3">
      <c r="AA278"/>
      <c r="AB278"/>
      <c r="AC278"/>
      <c r="AD278"/>
    </row>
    <row r="279" spans="27:30" ht="12" customHeight="1" x14ac:dyDescent="0.3">
      <c r="AA279"/>
      <c r="AB279"/>
      <c r="AC279"/>
      <c r="AD279"/>
    </row>
    <row r="280" spans="27:30" ht="12" customHeight="1" x14ac:dyDescent="0.3">
      <c r="AA280"/>
      <c r="AB280"/>
      <c r="AC280"/>
      <c r="AD280"/>
    </row>
    <row r="281" spans="27:30" ht="12" customHeight="1" x14ac:dyDescent="0.3">
      <c r="AA281"/>
      <c r="AB281"/>
      <c r="AC281"/>
      <c r="AD281"/>
    </row>
    <row r="282" spans="27:30" ht="12" customHeight="1" x14ac:dyDescent="0.3">
      <c r="AA282"/>
      <c r="AB282"/>
      <c r="AC282"/>
      <c r="AD282"/>
    </row>
    <row r="283" spans="27:30" ht="12" customHeight="1" x14ac:dyDescent="0.3">
      <c r="AA283"/>
      <c r="AB283"/>
      <c r="AC283"/>
      <c r="AD283"/>
    </row>
    <row r="284" spans="27:30" ht="12" customHeight="1" x14ac:dyDescent="0.3">
      <c r="AA284"/>
      <c r="AB284"/>
      <c r="AC284"/>
      <c r="AD284"/>
    </row>
    <row r="285" spans="27:30" ht="12" customHeight="1" x14ac:dyDescent="0.3">
      <c r="AA285"/>
      <c r="AB285"/>
      <c r="AC285"/>
      <c r="AD285"/>
    </row>
    <row r="286" spans="27:30" ht="12" customHeight="1" x14ac:dyDescent="0.3">
      <c r="AA286"/>
      <c r="AB286"/>
      <c r="AC286"/>
      <c r="AD286"/>
    </row>
    <row r="287" spans="27:30" ht="12" customHeight="1" x14ac:dyDescent="0.3">
      <c r="AA287"/>
      <c r="AB287"/>
      <c r="AC287"/>
      <c r="AD287"/>
    </row>
    <row r="288" spans="27:30" ht="12" customHeight="1" x14ac:dyDescent="0.3">
      <c r="AA288"/>
      <c r="AB288"/>
      <c r="AC288"/>
      <c r="AD288"/>
    </row>
    <row r="289" spans="27:30" ht="12" customHeight="1" x14ac:dyDescent="0.3">
      <c r="AA289"/>
      <c r="AB289"/>
      <c r="AC289"/>
      <c r="AD289"/>
    </row>
    <row r="290" spans="27:30" ht="12" customHeight="1" x14ac:dyDescent="0.3">
      <c r="AA290"/>
      <c r="AB290"/>
      <c r="AC290"/>
      <c r="AD290"/>
    </row>
    <row r="291" spans="27:30" ht="12" customHeight="1" x14ac:dyDescent="0.3">
      <c r="AA291"/>
      <c r="AB291"/>
      <c r="AC291"/>
      <c r="AD291"/>
    </row>
    <row r="292" spans="27:30" ht="12" customHeight="1" x14ac:dyDescent="0.3">
      <c r="AA292"/>
      <c r="AB292"/>
      <c r="AC292"/>
      <c r="AD292"/>
    </row>
    <row r="293" spans="27:30" ht="12" customHeight="1" x14ac:dyDescent="0.3">
      <c r="AA293"/>
      <c r="AB293"/>
      <c r="AC293"/>
      <c r="AD293"/>
    </row>
    <row r="294" spans="27:30" ht="12" customHeight="1" x14ac:dyDescent="0.3">
      <c r="AA294"/>
      <c r="AB294"/>
      <c r="AC294"/>
      <c r="AD294"/>
    </row>
    <row r="295" spans="27:30" ht="12" customHeight="1" x14ac:dyDescent="0.3">
      <c r="AA295"/>
      <c r="AB295"/>
      <c r="AC295"/>
      <c r="AD295"/>
    </row>
    <row r="296" spans="27:30" ht="12" customHeight="1" x14ac:dyDescent="0.3">
      <c r="AA296"/>
      <c r="AB296"/>
      <c r="AC296"/>
      <c r="AD296"/>
    </row>
    <row r="297" spans="27:30" ht="12" customHeight="1" x14ac:dyDescent="0.3">
      <c r="AA297"/>
      <c r="AB297"/>
      <c r="AC297"/>
      <c r="AD297"/>
    </row>
    <row r="298" spans="27:30" ht="12" customHeight="1" x14ac:dyDescent="0.3">
      <c r="AA298"/>
      <c r="AB298"/>
      <c r="AC298"/>
      <c r="AD298"/>
    </row>
    <row r="299" spans="27:30" ht="12" customHeight="1" x14ac:dyDescent="0.3">
      <c r="AA299"/>
      <c r="AB299"/>
      <c r="AC299"/>
      <c r="AD299"/>
    </row>
    <row r="300" spans="27:30" ht="12" customHeight="1" x14ac:dyDescent="0.3">
      <c r="AA300"/>
      <c r="AB300"/>
      <c r="AC300"/>
      <c r="AD300"/>
    </row>
    <row r="301" spans="27:30" ht="12" customHeight="1" x14ac:dyDescent="0.3">
      <c r="AA301"/>
      <c r="AB301"/>
      <c r="AC301"/>
      <c r="AD301"/>
    </row>
    <row r="302" spans="27:30" ht="12" customHeight="1" x14ac:dyDescent="0.3">
      <c r="AA302"/>
      <c r="AB302"/>
      <c r="AC302"/>
      <c r="AD302"/>
    </row>
    <row r="303" spans="27:30" ht="12" customHeight="1" x14ac:dyDescent="0.3">
      <c r="AA303"/>
      <c r="AB303"/>
      <c r="AC303"/>
      <c r="AD303"/>
    </row>
    <row r="304" spans="27:30" ht="12" customHeight="1" x14ac:dyDescent="0.3">
      <c r="AA304"/>
      <c r="AB304"/>
      <c r="AC304"/>
      <c r="AD304"/>
    </row>
    <row r="305" spans="27:30" ht="12" customHeight="1" x14ac:dyDescent="0.3">
      <c r="AA305"/>
      <c r="AB305"/>
      <c r="AC305"/>
      <c r="AD305"/>
    </row>
    <row r="306" spans="27:30" ht="12" customHeight="1" x14ac:dyDescent="0.3">
      <c r="AA306"/>
      <c r="AB306"/>
      <c r="AC306"/>
      <c r="AD306"/>
    </row>
    <row r="307" spans="27:30" ht="12" customHeight="1" x14ac:dyDescent="0.3">
      <c r="AA307"/>
      <c r="AB307"/>
      <c r="AC307"/>
      <c r="AD307"/>
    </row>
    <row r="308" spans="27:30" ht="12" customHeight="1" x14ac:dyDescent="0.3">
      <c r="AA308"/>
      <c r="AB308"/>
      <c r="AC308"/>
      <c r="AD308"/>
    </row>
    <row r="309" spans="27:30" ht="12" customHeight="1" x14ac:dyDescent="0.3">
      <c r="AA309"/>
      <c r="AB309"/>
      <c r="AC309"/>
      <c r="AD309"/>
    </row>
    <row r="310" spans="27:30" ht="12" customHeight="1" x14ac:dyDescent="0.3">
      <c r="AA310"/>
      <c r="AB310"/>
      <c r="AC310"/>
      <c r="AD310"/>
    </row>
    <row r="311" spans="27:30" ht="12" customHeight="1" x14ac:dyDescent="0.3">
      <c r="AA311"/>
      <c r="AB311"/>
      <c r="AC311"/>
      <c r="AD311"/>
    </row>
    <row r="312" spans="27:30" ht="12" customHeight="1" x14ac:dyDescent="0.3">
      <c r="AA312"/>
      <c r="AB312"/>
      <c r="AC312"/>
      <c r="AD312"/>
    </row>
    <row r="313" spans="27:30" ht="12" customHeight="1" x14ac:dyDescent="0.3">
      <c r="AA313"/>
      <c r="AB313"/>
      <c r="AC313"/>
      <c r="AD313"/>
    </row>
    <row r="314" spans="27:30" ht="12" customHeight="1" x14ac:dyDescent="0.3">
      <c r="AA314"/>
      <c r="AB314"/>
      <c r="AC314"/>
      <c r="AD314"/>
    </row>
    <row r="315" spans="27:30" ht="12" customHeight="1" x14ac:dyDescent="0.3">
      <c r="AA315"/>
      <c r="AB315"/>
      <c r="AC315"/>
      <c r="AD315"/>
    </row>
    <row r="316" spans="27:30" ht="12" customHeight="1" x14ac:dyDescent="0.3">
      <c r="AA316"/>
      <c r="AB316"/>
      <c r="AC316"/>
      <c r="AD316"/>
    </row>
    <row r="317" spans="27:30" ht="12" customHeight="1" x14ac:dyDescent="0.3">
      <c r="AA317"/>
      <c r="AB317"/>
      <c r="AC317"/>
      <c r="AD317"/>
    </row>
    <row r="318" spans="27:30" ht="12" customHeight="1" x14ac:dyDescent="0.3">
      <c r="AA318"/>
      <c r="AB318"/>
      <c r="AC318"/>
      <c r="AD318"/>
    </row>
    <row r="319" spans="27:30" ht="12" customHeight="1" x14ac:dyDescent="0.3">
      <c r="AA319"/>
      <c r="AB319"/>
      <c r="AC319"/>
      <c r="AD319"/>
    </row>
    <row r="320" spans="27:30" ht="12" customHeight="1" x14ac:dyDescent="0.3">
      <c r="AA320"/>
      <c r="AB320"/>
      <c r="AC320"/>
      <c r="AD320"/>
    </row>
    <row r="321" spans="27:30" ht="12" customHeight="1" x14ac:dyDescent="0.3">
      <c r="AA321"/>
      <c r="AB321"/>
      <c r="AC321"/>
      <c r="AD321"/>
    </row>
    <row r="322" spans="27:30" ht="12" customHeight="1" x14ac:dyDescent="0.3">
      <c r="AA322"/>
      <c r="AB322"/>
      <c r="AC322"/>
      <c r="AD322"/>
    </row>
    <row r="323" spans="27:30" ht="12" customHeight="1" x14ac:dyDescent="0.3">
      <c r="AA323"/>
      <c r="AB323"/>
      <c r="AC323"/>
      <c r="AD323"/>
    </row>
    <row r="324" spans="27:30" ht="12" customHeight="1" x14ac:dyDescent="0.3">
      <c r="AA324"/>
      <c r="AB324"/>
      <c r="AC324"/>
      <c r="AD324"/>
    </row>
    <row r="325" spans="27:30" ht="12" customHeight="1" x14ac:dyDescent="0.3">
      <c r="AA325"/>
      <c r="AB325"/>
      <c r="AC325"/>
      <c r="AD325"/>
    </row>
    <row r="326" spans="27:30" ht="12" customHeight="1" x14ac:dyDescent="0.3">
      <c r="AA326"/>
      <c r="AB326"/>
      <c r="AC326"/>
      <c r="AD326"/>
    </row>
    <row r="327" spans="27:30" ht="12" customHeight="1" x14ac:dyDescent="0.3">
      <c r="AA327"/>
      <c r="AB327"/>
      <c r="AC327"/>
      <c r="AD327"/>
    </row>
    <row r="328" spans="27:30" ht="12" customHeight="1" x14ac:dyDescent="0.3">
      <c r="AA328"/>
      <c r="AB328"/>
      <c r="AC328"/>
      <c r="AD328"/>
    </row>
    <row r="329" spans="27:30" ht="12" customHeight="1" x14ac:dyDescent="0.3">
      <c r="AA329"/>
      <c r="AB329"/>
      <c r="AC329"/>
      <c r="AD329"/>
    </row>
    <row r="330" spans="27:30" ht="12" customHeight="1" x14ac:dyDescent="0.3">
      <c r="AA330"/>
      <c r="AB330"/>
      <c r="AC330"/>
      <c r="AD330"/>
    </row>
    <row r="331" spans="27:30" ht="12" customHeight="1" x14ac:dyDescent="0.3">
      <c r="AA331"/>
      <c r="AB331"/>
      <c r="AC331"/>
      <c r="AD331"/>
    </row>
    <row r="332" spans="27:30" ht="12" customHeight="1" x14ac:dyDescent="0.3">
      <c r="AA332"/>
      <c r="AB332"/>
      <c r="AC332"/>
      <c r="AD332"/>
    </row>
    <row r="333" spans="27:30" ht="12" customHeight="1" x14ac:dyDescent="0.3">
      <c r="AA333"/>
      <c r="AB333"/>
      <c r="AC333"/>
      <c r="AD333"/>
    </row>
    <row r="334" spans="27:30" ht="12" customHeight="1" x14ac:dyDescent="0.3">
      <c r="AA334"/>
      <c r="AB334"/>
      <c r="AC334"/>
      <c r="AD334"/>
    </row>
    <row r="335" spans="27:30" ht="12" customHeight="1" x14ac:dyDescent="0.3">
      <c r="AA335"/>
      <c r="AB335"/>
      <c r="AC335"/>
      <c r="AD335"/>
    </row>
    <row r="336" spans="27:30" ht="12" customHeight="1" x14ac:dyDescent="0.3">
      <c r="AA336"/>
      <c r="AB336"/>
      <c r="AC336"/>
      <c r="AD336"/>
    </row>
    <row r="337" spans="27:30" ht="12" customHeight="1" x14ac:dyDescent="0.3">
      <c r="AA337"/>
      <c r="AB337"/>
      <c r="AC337"/>
      <c r="AD337"/>
    </row>
    <row r="338" spans="27:30" ht="12" customHeight="1" x14ac:dyDescent="0.3">
      <c r="AA338"/>
      <c r="AB338"/>
      <c r="AC338"/>
      <c r="AD338"/>
    </row>
    <row r="339" spans="27:30" ht="12" customHeight="1" x14ac:dyDescent="0.3">
      <c r="AA339"/>
      <c r="AB339"/>
      <c r="AC339"/>
      <c r="AD339"/>
    </row>
    <row r="340" spans="27:30" ht="12" customHeight="1" x14ac:dyDescent="0.3">
      <c r="AA340"/>
      <c r="AB340"/>
      <c r="AC340"/>
      <c r="AD340"/>
    </row>
    <row r="341" spans="27:30" ht="12" customHeight="1" x14ac:dyDescent="0.3">
      <c r="AA341"/>
      <c r="AB341"/>
      <c r="AC341"/>
      <c r="AD341"/>
    </row>
    <row r="342" spans="27:30" ht="12" customHeight="1" x14ac:dyDescent="0.3">
      <c r="AA342"/>
      <c r="AB342"/>
      <c r="AC342"/>
      <c r="AD342"/>
    </row>
    <row r="343" spans="27:30" ht="12" customHeight="1" x14ac:dyDescent="0.3">
      <c r="AA343"/>
      <c r="AB343"/>
      <c r="AC343"/>
      <c r="AD343"/>
    </row>
    <row r="344" spans="27:30" ht="12" customHeight="1" x14ac:dyDescent="0.3">
      <c r="AA344"/>
      <c r="AB344"/>
      <c r="AC344"/>
      <c r="AD344"/>
    </row>
    <row r="345" spans="27:30" ht="12" customHeight="1" x14ac:dyDescent="0.3">
      <c r="AA345"/>
      <c r="AB345"/>
      <c r="AC345"/>
      <c r="AD345"/>
    </row>
    <row r="346" spans="27:30" ht="12" customHeight="1" x14ac:dyDescent="0.3">
      <c r="AA346"/>
      <c r="AB346"/>
      <c r="AC346"/>
      <c r="AD346"/>
    </row>
    <row r="347" spans="27:30" ht="12" customHeight="1" x14ac:dyDescent="0.3">
      <c r="AA347"/>
      <c r="AB347"/>
      <c r="AC347"/>
      <c r="AD347"/>
    </row>
    <row r="348" spans="27:30" ht="12" customHeight="1" x14ac:dyDescent="0.3">
      <c r="AA348"/>
      <c r="AB348"/>
      <c r="AC348"/>
      <c r="AD348"/>
    </row>
    <row r="349" spans="27:30" ht="12" customHeight="1" x14ac:dyDescent="0.3">
      <c r="AA349"/>
      <c r="AB349"/>
      <c r="AC349"/>
      <c r="AD349"/>
    </row>
    <row r="350" spans="27:30" ht="12" customHeight="1" x14ac:dyDescent="0.3">
      <c r="AA350"/>
      <c r="AB350"/>
      <c r="AC350"/>
      <c r="AD350"/>
    </row>
    <row r="351" spans="27:30" ht="12" customHeight="1" x14ac:dyDescent="0.3">
      <c r="AA351"/>
      <c r="AB351"/>
      <c r="AC351"/>
      <c r="AD351"/>
    </row>
    <row r="352" spans="27:30" ht="12" customHeight="1" x14ac:dyDescent="0.3">
      <c r="AA352"/>
      <c r="AB352"/>
      <c r="AC352"/>
      <c r="AD352"/>
    </row>
    <row r="353" spans="27:30" ht="12" customHeight="1" x14ac:dyDescent="0.3">
      <c r="AA353"/>
      <c r="AB353"/>
      <c r="AC353"/>
      <c r="AD353"/>
    </row>
    <row r="354" spans="27:30" ht="12" customHeight="1" x14ac:dyDescent="0.3">
      <c r="AA354"/>
      <c r="AB354"/>
      <c r="AC354"/>
      <c r="AD354"/>
    </row>
    <row r="355" spans="27:30" ht="12" customHeight="1" x14ac:dyDescent="0.3">
      <c r="AA355"/>
      <c r="AB355"/>
      <c r="AC355"/>
      <c r="AD355"/>
    </row>
    <row r="356" spans="27:30" ht="12" customHeight="1" x14ac:dyDescent="0.3">
      <c r="AA356"/>
      <c r="AB356"/>
      <c r="AC356"/>
      <c r="AD356"/>
    </row>
    <row r="357" spans="27:30" ht="12" customHeight="1" x14ac:dyDescent="0.3">
      <c r="AA357"/>
      <c r="AB357"/>
      <c r="AC357"/>
      <c r="AD357"/>
    </row>
    <row r="358" spans="27:30" ht="12" customHeight="1" x14ac:dyDescent="0.3">
      <c r="AA358"/>
      <c r="AB358"/>
      <c r="AC358"/>
      <c r="AD358"/>
    </row>
    <row r="359" spans="27:30" ht="12" customHeight="1" x14ac:dyDescent="0.3">
      <c r="AA359"/>
      <c r="AB359"/>
      <c r="AC359"/>
      <c r="AD359"/>
    </row>
    <row r="360" spans="27:30" ht="12" customHeight="1" x14ac:dyDescent="0.3">
      <c r="AA360"/>
      <c r="AB360"/>
      <c r="AC360"/>
      <c r="AD360"/>
    </row>
    <row r="361" spans="27:30" ht="12" customHeight="1" x14ac:dyDescent="0.3">
      <c r="AA361"/>
      <c r="AB361"/>
      <c r="AC361"/>
      <c r="AD361"/>
    </row>
    <row r="362" spans="27:30" ht="12" customHeight="1" x14ac:dyDescent="0.3">
      <c r="AA362"/>
      <c r="AB362"/>
      <c r="AC362"/>
      <c r="AD362"/>
    </row>
    <row r="363" spans="27:30" ht="12" customHeight="1" x14ac:dyDescent="0.3">
      <c r="AA363"/>
      <c r="AB363"/>
      <c r="AC363"/>
      <c r="AD363"/>
    </row>
    <row r="364" spans="27:30" ht="12" customHeight="1" x14ac:dyDescent="0.3">
      <c r="AA364"/>
      <c r="AB364"/>
      <c r="AC364"/>
      <c r="AD364"/>
    </row>
    <row r="365" spans="27:30" ht="12" customHeight="1" x14ac:dyDescent="0.3">
      <c r="AA365"/>
      <c r="AB365"/>
      <c r="AC365"/>
      <c r="AD365"/>
    </row>
    <row r="366" spans="27:30" ht="12" customHeight="1" x14ac:dyDescent="0.3">
      <c r="AA366"/>
      <c r="AB366"/>
      <c r="AC366"/>
      <c r="AD366"/>
    </row>
    <row r="367" spans="27:30" ht="12" customHeight="1" x14ac:dyDescent="0.3">
      <c r="AA367"/>
      <c r="AB367"/>
      <c r="AC367"/>
      <c r="AD367"/>
    </row>
    <row r="368" spans="27:30" ht="12" customHeight="1" x14ac:dyDescent="0.3">
      <c r="AA368"/>
      <c r="AB368"/>
      <c r="AC368"/>
      <c r="AD368"/>
    </row>
    <row r="369" spans="27:30" ht="12" customHeight="1" x14ac:dyDescent="0.3">
      <c r="AA369"/>
      <c r="AB369"/>
      <c r="AC369"/>
      <c r="AD369"/>
    </row>
    <row r="370" spans="27:30" ht="12" customHeight="1" x14ac:dyDescent="0.3">
      <c r="AA370"/>
      <c r="AB370"/>
      <c r="AC370"/>
      <c r="AD370"/>
    </row>
    <row r="371" spans="27:30" ht="12" customHeight="1" x14ac:dyDescent="0.3">
      <c r="AA371"/>
      <c r="AB371"/>
      <c r="AC371"/>
      <c r="AD371"/>
    </row>
    <row r="372" spans="27:30" ht="12" customHeight="1" x14ac:dyDescent="0.3">
      <c r="AA372"/>
      <c r="AB372"/>
      <c r="AC372"/>
      <c r="AD372"/>
    </row>
    <row r="373" spans="27:30" ht="12" customHeight="1" x14ac:dyDescent="0.3">
      <c r="AA373"/>
      <c r="AB373"/>
      <c r="AC373"/>
      <c r="AD373"/>
    </row>
    <row r="374" spans="27:30" ht="12" customHeight="1" x14ac:dyDescent="0.3">
      <c r="AA374"/>
      <c r="AB374"/>
      <c r="AC374"/>
      <c r="AD374"/>
    </row>
    <row r="375" spans="27:30" ht="12" customHeight="1" x14ac:dyDescent="0.3">
      <c r="AA375"/>
      <c r="AB375"/>
      <c r="AC375"/>
      <c r="AD375"/>
    </row>
    <row r="376" spans="27:30" ht="12" customHeight="1" x14ac:dyDescent="0.3">
      <c r="AA376"/>
      <c r="AB376"/>
      <c r="AC376"/>
      <c r="AD376"/>
    </row>
    <row r="377" spans="27:30" ht="12" customHeight="1" x14ac:dyDescent="0.3">
      <c r="AA377"/>
      <c r="AB377"/>
      <c r="AC377"/>
      <c r="AD377"/>
    </row>
    <row r="378" spans="27:30" ht="12" customHeight="1" x14ac:dyDescent="0.3">
      <c r="AA378"/>
      <c r="AB378"/>
      <c r="AC378"/>
      <c r="AD378"/>
    </row>
    <row r="379" spans="27:30" ht="12" customHeight="1" x14ac:dyDescent="0.3">
      <c r="AA379"/>
      <c r="AB379"/>
      <c r="AC379"/>
      <c r="AD379"/>
    </row>
    <row r="380" spans="27:30" ht="12" customHeight="1" x14ac:dyDescent="0.3">
      <c r="AA380"/>
      <c r="AB380"/>
      <c r="AC380"/>
      <c r="AD380"/>
    </row>
    <row r="381" spans="27:30" ht="12" customHeight="1" x14ac:dyDescent="0.3">
      <c r="AA381"/>
      <c r="AB381"/>
      <c r="AC381"/>
      <c r="AD381"/>
    </row>
    <row r="382" spans="27:30" ht="12" customHeight="1" x14ac:dyDescent="0.3">
      <c r="AA382"/>
      <c r="AB382"/>
      <c r="AC382"/>
      <c r="AD382"/>
    </row>
    <row r="383" spans="27:30" ht="12" customHeight="1" x14ac:dyDescent="0.3">
      <c r="AA383"/>
      <c r="AB383"/>
      <c r="AC383"/>
      <c r="AD383"/>
    </row>
    <row r="384" spans="27:30" ht="12" customHeight="1" x14ac:dyDescent="0.3">
      <c r="AA384"/>
      <c r="AB384"/>
      <c r="AC384"/>
      <c r="AD384"/>
    </row>
    <row r="385" spans="27:30" ht="12" customHeight="1" x14ac:dyDescent="0.3">
      <c r="AA385"/>
      <c r="AB385"/>
      <c r="AC385"/>
      <c r="AD385"/>
    </row>
    <row r="386" spans="27:30" ht="12" customHeight="1" x14ac:dyDescent="0.3">
      <c r="AA386"/>
      <c r="AB386"/>
      <c r="AC386"/>
      <c r="AD386"/>
    </row>
    <row r="387" spans="27:30" ht="12" customHeight="1" x14ac:dyDescent="0.3">
      <c r="AA387"/>
      <c r="AB387"/>
      <c r="AC387"/>
      <c r="AD387"/>
    </row>
    <row r="388" spans="27:30" ht="12" customHeight="1" x14ac:dyDescent="0.3">
      <c r="AA388"/>
      <c r="AB388"/>
      <c r="AC388"/>
      <c r="AD388"/>
    </row>
    <row r="389" spans="27:30" ht="12" customHeight="1" x14ac:dyDescent="0.3">
      <c r="AA389"/>
      <c r="AB389"/>
      <c r="AC389"/>
      <c r="AD389"/>
    </row>
    <row r="390" spans="27:30" ht="12" customHeight="1" x14ac:dyDescent="0.3">
      <c r="AA390"/>
      <c r="AB390"/>
      <c r="AC390"/>
      <c r="AD390"/>
    </row>
    <row r="391" spans="27:30" ht="12" customHeight="1" x14ac:dyDescent="0.3">
      <c r="AA391"/>
      <c r="AB391"/>
      <c r="AC391"/>
      <c r="AD391"/>
    </row>
    <row r="392" spans="27:30" ht="12" customHeight="1" x14ac:dyDescent="0.3">
      <c r="AA392"/>
      <c r="AB392"/>
      <c r="AC392"/>
      <c r="AD392"/>
    </row>
    <row r="393" spans="27:30" ht="12" customHeight="1" x14ac:dyDescent="0.3">
      <c r="AA393"/>
      <c r="AB393"/>
      <c r="AC393"/>
      <c r="AD393"/>
    </row>
    <row r="394" spans="27:30" ht="12" customHeight="1" x14ac:dyDescent="0.3">
      <c r="AA394"/>
      <c r="AB394"/>
      <c r="AC394"/>
      <c r="AD394"/>
    </row>
    <row r="395" spans="27:30" ht="12" customHeight="1" x14ac:dyDescent="0.3">
      <c r="AA395"/>
      <c r="AB395"/>
      <c r="AC395"/>
      <c r="AD395"/>
    </row>
    <row r="396" spans="27:30" ht="12" customHeight="1" x14ac:dyDescent="0.3">
      <c r="AA396"/>
      <c r="AB396"/>
      <c r="AC396"/>
      <c r="AD396"/>
    </row>
    <row r="397" spans="27:30" ht="12" customHeight="1" x14ac:dyDescent="0.3">
      <c r="AA397"/>
      <c r="AB397"/>
      <c r="AC397"/>
      <c r="AD397"/>
    </row>
    <row r="398" spans="27:30" ht="12" customHeight="1" x14ac:dyDescent="0.3">
      <c r="AA398"/>
      <c r="AB398"/>
      <c r="AC398"/>
      <c r="AD398"/>
    </row>
    <row r="399" spans="27:30" ht="12" customHeight="1" x14ac:dyDescent="0.3">
      <c r="AA399"/>
      <c r="AB399"/>
      <c r="AC399"/>
      <c r="AD399"/>
    </row>
    <row r="400" spans="27:30" ht="12" customHeight="1" x14ac:dyDescent="0.3">
      <c r="AA400"/>
      <c r="AB400"/>
      <c r="AC400"/>
      <c r="AD400"/>
    </row>
    <row r="401" spans="27:30" ht="12" customHeight="1" x14ac:dyDescent="0.3">
      <c r="AA401"/>
      <c r="AB401"/>
      <c r="AC401"/>
      <c r="AD401"/>
    </row>
    <row r="402" spans="27:30" ht="12" customHeight="1" x14ac:dyDescent="0.3">
      <c r="AA402"/>
      <c r="AB402"/>
      <c r="AC402"/>
      <c r="AD402"/>
    </row>
    <row r="403" spans="27:30" ht="12" customHeight="1" x14ac:dyDescent="0.3">
      <c r="AA403"/>
      <c r="AB403"/>
      <c r="AC403"/>
      <c r="AD403"/>
    </row>
    <row r="404" spans="27:30" ht="12" customHeight="1" x14ac:dyDescent="0.3">
      <c r="AA404"/>
      <c r="AB404"/>
      <c r="AC404"/>
      <c r="AD404"/>
    </row>
    <row r="405" spans="27:30" ht="12" customHeight="1" x14ac:dyDescent="0.3">
      <c r="AA405"/>
      <c r="AB405"/>
      <c r="AC405"/>
      <c r="AD405"/>
    </row>
    <row r="406" spans="27:30" ht="12" customHeight="1" x14ac:dyDescent="0.3">
      <c r="AA406"/>
      <c r="AB406"/>
      <c r="AC406"/>
      <c r="AD406"/>
    </row>
    <row r="407" spans="27:30" ht="12" customHeight="1" x14ac:dyDescent="0.3">
      <c r="AA407"/>
      <c r="AB407"/>
      <c r="AC407"/>
      <c r="AD407"/>
    </row>
    <row r="408" spans="27:30" ht="12" customHeight="1" x14ac:dyDescent="0.3">
      <c r="AA408"/>
      <c r="AB408"/>
      <c r="AC408"/>
      <c r="AD408"/>
    </row>
    <row r="409" spans="27:30" ht="12" customHeight="1" x14ac:dyDescent="0.3">
      <c r="AA409"/>
      <c r="AB409"/>
      <c r="AC409"/>
      <c r="AD409"/>
    </row>
    <row r="410" spans="27:30" ht="12" customHeight="1" x14ac:dyDescent="0.3">
      <c r="AA410"/>
      <c r="AB410"/>
      <c r="AC410"/>
      <c r="AD410"/>
    </row>
    <row r="411" spans="27:30" ht="12" customHeight="1" x14ac:dyDescent="0.3">
      <c r="AA411"/>
      <c r="AB411"/>
      <c r="AC411"/>
      <c r="AD411"/>
    </row>
    <row r="412" spans="27:30" ht="12" customHeight="1" x14ac:dyDescent="0.3">
      <c r="AA412"/>
      <c r="AB412"/>
      <c r="AC412"/>
      <c r="AD412"/>
    </row>
    <row r="413" spans="27:30" ht="12" customHeight="1" x14ac:dyDescent="0.3">
      <c r="AA413"/>
      <c r="AB413"/>
      <c r="AC413"/>
      <c r="AD413"/>
    </row>
    <row r="414" spans="27:30" ht="12" customHeight="1" x14ac:dyDescent="0.3">
      <c r="AA414"/>
      <c r="AB414"/>
      <c r="AC414"/>
      <c r="AD414"/>
    </row>
    <row r="415" spans="27:30" ht="12" customHeight="1" x14ac:dyDescent="0.3">
      <c r="AA415"/>
      <c r="AB415"/>
      <c r="AC415"/>
      <c r="AD415"/>
    </row>
    <row r="416" spans="27:30" ht="12" customHeight="1" x14ac:dyDescent="0.3">
      <c r="AA416"/>
      <c r="AB416"/>
      <c r="AC416"/>
      <c r="AD416"/>
    </row>
    <row r="417" spans="27:30" ht="12" customHeight="1" x14ac:dyDescent="0.3">
      <c r="AA417"/>
      <c r="AB417"/>
      <c r="AC417"/>
      <c r="AD417"/>
    </row>
    <row r="418" spans="27:30" ht="12" customHeight="1" x14ac:dyDescent="0.3">
      <c r="AA418"/>
      <c r="AB418"/>
      <c r="AC418"/>
      <c r="AD418"/>
    </row>
    <row r="419" spans="27:30" ht="12" customHeight="1" x14ac:dyDescent="0.3">
      <c r="AA419"/>
      <c r="AB419"/>
      <c r="AC419"/>
      <c r="AD419"/>
    </row>
    <row r="420" spans="27:30" ht="12" customHeight="1" x14ac:dyDescent="0.3">
      <c r="AA420"/>
      <c r="AB420"/>
      <c r="AC420"/>
      <c r="AD420"/>
    </row>
    <row r="421" spans="27:30" ht="12" customHeight="1" x14ac:dyDescent="0.3">
      <c r="AA421"/>
      <c r="AB421"/>
      <c r="AC421"/>
      <c r="AD421"/>
    </row>
    <row r="422" spans="27:30" ht="12" customHeight="1" x14ac:dyDescent="0.3">
      <c r="AA422"/>
      <c r="AB422"/>
      <c r="AC422"/>
      <c r="AD422"/>
    </row>
    <row r="423" spans="27:30" ht="12" customHeight="1" x14ac:dyDescent="0.3">
      <c r="AA423"/>
      <c r="AB423"/>
      <c r="AC423"/>
      <c r="AD423"/>
    </row>
    <row r="424" spans="27:30" ht="12" customHeight="1" x14ac:dyDescent="0.3">
      <c r="AA424"/>
      <c r="AB424"/>
      <c r="AC424"/>
      <c r="AD424"/>
    </row>
    <row r="425" spans="27:30" ht="12" customHeight="1" x14ac:dyDescent="0.3">
      <c r="AA425"/>
      <c r="AB425"/>
      <c r="AC425"/>
      <c r="AD425"/>
    </row>
    <row r="426" spans="27:30" ht="12" customHeight="1" x14ac:dyDescent="0.3">
      <c r="AA426"/>
      <c r="AB426"/>
      <c r="AC426"/>
      <c r="AD426"/>
    </row>
    <row r="427" spans="27:30" ht="12" customHeight="1" x14ac:dyDescent="0.3">
      <c r="AA427"/>
      <c r="AB427"/>
      <c r="AC427"/>
      <c r="AD427"/>
    </row>
    <row r="428" spans="27:30" ht="12" customHeight="1" x14ac:dyDescent="0.3">
      <c r="AA428"/>
      <c r="AB428"/>
      <c r="AC428"/>
      <c r="AD428"/>
    </row>
    <row r="429" spans="27:30" ht="12" customHeight="1" x14ac:dyDescent="0.3">
      <c r="AA429"/>
      <c r="AB429"/>
      <c r="AC429"/>
      <c r="AD429"/>
    </row>
    <row r="430" spans="27:30" ht="12" customHeight="1" x14ac:dyDescent="0.3">
      <c r="AA430"/>
      <c r="AB430"/>
      <c r="AC430"/>
      <c r="AD430"/>
    </row>
    <row r="431" spans="27:30" ht="12" customHeight="1" x14ac:dyDescent="0.3">
      <c r="AA431"/>
      <c r="AB431"/>
      <c r="AC431"/>
      <c r="AD431"/>
    </row>
    <row r="432" spans="27:30" ht="12" customHeight="1" x14ac:dyDescent="0.3">
      <c r="AA432"/>
      <c r="AB432"/>
      <c r="AC432"/>
      <c r="AD432"/>
    </row>
    <row r="433" spans="27:30" ht="12" customHeight="1" x14ac:dyDescent="0.3">
      <c r="AA433"/>
      <c r="AB433"/>
      <c r="AC433"/>
      <c r="AD433"/>
    </row>
    <row r="434" spans="27:30" ht="12" customHeight="1" x14ac:dyDescent="0.3">
      <c r="AA434"/>
      <c r="AB434"/>
      <c r="AC434"/>
      <c r="AD434"/>
    </row>
    <row r="435" spans="27:30" ht="12" customHeight="1" x14ac:dyDescent="0.3">
      <c r="AA435"/>
      <c r="AB435"/>
      <c r="AC435"/>
      <c r="AD435"/>
    </row>
    <row r="436" spans="27:30" ht="12" customHeight="1" x14ac:dyDescent="0.3">
      <c r="AA436"/>
      <c r="AB436"/>
      <c r="AC436"/>
      <c r="AD436"/>
    </row>
    <row r="437" spans="27:30" ht="12" customHeight="1" x14ac:dyDescent="0.3">
      <c r="AA437"/>
      <c r="AB437"/>
      <c r="AC437"/>
      <c r="AD437"/>
    </row>
    <row r="438" spans="27:30" ht="12" customHeight="1" x14ac:dyDescent="0.3">
      <c r="AA438"/>
      <c r="AB438"/>
      <c r="AC438"/>
      <c r="AD438"/>
    </row>
    <row r="439" spans="27:30" ht="12" customHeight="1" x14ac:dyDescent="0.3">
      <c r="AA439"/>
      <c r="AB439"/>
      <c r="AC439"/>
      <c r="AD439"/>
    </row>
    <row r="440" spans="27:30" ht="12" customHeight="1" x14ac:dyDescent="0.3">
      <c r="AA440"/>
      <c r="AB440"/>
      <c r="AC440"/>
      <c r="AD440"/>
    </row>
    <row r="441" spans="27:30" ht="12" customHeight="1" x14ac:dyDescent="0.3">
      <c r="AA441"/>
      <c r="AB441"/>
      <c r="AC441"/>
      <c r="AD441"/>
    </row>
    <row r="442" spans="27:30" ht="12" customHeight="1" x14ac:dyDescent="0.3">
      <c r="AA442"/>
      <c r="AB442"/>
      <c r="AC442"/>
      <c r="AD442"/>
    </row>
    <row r="443" spans="27:30" ht="12" customHeight="1" x14ac:dyDescent="0.3">
      <c r="AA443"/>
      <c r="AB443"/>
      <c r="AC443"/>
      <c r="AD443"/>
    </row>
    <row r="444" spans="27:30" ht="12" customHeight="1" x14ac:dyDescent="0.3">
      <c r="AA444"/>
      <c r="AB444"/>
      <c r="AC444"/>
      <c r="AD444"/>
    </row>
    <row r="445" spans="27:30" ht="12" customHeight="1" x14ac:dyDescent="0.3">
      <c r="AA445"/>
      <c r="AB445"/>
      <c r="AC445"/>
      <c r="AD445"/>
    </row>
    <row r="446" spans="27:30" ht="12" customHeight="1" x14ac:dyDescent="0.3">
      <c r="AA446"/>
      <c r="AB446"/>
      <c r="AC446"/>
      <c r="AD446"/>
    </row>
    <row r="447" spans="27:30" ht="12" customHeight="1" x14ac:dyDescent="0.3">
      <c r="AA447"/>
      <c r="AB447"/>
      <c r="AC447"/>
      <c r="AD447"/>
    </row>
    <row r="448" spans="27:30" ht="12" customHeight="1" x14ac:dyDescent="0.3">
      <c r="AA448"/>
      <c r="AB448"/>
      <c r="AC448"/>
      <c r="AD448"/>
    </row>
    <row r="449" spans="27:30" ht="12" customHeight="1" x14ac:dyDescent="0.3">
      <c r="AA449"/>
      <c r="AB449"/>
      <c r="AC449"/>
      <c r="AD449"/>
    </row>
    <row r="450" spans="27:30" ht="12" customHeight="1" x14ac:dyDescent="0.3">
      <c r="AA450"/>
      <c r="AB450"/>
      <c r="AC450"/>
      <c r="AD450"/>
    </row>
    <row r="451" spans="27:30" ht="12" customHeight="1" x14ac:dyDescent="0.3">
      <c r="AA451"/>
      <c r="AB451"/>
      <c r="AC451"/>
      <c r="AD451"/>
    </row>
    <row r="452" spans="27:30" ht="12" customHeight="1" x14ac:dyDescent="0.3">
      <c r="AA452"/>
      <c r="AB452"/>
      <c r="AC452"/>
      <c r="AD452"/>
    </row>
    <row r="453" spans="27:30" ht="12" customHeight="1" x14ac:dyDescent="0.3">
      <c r="AA453"/>
      <c r="AB453"/>
      <c r="AC453"/>
      <c r="AD453"/>
    </row>
    <row r="454" spans="27:30" ht="12" customHeight="1" x14ac:dyDescent="0.3">
      <c r="AA454"/>
      <c r="AB454"/>
      <c r="AC454"/>
      <c r="AD454"/>
    </row>
    <row r="455" spans="27:30" ht="12" customHeight="1" x14ac:dyDescent="0.3">
      <c r="AA455"/>
      <c r="AB455"/>
      <c r="AC455"/>
      <c r="AD455"/>
    </row>
    <row r="456" spans="27:30" ht="12" customHeight="1" x14ac:dyDescent="0.3">
      <c r="AA456"/>
      <c r="AB456"/>
      <c r="AC456"/>
      <c r="AD456"/>
    </row>
    <row r="457" spans="27:30" ht="12" customHeight="1" x14ac:dyDescent="0.3">
      <c r="AA457"/>
      <c r="AB457"/>
      <c r="AC457"/>
      <c r="AD457"/>
    </row>
    <row r="458" spans="27:30" ht="12" customHeight="1" x14ac:dyDescent="0.3">
      <c r="AA458"/>
      <c r="AB458"/>
      <c r="AC458"/>
      <c r="AD458"/>
    </row>
    <row r="459" spans="27:30" ht="12" customHeight="1" x14ac:dyDescent="0.3">
      <c r="AA459"/>
      <c r="AB459"/>
      <c r="AC459"/>
      <c r="AD459"/>
    </row>
    <row r="460" spans="27:30" ht="12" customHeight="1" x14ac:dyDescent="0.3">
      <c r="AA460"/>
      <c r="AB460"/>
      <c r="AC460"/>
      <c r="AD460"/>
    </row>
    <row r="461" spans="27:30" ht="12" customHeight="1" x14ac:dyDescent="0.3">
      <c r="AA461"/>
      <c r="AB461"/>
      <c r="AC461"/>
      <c r="AD461"/>
    </row>
    <row r="462" spans="27:30" ht="12" customHeight="1" x14ac:dyDescent="0.3">
      <c r="AA462"/>
      <c r="AB462"/>
      <c r="AC462"/>
      <c r="AD462"/>
    </row>
    <row r="463" spans="27:30" ht="12" customHeight="1" x14ac:dyDescent="0.3">
      <c r="AA463"/>
      <c r="AB463"/>
      <c r="AC463"/>
      <c r="AD463"/>
    </row>
    <row r="464" spans="27:30" ht="12" customHeight="1" x14ac:dyDescent="0.3">
      <c r="AA464"/>
      <c r="AB464"/>
      <c r="AC464"/>
      <c r="AD464"/>
    </row>
    <row r="465" spans="27:30" ht="12" customHeight="1" x14ac:dyDescent="0.3">
      <c r="AA465"/>
      <c r="AB465"/>
      <c r="AC465"/>
      <c r="AD465"/>
    </row>
    <row r="466" spans="27:30" ht="12" customHeight="1" x14ac:dyDescent="0.3">
      <c r="AA466"/>
      <c r="AB466"/>
      <c r="AC466"/>
      <c r="AD466"/>
    </row>
    <row r="467" spans="27:30" ht="12" customHeight="1" x14ac:dyDescent="0.3">
      <c r="AA467"/>
      <c r="AB467"/>
      <c r="AC467"/>
      <c r="AD467"/>
    </row>
    <row r="468" spans="27:30" ht="12" customHeight="1" x14ac:dyDescent="0.3">
      <c r="AA468"/>
      <c r="AB468"/>
      <c r="AC468"/>
      <c r="AD468"/>
    </row>
    <row r="469" spans="27:30" ht="12" customHeight="1" x14ac:dyDescent="0.3">
      <c r="AA469"/>
      <c r="AB469"/>
      <c r="AC469"/>
      <c r="AD469"/>
    </row>
    <row r="470" spans="27:30" ht="12" customHeight="1" x14ac:dyDescent="0.3">
      <c r="AA470"/>
      <c r="AB470"/>
      <c r="AC470"/>
      <c r="AD470"/>
    </row>
    <row r="471" spans="27:30" ht="12" customHeight="1" x14ac:dyDescent="0.3">
      <c r="AA471"/>
      <c r="AB471"/>
      <c r="AC471"/>
      <c r="AD471"/>
    </row>
    <row r="472" spans="27:30" ht="12" customHeight="1" x14ac:dyDescent="0.3">
      <c r="AA472"/>
      <c r="AB472"/>
      <c r="AC472"/>
      <c r="AD472"/>
    </row>
    <row r="473" spans="27:30" ht="12" customHeight="1" x14ac:dyDescent="0.3">
      <c r="AA473"/>
      <c r="AB473"/>
      <c r="AC473"/>
      <c r="AD473"/>
    </row>
    <row r="474" spans="27:30" ht="12" customHeight="1" x14ac:dyDescent="0.3">
      <c r="AA474"/>
      <c r="AB474"/>
      <c r="AC474"/>
      <c r="AD474"/>
    </row>
    <row r="475" spans="27:30" ht="12" customHeight="1" x14ac:dyDescent="0.3">
      <c r="AA475"/>
      <c r="AB475"/>
      <c r="AC475"/>
      <c r="AD475"/>
    </row>
    <row r="476" spans="27:30" ht="12" customHeight="1" x14ac:dyDescent="0.3">
      <c r="AA476"/>
      <c r="AB476"/>
      <c r="AC476"/>
      <c r="AD476"/>
    </row>
    <row r="477" spans="27:30" ht="12" customHeight="1" x14ac:dyDescent="0.3">
      <c r="AA477"/>
      <c r="AB477"/>
      <c r="AC477"/>
      <c r="AD477"/>
    </row>
    <row r="478" spans="27:30" ht="12" customHeight="1" x14ac:dyDescent="0.3">
      <c r="AA478"/>
      <c r="AB478"/>
      <c r="AC478"/>
      <c r="AD478"/>
    </row>
    <row r="479" spans="27:30" ht="12" customHeight="1" x14ac:dyDescent="0.3">
      <c r="AA479"/>
      <c r="AB479"/>
      <c r="AC479"/>
      <c r="AD479"/>
    </row>
    <row r="480" spans="27:30" ht="12" customHeight="1" x14ac:dyDescent="0.3">
      <c r="AA480"/>
      <c r="AB480"/>
      <c r="AC480"/>
      <c r="AD480"/>
    </row>
    <row r="481" spans="27:30" ht="12" customHeight="1" x14ac:dyDescent="0.3">
      <c r="AA481"/>
      <c r="AB481"/>
      <c r="AC481"/>
      <c r="AD481"/>
    </row>
    <row r="482" spans="27:30" ht="12" customHeight="1" x14ac:dyDescent="0.3">
      <c r="AA482"/>
      <c r="AB482"/>
      <c r="AC482"/>
      <c r="AD482"/>
    </row>
    <row r="483" spans="27:30" ht="12" customHeight="1" x14ac:dyDescent="0.3">
      <c r="AA483"/>
      <c r="AB483"/>
      <c r="AC483"/>
      <c r="AD483"/>
    </row>
    <row r="484" spans="27:30" ht="12" customHeight="1" x14ac:dyDescent="0.3">
      <c r="AA484"/>
      <c r="AB484"/>
      <c r="AC484"/>
      <c r="AD484"/>
    </row>
    <row r="485" spans="27:30" ht="12" customHeight="1" x14ac:dyDescent="0.3">
      <c r="AA485"/>
      <c r="AB485"/>
      <c r="AC485"/>
      <c r="AD485"/>
    </row>
    <row r="486" spans="27:30" ht="12" customHeight="1" x14ac:dyDescent="0.3">
      <c r="AA486"/>
      <c r="AB486"/>
      <c r="AC486"/>
      <c r="AD486"/>
    </row>
    <row r="487" spans="27:30" ht="12" customHeight="1" x14ac:dyDescent="0.3">
      <c r="AA487"/>
      <c r="AB487"/>
      <c r="AC487"/>
      <c r="AD487"/>
    </row>
    <row r="488" spans="27:30" ht="12" customHeight="1" x14ac:dyDescent="0.3">
      <c r="AA488"/>
      <c r="AB488"/>
      <c r="AC488"/>
      <c r="AD488"/>
    </row>
    <row r="489" spans="27:30" ht="12" customHeight="1" x14ac:dyDescent="0.3">
      <c r="AA489"/>
      <c r="AB489"/>
      <c r="AC489"/>
      <c r="AD489"/>
    </row>
    <row r="490" spans="27:30" ht="12" customHeight="1" x14ac:dyDescent="0.3">
      <c r="AA490"/>
      <c r="AB490"/>
      <c r="AC490"/>
      <c r="AD490"/>
    </row>
    <row r="491" spans="27:30" ht="12" customHeight="1" x14ac:dyDescent="0.3">
      <c r="AA491"/>
      <c r="AB491"/>
      <c r="AC491"/>
      <c r="AD491"/>
    </row>
    <row r="492" spans="27:30" ht="12" customHeight="1" x14ac:dyDescent="0.3">
      <c r="AA492"/>
      <c r="AB492"/>
      <c r="AC492"/>
      <c r="AD492"/>
    </row>
    <row r="493" spans="27:30" ht="12" customHeight="1" x14ac:dyDescent="0.3">
      <c r="AA493"/>
      <c r="AB493"/>
      <c r="AC493"/>
      <c r="AD493"/>
    </row>
    <row r="494" spans="27:30" ht="12" customHeight="1" x14ac:dyDescent="0.3">
      <c r="AA494"/>
      <c r="AB494"/>
      <c r="AC494"/>
      <c r="AD494"/>
    </row>
    <row r="495" spans="27:30" ht="12" customHeight="1" x14ac:dyDescent="0.3">
      <c r="AA495"/>
      <c r="AB495"/>
      <c r="AC495"/>
      <c r="AD495"/>
    </row>
    <row r="496" spans="27:30" ht="12" customHeight="1" x14ac:dyDescent="0.3">
      <c r="AA496"/>
      <c r="AB496"/>
      <c r="AC496"/>
      <c r="AD496"/>
    </row>
    <row r="497" spans="27:30" ht="12" customHeight="1" x14ac:dyDescent="0.3">
      <c r="AA497"/>
      <c r="AB497"/>
      <c r="AC497"/>
      <c r="AD497"/>
    </row>
    <row r="498" spans="27:30" ht="12" customHeight="1" x14ac:dyDescent="0.3">
      <c r="AA498"/>
      <c r="AB498"/>
      <c r="AC498"/>
      <c r="AD498"/>
    </row>
    <row r="499" spans="27:30" ht="12" customHeight="1" x14ac:dyDescent="0.3">
      <c r="AA499"/>
      <c r="AB499"/>
      <c r="AC499"/>
      <c r="AD499"/>
    </row>
    <row r="500" spans="27:30" ht="12" customHeight="1" x14ac:dyDescent="0.3">
      <c r="AA500"/>
      <c r="AB500"/>
      <c r="AC500"/>
      <c r="AD500"/>
    </row>
    <row r="501" spans="27:30" ht="12" customHeight="1" x14ac:dyDescent="0.3">
      <c r="AA501"/>
      <c r="AB501"/>
      <c r="AC501"/>
      <c r="AD501"/>
    </row>
    <row r="502" spans="27:30" ht="12" customHeight="1" x14ac:dyDescent="0.3">
      <c r="AA502"/>
      <c r="AB502"/>
      <c r="AC502"/>
      <c r="AD502"/>
    </row>
    <row r="503" spans="27:30" ht="12" customHeight="1" x14ac:dyDescent="0.3">
      <c r="AA503"/>
      <c r="AB503"/>
      <c r="AC503"/>
      <c r="AD503"/>
    </row>
    <row r="504" spans="27:30" ht="12" customHeight="1" x14ac:dyDescent="0.3">
      <c r="AA504"/>
      <c r="AB504"/>
      <c r="AC504"/>
      <c r="AD504"/>
    </row>
    <row r="505" spans="27:30" ht="12" customHeight="1" x14ac:dyDescent="0.3">
      <c r="AA505"/>
      <c r="AB505"/>
      <c r="AC505"/>
      <c r="AD505"/>
    </row>
    <row r="506" spans="27:30" ht="12" customHeight="1" x14ac:dyDescent="0.3">
      <c r="AA506"/>
      <c r="AB506"/>
      <c r="AC506"/>
      <c r="AD506"/>
    </row>
    <row r="507" spans="27:30" ht="12" customHeight="1" x14ac:dyDescent="0.3">
      <c r="AA507"/>
      <c r="AB507"/>
      <c r="AC507"/>
      <c r="AD507"/>
    </row>
    <row r="508" spans="27:30" ht="12" customHeight="1" x14ac:dyDescent="0.3">
      <c r="AA508"/>
      <c r="AB508"/>
      <c r="AC508"/>
      <c r="AD508"/>
    </row>
    <row r="509" spans="27:30" ht="12" customHeight="1" x14ac:dyDescent="0.3">
      <c r="AA509"/>
      <c r="AB509"/>
      <c r="AC509"/>
      <c r="AD509"/>
    </row>
    <row r="510" spans="27:30" ht="12" customHeight="1" x14ac:dyDescent="0.3">
      <c r="AA510"/>
      <c r="AB510"/>
      <c r="AC510"/>
      <c r="AD510"/>
    </row>
    <row r="511" spans="27:30" ht="12" customHeight="1" x14ac:dyDescent="0.3">
      <c r="AA511"/>
      <c r="AB511"/>
      <c r="AC511"/>
      <c r="AD511"/>
    </row>
    <row r="512" spans="27:30" ht="12" customHeight="1" x14ac:dyDescent="0.3">
      <c r="AA512"/>
      <c r="AB512"/>
      <c r="AC512"/>
      <c r="AD512"/>
    </row>
    <row r="513" spans="27:30" ht="12" customHeight="1" x14ac:dyDescent="0.3">
      <c r="AA513"/>
      <c r="AB513"/>
      <c r="AC513"/>
      <c r="AD513"/>
    </row>
    <row r="514" spans="27:30" ht="12" customHeight="1" x14ac:dyDescent="0.3">
      <c r="AA514"/>
      <c r="AB514"/>
      <c r="AC514"/>
      <c r="AD514"/>
    </row>
    <row r="515" spans="27:30" ht="12" customHeight="1" x14ac:dyDescent="0.3">
      <c r="AA515"/>
      <c r="AB515"/>
      <c r="AC515"/>
      <c r="AD515"/>
    </row>
    <row r="516" spans="27:30" ht="12" customHeight="1" x14ac:dyDescent="0.3">
      <c r="AA516"/>
      <c r="AB516"/>
      <c r="AC516"/>
      <c r="AD516"/>
    </row>
    <row r="517" spans="27:30" ht="12" customHeight="1" x14ac:dyDescent="0.3">
      <c r="AA517"/>
      <c r="AB517"/>
      <c r="AC517"/>
      <c r="AD517"/>
    </row>
    <row r="518" spans="27:30" ht="12" customHeight="1" x14ac:dyDescent="0.3">
      <c r="AA518"/>
      <c r="AB518"/>
      <c r="AC518"/>
      <c r="AD518"/>
    </row>
    <row r="519" spans="27:30" ht="12" customHeight="1" x14ac:dyDescent="0.3">
      <c r="AA519"/>
      <c r="AB519"/>
      <c r="AC519"/>
      <c r="AD519"/>
    </row>
    <row r="520" spans="27:30" ht="12" customHeight="1" x14ac:dyDescent="0.3">
      <c r="AA520"/>
      <c r="AB520"/>
      <c r="AC520"/>
      <c r="AD520"/>
    </row>
    <row r="521" spans="27:30" ht="12" customHeight="1" x14ac:dyDescent="0.3">
      <c r="AA521"/>
      <c r="AB521"/>
      <c r="AC521"/>
      <c r="AD521"/>
    </row>
    <row r="522" spans="27:30" ht="12" customHeight="1" x14ac:dyDescent="0.3">
      <c r="AA522"/>
      <c r="AB522"/>
      <c r="AC522"/>
      <c r="AD522"/>
    </row>
    <row r="523" spans="27:30" ht="12" customHeight="1" x14ac:dyDescent="0.3">
      <c r="AA523"/>
      <c r="AB523"/>
      <c r="AC523"/>
      <c r="AD523"/>
    </row>
    <row r="524" spans="27:30" ht="12" customHeight="1" x14ac:dyDescent="0.3">
      <c r="AA524"/>
      <c r="AB524"/>
      <c r="AC524"/>
      <c r="AD524"/>
    </row>
    <row r="525" spans="27:30" ht="12" customHeight="1" x14ac:dyDescent="0.3">
      <c r="AA525"/>
      <c r="AB525"/>
      <c r="AC525"/>
      <c r="AD525"/>
    </row>
    <row r="526" spans="27:30" ht="12" customHeight="1" x14ac:dyDescent="0.3">
      <c r="AA526"/>
      <c r="AB526"/>
      <c r="AC526"/>
      <c r="AD526"/>
    </row>
    <row r="527" spans="27:30" ht="12" customHeight="1" x14ac:dyDescent="0.3">
      <c r="AA527"/>
      <c r="AB527"/>
      <c r="AC527"/>
      <c r="AD527"/>
    </row>
    <row r="528" spans="27:30" ht="12" customHeight="1" x14ac:dyDescent="0.3">
      <c r="AA528"/>
      <c r="AB528"/>
      <c r="AC528"/>
      <c r="AD528"/>
    </row>
    <row r="529" spans="27:30" ht="12" customHeight="1" x14ac:dyDescent="0.3">
      <c r="AA529"/>
      <c r="AB529"/>
      <c r="AC529"/>
      <c r="AD529"/>
    </row>
    <row r="530" spans="27:30" ht="12" customHeight="1" x14ac:dyDescent="0.3">
      <c r="AA530"/>
      <c r="AB530"/>
      <c r="AC530"/>
      <c r="AD530"/>
    </row>
    <row r="531" spans="27:30" ht="12" customHeight="1" x14ac:dyDescent="0.3">
      <c r="AA531"/>
      <c r="AB531"/>
      <c r="AC531"/>
      <c r="AD531"/>
    </row>
    <row r="532" spans="27:30" ht="12" customHeight="1" x14ac:dyDescent="0.3">
      <c r="AA532"/>
      <c r="AB532"/>
      <c r="AC532"/>
      <c r="AD532"/>
    </row>
    <row r="533" spans="27:30" ht="12" customHeight="1" x14ac:dyDescent="0.3">
      <c r="AA533"/>
      <c r="AB533"/>
      <c r="AC533"/>
      <c r="AD533"/>
    </row>
    <row r="534" spans="27:30" ht="12" customHeight="1" x14ac:dyDescent="0.3">
      <c r="AA534"/>
      <c r="AB534"/>
      <c r="AC534"/>
      <c r="AD534"/>
    </row>
    <row r="535" spans="27:30" ht="12" customHeight="1" x14ac:dyDescent="0.3">
      <c r="AA535"/>
      <c r="AB535"/>
      <c r="AC535"/>
      <c r="AD535"/>
    </row>
    <row r="536" spans="27:30" ht="12" customHeight="1" x14ac:dyDescent="0.3">
      <c r="AA536"/>
      <c r="AB536"/>
      <c r="AC536"/>
      <c r="AD536"/>
    </row>
    <row r="537" spans="27:30" ht="12" customHeight="1" x14ac:dyDescent="0.3">
      <c r="AA537"/>
      <c r="AB537"/>
      <c r="AC537"/>
      <c r="AD537"/>
    </row>
    <row r="538" spans="27:30" ht="12" customHeight="1" x14ac:dyDescent="0.3">
      <c r="AA538"/>
      <c r="AB538"/>
      <c r="AC538"/>
      <c r="AD538"/>
    </row>
    <row r="539" spans="27:30" ht="12" customHeight="1" x14ac:dyDescent="0.3">
      <c r="AA539"/>
      <c r="AB539"/>
      <c r="AC539"/>
      <c r="AD539"/>
    </row>
    <row r="540" spans="27:30" ht="12" customHeight="1" x14ac:dyDescent="0.3">
      <c r="AA540"/>
      <c r="AB540"/>
      <c r="AC540"/>
      <c r="AD540"/>
    </row>
    <row r="541" spans="27:30" ht="12" customHeight="1" x14ac:dyDescent="0.3">
      <c r="AA541"/>
      <c r="AB541"/>
      <c r="AC541"/>
      <c r="AD541"/>
    </row>
    <row r="542" spans="27:30" ht="12" customHeight="1" x14ac:dyDescent="0.3">
      <c r="AA542"/>
      <c r="AB542"/>
      <c r="AC542"/>
      <c r="AD542"/>
    </row>
    <row r="543" spans="27:30" ht="12" customHeight="1" x14ac:dyDescent="0.3">
      <c r="AA543"/>
      <c r="AB543"/>
      <c r="AC543"/>
      <c r="AD543"/>
    </row>
    <row r="544" spans="27:30" ht="12" customHeight="1" x14ac:dyDescent="0.3">
      <c r="AA544"/>
      <c r="AB544"/>
      <c r="AC544"/>
      <c r="AD544"/>
    </row>
    <row r="545" spans="27:30" ht="12" customHeight="1" x14ac:dyDescent="0.3">
      <c r="AA545"/>
      <c r="AB545"/>
      <c r="AC545"/>
      <c r="AD545"/>
    </row>
    <row r="546" spans="27:30" ht="12" customHeight="1" x14ac:dyDescent="0.3">
      <c r="AA546"/>
      <c r="AB546"/>
      <c r="AC546"/>
      <c r="AD546"/>
    </row>
    <row r="547" spans="27:30" ht="12" customHeight="1" x14ac:dyDescent="0.3">
      <c r="AA547"/>
      <c r="AB547"/>
      <c r="AC547"/>
      <c r="AD547"/>
    </row>
    <row r="548" spans="27:30" ht="12" customHeight="1" x14ac:dyDescent="0.3">
      <c r="AA548"/>
      <c r="AB548"/>
      <c r="AC548"/>
      <c r="AD548"/>
    </row>
    <row r="549" spans="27:30" ht="12" customHeight="1" x14ac:dyDescent="0.3">
      <c r="AA549"/>
      <c r="AB549"/>
      <c r="AC549"/>
      <c r="AD549"/>
    </row>
    <row r="550" spans="27:30" ht="12" customHeight="1" x14ac:dyDescent="0.3">
      <c r="AA550"/>
      <c r="AB550"/>
      <c r="AC550"/>
      <c r="AD550"/>
    </row>
    <row r="551" spans="27:30" ht="12" customHeight="1" x14ac:dyDescent="0.3">
      <c r="AA551"/>
      <c r="AB551"/>
      <c r="AC551"/>
      <c r="AD551"/>
    </row>
    <row r="552" spans="27:30" ht="12" customHeight="1" x14ac:dyDescent="0.3">
      <c r="AA552"/>
      <c r="AB552"/>
      <c r="AC552"/>
      <c r="AD552"/>
    </row>
    <row r="553" spans="27:30" ht="12" customHeight="1" x14ac:dyDescent="0.3">
      <c r="AA553"/>
      <c r="AB553"/>
      <c r="AC553"/>
      <c r="AD553"/>
    </row>
    <row r="554" spans="27:30" ht="12" customHeight="1" x14ac:dyDescent="0.3">
      <c r="AA554"/>
      <c r="AB554"/>
      <c r="AC554"/>
      <c r="AD554"/>
    </row>
    <row r="555" spans="27:30" ht="12" customHeight="1" x14ac:dyDescent="0.3">
      <c r="AA555"/>
      <c r="AB555"/>
      <c r="AC555"/>
      <c r="AD555"/>
    </row>
    <row r="556" spans="27:30" ht="12" customHeight="1" x14ac:dyDescent="0.3">
      <c r="AA556"/>
      <c r="AB556"/>
      <c r="AC556"/>
      <c r="AD556"/>
    </row>
    <row r="557" spans="27:30" ht="12" customHeight="1" x14ac:dyDescent="0.3">
      <c r="AA557"/>
      <c r="AB557"/>
      <c r="AC557"/>
      <c r="AD557"/>
    </row>
    <row r="558" spans="27:30" ht="12" customHeight="1" x14ac:dyDescent="0.3">
      <c r="AA558"/>
      <c r="AB558"/>
      <c r="AC558"/>
      <c r="AD558"/>
    </row>
    <row r="559" spans="27:30" ht="12" customHeight="1" x14ac:dyDescent="0.3">
      <c r="AA559"/>
      <c r="AB559"/>
      <c r="AC559"/>
      <c r="AD559"/>
    </row>
    <row r="560" spans="27:30" ht="12" customHeight="1" x14ac:dyDescent="0.3">
      <c r="AA560"/>
      <c r="AB560"/>
      <c r="AC560"/>
      <c r="AD560"/>
    </row>
    <row r="561" spans="27:30" ht="12" customHeight="1" x14ac:dyDescent="0.3">
      <c r="AA561"/>
      <c r="AB561"/>
      <c r="AC561"/>
      <c r="AD561"/>
    </row>
    <row r="562" spans="27:30" ht="12" customHeight="1" x14ac:dyDescent="0.3">
      <c r="AA562"/>
      <c r="AB562"/>
      <c r="AC562"/>
      <c r="AD562"/>
    </row>
    <row r="563" spans="27:30" ht="12" customHeight="1" x14ac:dyDescent="0.3">
      <c r="AA563"/>
      <c r="AB563"/>
      <c r="AC563"/>
      <c r="AD563"/>
    </row>
    <row r="564" spans="27:30" ht="12" customHeight="1" x14ac:dyDescent="0.3">
      <c r="AA564"/>
      <c r="AB564"/>
      <c r="AC564"/>
      <c r="AD564"/>
    </row>
    <row r="565" spans="27:30" ht="12" customHeight="1" x14ac:dyDescent="0.3">
      <c r="AA565"/>
      <c r="AB565"/>
      <c r="AC565"/>
      <c r="AD565"/>
    </row>
    <row r="566" spans="27:30" ht="12" customHeight="1" x14ac:dyDescent="0.3">
      <c r="AA566"/>
      <c r="AB566"/>
      <c r="AC566"/>
      <c r="AD566"/>
    </row>
    <row r="567" spans="27:30" ht="12" customHeight="1" x14ac:dyDescent="0.3">
      <c r="AA567"/>
      <c r="AB567"/>
      <c r="AC567"/>
      <c r="AD567"/>
    </row>
    <row r="568" spans="27:30" ht="12" customHeight="1" x14ac:dyDescent="0.3">
      <c r="AA568"/>
      <c r="AB568"/>
      <c r="AC568"/>
      <c r="AD568"/>
    </row>
    <row r="569" spans="27:30" ht="12" customHeight="1" x14ac:dyDescent="0.3">
      <c r="AA569"/>
      <c r="AB569"/>
      <c r="AC569"/>
      <c r="AD569"/>
    </row>
    <row r="570" spans="27:30" ht="12" customHeight="1" x14ac:dyDescent="0.3">
      <c r="AA570"/>
      <c r="AB570"/>
      <c r="AC570"/>
      <c r="AD570"/>
    </row>
    <row r="571" spans="27:30" ht="12" customHeight="1" x14ac:dyDescent="0.3">
      <c r="AA571"/>
      <c r="AB571"/>
      <c r="AC571"/>
      <c r="AD571"/>
    </row>
    <row r="572" spans="27:30" ht="12" customHeight="1" x14ac:dyDescent="0.3">
      <c r="AA572"/>
      <c r="AB572"/>
      <c r="AC572"/>
      <c r="AD572"/>
    </row>
    <row r="573" spans="27:30" ht="12" customHeight="1" x14ac:dyDescent="0.3">
      <c r="AA573"/>
      <c r="AB573"/>
      <c r="AC573"/>
      <c r="AD573"/>
    </row>
    <row r="574" spans="27:30" ht="12" customHeight="1" x14ac:dyDescent="0.3">
      <c r="AA574"/>
      <c r="AB574"/>
      <c r="AC574"/>
      <c r="AD574"/>
    </row>
    <row r="575" spans="27:30" ht="12" customHeight="1" x14ac:dyDescent="0.3">
      <c r="AA575"/>
      <c r="AB575"/>
      <c r="AC575"/>
      <c r="AD575"/>
    </row>
    <row r="576" spans="27:30" ht="12" customHeight="1" x14ac:dyDescent="0.3">
      <c r="AA576"/>
      <c r="AB576"/>
      <c r="AC576"/>
      <c r="AD576"/>
    </row>
    <row r="577" spans="27:30" ht="12" customHeight="1" x14ac:dyDescent="0.3">
      <c r="AA577"/>
      <c r="AB577"/>
      <c r="AC577"/>
      <c r="AD577"/>
    </row>
    <row r="578" spans="27:30" ht="12" customHeight="1" x14ac:dyDescent="0.3">
      <c r="AA578"/>
      <c r="AB578"/>
      <c r="AC578"/>
      <c r="AD578"/>
    </row>
    <row r="579" spans="27:30" ht="12" customHeight="1" x14ac:dyDescent="0.3">
      <c r="AA579"/>
      <c r="AB579"/>
      <c r="AC579"/>
      <c r="AD579"/>
    </row>
    <row r="580" spans="27:30" ht="12" customHeight="1" x14ac:dyDescent="0.3">
      <c r="AA580"/>
      <c r="AB580"/>
      <c r="AC580"/>
      <c r="AD580"/>
    </row>
    <row r="581" spans="27:30" ht="12" customHeight="1" x14ac:dyDescent="0.3">
      <c r="AA581"/>
      <c r="AB581"/>
      <c r="AC581"/>
      <c r="AD581"/>
    </row>
    <row r="582" spans="27:30" ht="12" customHeight="1" x14ac:dyDescent="0.3">
      <c r="AA582"/>
      <c r="AB582"/>
      <c r="AC582"/>
      <c r="AD582"/>
    </row>
    <row r="583" spans="27:30" ht="12" customHeight="1" x14ac:dyDescent="0.3">
      <c r="AA583"/>
      <c r="AB583"/>
      <c r="AC583"/>
      <c r="AD583"/>
    </row>
    <row r="584" spans="27:30" ht="12" customHeight="1" x14ac:dyDescent="0.3">
      <c r="AA584"/>
      <c r="AB584"/>
      <c r="AC584"/>
      <c r="AD584"/>
    </row>
    <row r="585" spans="27:30" ht="12" customHeight="1" x14ac:dyDescent="0.3">
      <c r="AA585"/>
      <c r="AB585"/>
      <c r="AC585"/>
      <c r="AD585"/>
    </row>
    <row r="586" spans="27:30" ht="12" customHeight="1" x14ac:dyDescent="0.3">
      <c r="AA586"/>
      <c r="AB586"/>
      <c r="AC586"/>
      <c r="AD586"/>
    </row>
    <row r="587" spans="27:30" ht="12" customHeight="1" x14ac:dyDescent="0.3">
      <c r="AA587"/>
      <c r="AB587"/>
      <c r="AC587"/>
      <c r="AD587"/>
    </row>
    <row r="588" spans="27:30" ht="12" customHeight="1" x14ac:dyDescent="0.3">
      <c r="AA588"/>
      <c r="AB588"/>
      <c r="AC588"/>
      <c r="AD588"/>
    </row>
    <row r="589" spans="27:30" ht="12" customHeight="1" x14ac:dyDescent="0.3">
      <c r="AA589"/>
      <c r="AB589"/>
      <c r="AC589"/>
      <c r="AD589"/>
    </row>
    <row r="590" spans="27:30" ht="12" customHeight="1" x14ac:dyDescent="0.3">
      <c r="AA590"/>
      <c r="AB590"/>
      <c r="AC590"/>
      <c r="AD590"/>
    </row>
    <row r="591" spans="27:30" ht="12" customHeight="1" x14ac:dyDescent="0.3">
      <c r="AA591"/>
      <c r="AB591"/>
      <c r="AC591"/>
      <c r="AD591"/>
    </row>
    <row r="592" spans="27:30" ht="12" customHeight="1" x14ac:dyDescent="0.3">
      <c r="AA592"/>
      <c r="AB592"/>
      <c r="AC592"/>
      <c r="AD592"/>
    </row>
    <row r="593" spans="27:30" ht="12" customHeight="1" x14ac:dyDescent="0.3">
      <c r="AA593"/>
      <c r="AB593"/>
      <c r="AC593"/>
      <c r="AD593"/>
    </row>
    <row r="594" spans="27:30" ht="12" customHeight="1" x14ac:dyDescent="0.3">
      <c r="AA594"/>
      <c r="AB594"/>
      <c r="AC594"/>
      <c r="AD594"/>
    </row>
    <row r="595" spans="27:30" ht="12" customHeight="1" x14ac:dyDescent="0.3">
      <c r="AA595"/>
      <c r="AB595"/>
      <c r="AC595"/>
      <c r="AD595"/>
    </row>
    <row r="596" spans="27:30" ht="12" customHeight="1" x14ac:dyDescent="0.3">
      <c r="AA596"/>
      <c r="AB596"/>
      <c r="AC596"/>
      <c r="AD596"/>
    </row>
    <row r="597" spans="27:30" ht="12" customHeight="1" x14ac:dyDescent="0.3">
      <c r="AA597"/>
      <c r="AB597"/>
      <c r="AC597"/>
      <c r="AD597"/>
    </row>
    <row r="598" spans="27:30" ht="12" customHeight="1" x14ac:dyDescent="0.3">
      <c r="AA598"/>
      <c r="AB598"/>
      <c r="AC598"/>
      <c r="AD598"/>
    </row>
    <row r="599" spans="27:30" ht="12" customHeight="1" x14ac:dyDescent="0.3">
      <c r="AA599"/>
      <c r="AB599"/>
      <c r="AC599"/>
      <c r="AD599"/>
    </row>
    <row r="600" spans="27:30" ht="12" customHeight="1" x14ac:dyDescent="0.3">
      <c r="AA600"/>
      <c r="AB600"/>
      <c r="AC600"/>
      <c r="AD600"/>
    </row>
    <row r="601" spans="27:30" ht="12" customHeight="1" x14ac:dyDescent="0.3">
      <c r="AA601"/>
      <c r="AB601"/>
      <c r="AC601"/>
      <c r="AD601"/>
    </row>
    <row r="602" spans="27:30" ht="12" customHeight="1" x14ac:dyDescent="0.3">
      <c r="AA602"/>
      <c r="AB602"/>
      <c r="AC602"/>
      <c r="AD602"/>
    </row>
    <row r="603" spans="27:30" ht="12" customHeight="1" x14ac:dyDescent="0.3">
      <c r="AA603"/>
      <c r="AB603"/>
      <c r="AC603"/>
      <c r="AD603"/>
    </row>
    <row r="604" spans="27:30" ht="12" customHeight="1" x14ac:dyDescent="0.3">
      <c r="AA604"/>
      <c r="AB604"/>
      <c r="AC604"/>
      <c r="AD604"/>
    </row>
    <row r="605" spans="27:30" ht="12" customHeight="1" x14ac:dyDescent="0.3">
      <c r="AA605"/>
      <c r="AB605"/>
      <c r="AC605"/>
      <c r="AD605"/>
    </row>
    <row r="606" spans="27:30" ht="12" customHeight="1" x14ac:dyDescent="0.3">
      <c r="AA606"/>
      <c r="AB606"/>
      <c r="AC606"/>
      <c r="AD606"/>
    </row>
    <row r="607" spans="27:30" ht="12" customHeight="1" x14ac:dyDescent="0.3">
      <c r="AA607"/>
      <c r="AB607"/>
      <c r="AC607"/>
      <c r="AD607"/>
    </row>
    <row r="608" spans="27:30" ht="12" customHeight="1" x14ac:dyDescent="0.3">
      <c r="AA608"/>
      <c r="AB608"/>
      <c r="AC608"/>
      <c r="AD608"/>
    </row>
    <row r="609" spans="27:30" ht="12" customHeight="1" x14ac:dyDescent="0.3">
      <c r="AA609"/>
      <c r="AB609"/>
      <c r="AC609"/>
      <c r="AD609"/>
    </row>
    <row r="610" spans="27:30" ht="12" customHeight="1" x14ac:dyDescent="0.3">
      <c r="AA610"/>
      <c r="AB610"/>
      <c r="AC610"/>
      <c r="AD610"/>
    </row>
    <row r="611" spans="27:30" ht="12" customHeight="1" x14ac:dyDescent="0.3">
      <c r="AA611"/>
      <c r="AB611"/>
      <c r="AC611"/>
      <c r="AD611"/>
    </row>
    <row r="612" spans="27:30" ht="12" customHeight="1" x14ac:dyDescent="0.3">
      <c r="AA612"/>
      <c r="AB612"/>
      <c r="AC612"/>
      <c r="AD612"/>
    </row>
    <row r="613" spans="27:30" ht="12" customHeight="1" x14ac:dyDescent="0.3">
      <c r="AA613"/>
      <c r="AB613"/>
      <c r="AC613"/>
      <c r="AD613"/>
    </row>
    <row r="614" spans="27:30" ht="12" customHeight="1" x14ac:dyDescent="0.3">
      <c r="AA614"/>
      <c r="AB614"/>
      <c r="AC614"/>
      <c r="AD614"/>
    </row>
    <row r="615" spans="27:30" ht="12" customHeight="1" x14ac:dyDescent="0.3">
      <c r="AA615"/>
      <c r="AB615"/>
      <c r="AC615"/>
      <c r="AD615"/>
    </row>
    <row r="616" spans="27:30" ht="12" customHeight="1" x14ac:dyDescent="0.3">
      <c r="AA616"/>
      <c r="AB616"/>
      <c r="AC616"/>
      <c r="AD616"/>
    </row>
    <row r="617" spans="27:30" ht="12" customHeight="1" x14ac:dyDescent="0.3">
      <c r="AA617"/>
      <c r="AB617"/>
      <c r="AC617"/>
      <c r="AD617"/>
    </row>
    <row r="618" spans="27:30" ht="12" customHeight="1" x14ac:dyDescent="0.3">
      <c r="AA618"/>
      <c r="AB618"/>
      <c r="AC618"/>
      <c r="AD618"/>
    </row>
    <row r="619" spans="27:30" ht="12" customHeight="1" x14ac:dyDescent="0.3">
      <c r="AA619"/>
      <c r="AB619"/>
      <c r="AC619"/>
      <c r="AD619"/>
    </row>
    <row r="620" spans="27:30" ht="12" customHeight="1" x14ac:dyDescent="0.3">
      <c r="AA620"/>
      <c r="AB620"/>
      <c r="AC620"/>
      <c r="AD620"/>
    </row>
    <row r="621" spans="27:30" ht="12" customHeight="1" x14ac:dyDescent="0.3">
      <c r="AA621"/>
      <c r="AB621"/>
      <c r="AC621"/>
      <c r="AD621"/>
    </row>
    <row r="622" spans="27:30" ht="12" customHeight="1" x14ac:dyDescent="0.3">
      <c r="AA622"/>
      <c r="AB622"/>
      <c r="AC622"/>
      <c r="AD622"/>
    </row>
    <row r="623" spans="27:30" ht="12" customHeight="1" x14ac:dyDescent="0.3">
      <c r="AA623"/>
      <c r="AB623"/>
      <c r="AC623"/>
      <c r="AD623"/>
    </row>
    <row r="624" spans="27:30" ht="12" customHeight="1" x14ac:dyDescent="0.3">
      <c r="AA624"/>
      <c r="AB624"/>
      <c r="AC624"/>
      <c r="AD624"/>
    </row>
    <row r="625" spans="27:30" ht="12" customHeight="1" x14ac:dyDescent="0.3">
      <c r="AA625"/>
      <c r="AB625"/>
      <c r="AC625"/>
      <c r="AD625"/>
    </row>
    <row r="626" spans="27:30" ht="12" customHeight="1" x14ac:dyDescent="0.3">
      <c r="AA626"/>
      <c r="AB626"/>
      <c r="AC626"/>
      <c r="AD626"/>
    </row>
    <row r="627" spans="27:30" ht="12" customHeight="1" x14ac:dyDescent="0.3">
      <c r="AA627"/>
      <c r="AB627"/>
      <c r="AC627"/>
      <c r="AD627"/>
    </row>
    <row r="628" spans="27:30" ht="12" customHeight="1" x14ac:dyDescent="0.3">
      <c r="AA628"/>
      <c r="AB628"/>
      <c r="AC628"/>
      <c r="AD628"/>
    </row>
    <row r="629" spans="27:30" ht="12" customHeight="1" x14ac:dyDescent="0.3">
      <c r="AA629"/>
      <c r="AB629"/>
      <c r="AC629"/>
      <c r="AD629"/>
    </row>
    <row r="630" spans="27:30" ht="12" customHeight="1" x14ac:dyDescent="0.3">
      <c r="AA630"/>
      <c r="AB630"/>
      <c r="AC630"/>
      <c r="AD630"/>
    </row>
    <row r="631" spans="27:30" ht="12" customHeight="1" x14ac:dyDescent="0.3">
      <c r="AA631"/>
      <c r="AB631"/>
      <c r="AC631"/>
      <c r="AD631"/>
    </row>
    <row r="632" spans="27:30" ht="12" customHeight="1" x14ac:dyDescent="0.3">
      <c r="AA632"/>
      <c r="AB632"/>
      <c r="AC632"/>
      <c r="AD632"/>
    </row>
    <row r="633" spans="27:30" ht="12" customHeight="1" x14ac:dyDescent="0.3">
      <c r="AA633"/>
      <c r="AB633"/>
      <c r="AC633"/>
      <c r="AD633"/>
    </row>
    <row r="634" spans="27:30" ht="12" customHeight="1" x14ac:dyDescent="0.3">
      <c r="AA634"/>
      <c r="AB634"/>
      <c r="AC634"/>
      <c r="AD634"/>
    </row>
    <row r="635" spans="27:30" ht="12" customHeight="1" x14ac:dyDescent="0.3">
      <c r="AA635"/>
      <c r="AB635"/>
      <c r="AC635"/>
      <c r="AD635"/>
    </row>
    <row r="636" spans="27:30" ht="12" customHeight="1" x14ac:dyDescent="0.3">
      <c r="AA636"/>
      <c r="AB636"/>
      <c r="AC636"/>
      <c r="AD636"/>
    </row>
    <row r="637" spans="27:30" ht="12" customHeight="1" x14ac:dyDescent="0.3">
      <c r="AA637"/>
      <c r="AB637"/>
      <c r="AC637"/>
      <c r="AD637"/>
    </row>
    <row r="638" spans="27:30" ht="12" customHeight="1" x14ac:dyDescent="0.3">
      <c r="AA638"/>
      <c r="AB638"/>
      <c r="AC638"/>
      <c r="AD638"/>
    </row>
    <row r="639" spans="27:30" ht="12" customHeight="1" x14ac:dyDescent="0.3">
      <c r="AA639"/>
      <c r="AB639"/>
      <c r="AC639"/>
      <c r="AD639"/>
    </row>
    <row r="640" spans="27:30" ht="12" customHeight="1" x14ac:dyDescent="0.3">
      <c r="AA640"/>
      <c r="AB640"/>
      <c r="AC640"/>
      <c r="AD640"/>
    </row>
    <row r="641" spans="27:30" ht="12" customHeight="1" x14ac:dyDescent="0.3">
      <c r="AA641"/>
      <c r="AB641"/>
      <c r="AC641"/>
      <c r="AD641"/>
    </row>
    <row r="642" spans="27:30" ht="12" customHeight="1" x14ac:dyDescent="0.3">
      <c r="AA642"/>
      <c r="AB642"/>
      <c r="AC642"/>
      <c r="AD642"/>
    </row>
    <row r="643" spans="27:30" ht="12" customHeight="1" x14ac:dyDescent="0.3">
      <c r="AA643"/>
      <c r="AB643"/>
      <c r="AC643"/>
      <c r="AD643"/>
    </row>
    <row r="644" spans="27:30" ht="12" customHeight="1" x14ac:dyDescent="0.3">
      <c r="AA644"/>
      <c r="AB644"/>
      <c r="AC644"/>
      <c r="AD644"/>
    </row>
    <row r="645" spans="27:30" ht="12" customHeight="1" x14ac:dyDescent="0.3">
      <c r="AA645"/>
      <c r="AB645"/>
      <c r="AC645"/>
      <c r="AD645"/>
    </row>
    <row r="646" spans="27:30" ht="12" customHeight="1" x14ac:dyDescent="0.3">
      <c r="AA646"/>
      <c r="AB646"/>
      <c r="AC646"/>
      <c r="AD646"/>
    </row>
    <row r="647" spans="27:30" ht="12" customHeight="1" x14ac:dyDescent="0.3">
      <c r="AA647"/>
      <c r="AB647"/>
      <c r="AC647"/>
      <c r="AD647"/>
    </row>
    <row r="648" spans="27:30" ht="12" customHeight="1" x14ac:dyDescent="0.3">
      <c r="AA648"/>
      <c r="AB648"/>
      <c r="AC648"/>
      <c r="AD648"/>
    </row>
    <row r="649" spans="27:30" ht="12" customHeight="1" x14ac:dyDescent="0.3">
      <c r="AA649"/>
      <c r="AB649"/>
      <c r="AC649"/>
      <c r="AD649"/>
    </row>
    <row r="650" spans="27:30" ht="12" customHeight="1" x14ac:dyDescent="0.3">
      <c r="AA650"/>
      <c r="AB650"/>
      <c r="AC650"/>
      <c r="AD650"/>
    </row>
    <row r="651" spans="27:30" ht="12" customHeight="1" x14ac:dyDescent="0.3">
      <c r="AA651"/>
      <c r="AB651"/>
      <c r="AC651"/>
      <c r="AD651"/>
    </row>
    <row r="652" spans="27:30" ht="12" customHeight="1" x14ac:dyDescent="0.3">
      <c r="AA652"/>
      <c r="AB652"/>
      <c r="AC652"/>
      <c r="AD652"/>
    </row>
    <row r="653" spans="27:30" ht="12" customHeight="1" x14ac:dyDescent="0.3">
      <c r="AA653"/>
      <c r="AB653"/>
      <c r="AC653"/>
      <c r="AD653"/>
    </row>
    <row r="654" spans="27:30" ht="12" customHeight="1" x14ac:dyDescent="0.3">
      <c r="AA654"/>
      <c r="AB654"/>
      <c r="AC654"/>
      <c r="AD654"/>
    </row>
    <row r="655" spans="27:30" ht="12" customHeight="1" x14ac:dyDescent="0.3">
      <c r="AA655"/>
      <c r="AB655"/>
      <c r="AC655"/>
      <c r="AD655"/>
    </row>
    <row r="656" spans="27:30" ht="12" customHeight="1" x14ac:dyDescent="0.3">
      <c r="AA656"/>
      <c r="AB656"/>
      <c r="AC656"/>
      <c r="AD656"/>
    </row>
    <row r="657" spans="27:30" ht="12" customHeight="1" x14ac:dyDescent="0.3">
      <c r="AA657"/>
      <c r="AB657"/>
      <c r="AC657"/>
      <c r="AD657"/>
    </row>
    <row r="658" spans="27:30" ht="12" customHeight="1" x14ac:dyDescent="0.3">
      <c r="AA658"/>
      <c r="AB658"/>
      <c r="AC658"/>
      <c r="AD658"/>
    </row>
    <row r="659" spans="27:30" ht="12" customHeight="1" x14ac:dyDescent="0.3">
      <c r="AA659"/>
      <c r="AB659"/>
      <c r="AC659"/>
      <c r="AD659"/>
    </row>
    <row r="660" spans="27:30" ht="12" customHeight="1" x14ac:dyDescent="0.3">
      <c r="AA660"/>
      <c r="AB660"/>
      <c r="AC660"/>
      <c r="AD660"/>
    </row>
    <row r="661" spans="27:30" ht="12" customHeight="1" x14ac:dyDescent="0.3">
      <c r="AA661"/>
      <c r="AB661"/>
      <c r="AC661"/>
      <c r="AD661"/>
    </row>
    <row r="662" spans="27:30" ht="12" customHeight="1" x14ac:dyDescent="0.3">
      <c r="AA662"/>
      <c r="AB662"/>
      <c r="AC662"/>
      <c r="AD662"/>
    </row>
    <row r="663" spans="27:30" ht="12" customHeight="1" x14ac:dyDescent="0.3">
      <c r="AA663"/>
      <c r="AB663"/>
      <c r="AC663"/>
      <c r="AD663"/>
    </row>
    <row r="664" spans="27:30" ht="12" customHeight="1" x14ac:dyDescent="0.3">
      <c r="AA664"/>
      <c r="AB664"/>
      <c r="AC664"/>
      <c r="AD664"/>
    </row>
    <row r="665" spans="27:30" ht="12" customHeight="1" x14ac:dyDescent="0.3">
      <c r="AA665"/>
      <c r="AB665"/>
      <c r="AC665"/>
      <c r="AD665"/>
    </row>
    <row r="666" spans="27:30" ht="12" customHeight="1" x14ac:dyDescent="0.3">
      <c r="AA666"/>
      <c r="AB666"/>
      <c r="AC666"/>
      <c r="AD666"/>
    </row>
    <row r="667" spans="27:30" ht="12" customHeight="1" x14ac:dyDescent="0.3">
      <c r="AA667"/>
      <c r="AB667"/>
      <c r="AC667"/>
      <c r="AD667"/>
    </row>
    <row r="668" spans="27:30" ht="12" customHeight="1" x14ac:dyDescent="0.3">
      <c r="AA668"/>
      <c r="AB668"/>
      <c r="AC668"/>
      <c r="AD668"/>
    </row>
    <row r="669" spans="27:30" ht="12" customHeight="1" x14ac:dyDescent="0.3">
      <c r="AA669"/>
      <c r="AB669"/>
      <c r="AC669"/>
      <c r="AD669"/>
    </row>
    <row r="670" spans="27:30" ht="12" customHeight="1" x14ac:dyDescent="0.3">
      <c r="AA670"/>
      <c r="AB670"/>
      <c r="AC670"/>
      <c r="AD670"/>
    </row>
    <row r="671" spans="27:30" ht="12" customHeight="1" x14ac:dyDescent="0.3">
      <c r="AA671"/>
      <c r="AB671"/>
      <c r="AC671"/>
      <c r="AD671"/>
    </row>
    <row r="672" spans="27:30" ht="12" customHeight="1" x14ac:dyDescent="0.3">
      <c r="AA672"/>
      <c r="AB672"/>
      <c r="AC672"/>
      <c r="AD672"/>
    </row>
    <row r="673" spans="27:30" ht="12" customHeight="1" x14ac:dyDescent="0.3">
      <c r="AA673"/>
      <c r="AB673"/>
      <c r="AC673"/>
      <c r="AD673"/>
    </row>
    <row r="674" spans="27:30" ht="12" customHeight="1" x14ac:dyDescent="0.3">
      <c r="AA674"/>
      <c r="AB674"/>
      <c r="AC674"/>
      <c r="AD674"/>
    </row>
    <row r="675" spans="27:30" ht="12" customHeight="1" x14ac:dyDescent="0.3">
      <c r="AA675"/>
      <c r="AB675"/>
      <c r="AC675"/>
      <c r="AD675"/>
    </row>
    <row r="676" spans="27:30" ht="12" customHeight="1" x14ac:dyDescent="0.3">
      <c r="AA676"/>
      <c r="AB676"/>
      <c r="AC676"/>
      <c r="AD676"/>
    </row>
    <row r="677" spans="27:30" ht="12" customHeight="1" x14ac:dyDescent="0.3">
      <c r="AA677"/>
      <c r="AB677"/>
      <c r="AC677"/>
      <c r="AD677"/>
    </row>
    <row r="678" spans="27:30" ht="12" customHeight="1" x14ac:dyDescent="0.3">
      <c r="AA678"/>
      <c r="AB678"/>
      <c r="AC678"/>
      <c r="AD678"/>
    </row>
    <row r="679" spans="27:30" ht="12" customHeight="1" x14ac:dyDescent="0.3">
      <c r="AA679"/>
      <c r="AB679"/>
      <c r="AC679"/>
      <c r="AD679"/>
    </row>
    <row r="680" spans="27:30" ht="12" customHeight="1" x14ac:dyDescent="0.3">
      <c r="AA680"/>
      <c r="AB680"/>
      <c r="AC680"/>
      <c r="AD680"/>
    </row>
    <row r="681" spans="27:30" ht="12" customHeight="1" x14ac:dyDescent="0.3">
      <c r="AA681"/>
      <c r="AB681"/>
      <c r="AC681"/>
      <c r="AD681"/>
    </row>
    <row r="682" spans="27:30" ht="12" customHeight="1" x14ac:dyDescent="0.3">
      <c r="AA682"/>
      <c r="AB682"/>
      <c r="AC682"/>
      <c r="AD682"/>
    </row>
    <row r="683" spans="27:30" ht="12" customHeight="1" x14ac:dyDescent="0.3">
      <c r="AA683"/>
      <c r="AB683"/>
      <c r="AC683"/>
      <c r="AD683"/>
    </row>
    <row r="684" spans="27:30" ht="12" customHeight="1" x14ac:dyDescent="0.3">
      <c r="AA684"/>
      <c r="AB684"/>
      <c r="AC684"/>
      <c r="AD684"/>
    </row>
    <row r="685" spans="27:30" ht="12" customHeight="1" x14ac:dyDescent="0.3">
      <c r="AA685"/>
      <c r="AB685"/>
      <c r="AC685"/>
      <c r="AD685"/>
    </row>
    <row r="686" spans="27:30" ht="12" customHeight="1" x14ac:dyDescent="0.3">
      <c r="AA686"/>
      <c r="AB686"/>
      <c r="AC686"/>
      <c r="AD686"/>
    </row>
    <row r="687" spans="27:30" ht="12" customHeight="1" x14ac:dyDescent="0.3">
      <c r="AA687"/>
      <c r="AB687"/>
      <c r="AC687"/>
      <c r="AD687"/>
    </row>
    <row r="688" spans="27:30" ht="12" customHeight="1" x14ac:dyDescent="0.3">
      <c r="AA688"/>
      <c r="AB688"/>
      <c r="AC688"/>
      <c r="AD688"/>
    </row>
    <row r="689" spans="27:30" ht="12" customHeight="1" x14ac:dyDescent="0.3">
      <c r="AA689"/>
      <c r="AB689"/>
      <c r="AC689"/>
      <c r="AD689"/>
    </row>
    <row r="690" spans="27:30" ht="12" customHeight="1" x14ac:dyDescent="0.3">
      <c r="AA690"/>
      <c r="AB690"/>
      <c r="AC690"/>
      <c r="AD690"/>
    </row>
    <row r="691" spans="27:30" ht="12" customHeight="1" x14ac:dyDescent="0.3">
      <c r="AA691"/>
      <c r="AB691"/>
      <c r="AC691"/>
      <c r="AD691"/>
    </row>
    <row r="692" spans="27:30" ht="12" customHeight="1" x14ac:dyDescent="0.3">
      <c r="AA692"/>
      <c r="AB692"/>
      <c r="AC692"/>
      <c r="AD692"/>
    </row>
    <row r="693" spans="27:30" ht="12" customHeight="1" x14ac:dyDescent="0.3">
      <c r="AA693"/>
      <c r="AB693"/>
      <c r="AC693"/>
      <c r="AD693"/>
    </row>
    <row r="694" spans="27:30" ht="12" customHeight="1" x14ac:dyDescent="0.3">
      <c r="AA694"/>
      <c r="AB694"/>
      <c r="AC694"/>
      <c r="AD694"/>
    </row>
    <row r="695" spans="27:30" ht="12" customHeight="1" x14ac:dyDescent="0.3">
      <c r="AA695"/>
      <c r="AB695"/>
      <c r="AC695"/>
      <c r="AD695"/>
    </row>
    <row r="696" spans="27:30" ht="12" customHeight="1" x14ac:dyDescent="0.3">
      <c r="AA696"/>
      <c r="AB696"/>
      <c r="AC696"/>
      <c r="AD696"/>
    </row>
    <row r="697" spans="27:30" ht="12" customHeight="1" x14ac:dyDescent="0.3">
      <c r="AA697"/>
      <c r="AB697"/>
      <c r="AC697"/>
      <c r="AD697"/>
    </row>
    <row r="698" spans="27:30" ht="12" customHeight="1" x14ac:dyDescent="0.3">
      <c r="AA698"/>
      <c r="AB698"/>
      <c r="AC698"/>
      <c r="AD698"/>
    </row>
    <row r="699" spans="27:30" ht="12" customHeight="1" x14ac:dyDescent="0.3">
      <c r="AA699"/>
      <c r="AB699"/>
      <c r="AC699"/>
      <c r="AD699"/>
    </row>
    <row r="700" spans="27:30" ht="12" customHeight="1" x14ac:dyDescent="0.3">
      <c r="AA700"/>
      <c r="AB700"/>
      <c r="AC700"/>
      <c r="AD700"/>
    </row>
    <row r="701" spans="27:30" ht="12" customHeight="1" x14ac:dyDescent="0.3">
      <c r="AA701"/>
      <c r="AB701"/>
      <c r="AC701"/>
      <c r="AD701"/>
    </row>
    <row r="702" spans="27:30" ht="12" customHeight="1" x14ac:dyDescent="0.3">
      <c r="AA702"/>
      <c r="AB702"/>
      <c r="AC702"/>
      <c r="AD702"/>
    </row>
    <row r="703" spans="27:30" ht="12" customHeight="1" x14ac:dyDescent="0.3">
      <c r="AA703"/>
      <c r="AB703"/>
      <c r="AC703"/>
      <c r="AD703"/>
    </row>
    <row r="704" spans="27:30" ht="12" customHeight="1" x14ac:dyDescent="0.3">
      <c r="AA704"/>
      <c r="AB704"/>
      <c r="AC704"/>
      <c r="AD704"/>
    </row>
    <row r="705" spans="27:30" ht="12" customHeight="1" x14ac:dyDescent="0.3">
      <c r="AA705"/>
      <c r="AB705"/>
      <c r="AC705"/>
      <c r="AD705"/>
    </row>
    <row r="706" spans="27:30" ht="12" customHeight="1" x14ac:dyDescent="0.3">
      <c r="AA706"/>
      <c r="AB706"/>
      <c r="AC706"/>
      <c r="AD706"/>
    </row>
    <row r="707" spans="27:30" ht="12" customHeight="1" x14ac:dyDescent="0.3">
      <c r="AA707"/>
      <c r="AB707"/>
      <c r="AC707"/>
      <c r="AD707"/>
    </row>
    <row r="708" spans="27:30" ht="12" customHeight="1" x14ac:dyDescent="0.3">
      <c r="AA708"/>
      <c r="AB708"/>
      <c r="AC708"/>
      <c r="AD708"/>
    </row>
    <row r="709" spans="27:30" ht="12" customHeight="1" x14ac:dyDescent="0.3">
      <c r="AA709"/>
      <c r="AB709"/>
      <c r="AC709"/>
      <c r="AD709"/>
    </row>
    <row r="710" spans="27:30" ht="12" customHeight="1" x14ac:dyDescent="0.3">
      <c r="AA710"/>
      <c r="AB710"/>
      <c r="AC710"/>
      <c r="AD710"/>
    </row>
    <row r="711" spans="27:30" ht="12" customHeight="1" x14ac:dyDescent="0.3">
      <c r="AA711"/>
      <c r="AB711"/>
      <c r="AC711"/>
      <c r="AD711"/>
    </row>
    <row r="712" spans="27:30" ht="12" customHeight="1" x14ac:dyDescent="0.3">
      <c r="AA712"/>
      <c r="AB712"/>
      <c r="AC712"/>
      <c r="AD712"/>
    </row>
    <row r="713" spans="27:30" ht="12" customHeight="1" x14ac:dyDescent="0.3">
      <c r="AA713"/>
      <c r="AB713"/>
      <c r="AC713"/>
      <c r="AD713"/>
    </row>
    <row r="714" spans="27:30" ht="12" customHeight="1" x14ac:dyDescent="0.3">
      <c r="AA714"/>
      <c r="AB714"/>
      <c r="AC714"/>
      <c r="AD714"/>
    </row>
    <row r="715" spans="27:30" ht="12" customHeight="1" x14ac:dyDescent="0.3">
      <c r="AA715"/>
      <c r="AB715"/>
      <c r="AC715"/>
      <c r="AD715"/>
    </row>
    <row r="716" spans="27:30" ht="12" customHeight="1" x14ac:dyDescent="0.3">
      <c r="AA716"/>
      <c r="AB716"/>
      <c r="AC716"/>
      <c r="AD716"/>
    </row>
    <row r="717" spans="27:30" ht="12" customHeight="1" x14ac:dyDescent="0.3">
      <c r="AA717"/>
      <c r="AB717"/>
      <c r="AC717"/>
      <c r="AD717"/>
    </row>
    <row r="718" spans="27:30" ht="12" customHeight="1" x14ac:dyDescent="0.3">
      <c r="AA718"/>
      <c r="AB718"/>
      <c r="AC718"/>
      <c r="AD718"/>
    </row>
    <row r="719" spans="27:30" ht="12" customHeight="1" x14ac:dyDescent="0.3">
      <c r="AA719"/>
      <c r="AB719"/>
      <c r="AC719"/>
      <c r="AD719"/>
    </row>
    <row r="720" spans="27:30" ht="12" customHeight="1" x14ac:dyDescent="0.3">
      <c r="AA720"/>
      <c r="AB720"/>
      <c r="AC720"/>
      <c r="AD720"/>
    </row>
    <row r="721" spans="27:30" ht="12" customHeight="1" x14ac:dyDescent="0.3">
      <c r="AA721"/>
      <c r="AB721"/>
      <c r="AC721"/>
      <c r="AD721"/>
    </row>
    <row r="722" spans="27:30" ht="12" customHeight="1" x14ac:dyDescent="0.3">
      <c r="AA722"/>
      <c r="AB722"/>
      <c r="AC722"/>
      <c r="AD722"/>
    </row>
    <row r="723" spans="27:30" ht="12" customHeight="1" x14ac:dyDescent="0.3">
      <c r="AA723"/>
      <c r="AB723"/>
      <c r="AC723"/>
      <c r="AD723"/>
    </row>
    <row r="724" spans="27:30" ht="12" customHeight="1" x14ac:dyDescent="0.3">
      <c r="AA724"/>
      <c r="AB724"/>
      <c r="AC724"/>
      <c r="AD724"/>
    </row>
    <row r="725" spans="27:30" ht="12" customHeight="1" x14ac:dyDescent="0.3">
      <c r="AA725"/>
      <c r="AB725"/>
      <c r="AC725"/>
      <c r="AD725"/>
    </row>
    <row r="726" spans="27:30" ht="12" customHeight="1" x14ac:dyDescent="0.3">
      <c r="AA726"/>
      <c r="AB726"/>
      <c r="AC726"/>
      <c r="AD726"/>
    </row>
    <row r="727" spans="27:30" ht="12" customHeight="1" x14ac:dyDescent="0.3">
      <c r="AA727"/>
      <c r="AB727"/>
      <c r="AC727"/>
      <c r="AD727"/>
    </row>
    <row r="728" spans="27:30" ht="12" customHeight="1" x14ac:dyDescent="0.3">
      <c r="AA728"/>
      <c r="AB728"/>
      <c r="AC728"/>
      <c r="AD728"/>
    </row>
    <row r="729" spans="27:30" ht="12" customHeight="1" x14ac:dyDescent="0.3">
      <c r="AA729"/>
      <c r="AB729"/>
      <c r="AC729"/>
      <c r="AD729"/>
    </row>
    <row r="730" spans="27:30" ht="12" customHeight="1" x14ac:dyDescent="0.3">
      <c r="AA730"/>
      <c r="AB730"/>
      <c r="AC730"/>
      <c r="AD730"/>
    </row>
    <row r="731" spans="27:30" ht="12" customHeight="1" x14ac:dyDescent="0.3">
      <c r="AA731"/>
      <c r="AB731"/>
      <c r="AC731"/>
      <c r="AD731"/>
    </row>
    <row r="732" spans="27:30" ht="12" customHeight="1" x14ac:dyDescent="0.3">
      <c r="AA732"/>
      <c r="AB732"/>
      <c r="AC732"/>
      <c r="AD732"/>
    </row>
    <row r="733" spans="27:30" ht="12" customHeight="1" x14ac:dyDescent="0.3">
      <c r="AA733"/>
      <c r="AB733"/>
      <c r="AC733"/>
      <c r="AD733"/>
    </row>
    <row r="734" spans="27:30" ht="12" customHeight="1" x14ac:dyDescent="0.3">
      <c r="AA734"/>
      <c r="AB734"/>
      <c r="AC734"/>
      <c r="AD734"/>
    </row>
    <row r="735" spans="27:30" ht="12" customHeight="1" x14ac:dyDescent="0.3">
      <c r="AA735"/>
      <c r="AB735"/>
      <c r="AC735"/>
      <c r="AD735"/>
    </row>
    <row r="736" spans="27:30" ht="12" customHeight="1" x14ac:dyDescent="0.3">
      <c r="AA736"/>
      <c r="AB736"/>
      <c r="AC736"/>
      <c r="AD736"/>
    </row>
    <row r="737" spans="27:30" ht="12" customHeight="1" x14ac:dyDescent="0.3">
      <c r="AA737"/>
      <c r="AB737"/>
      <c r="AC737"/>
      <c r="AD737"/>
    </row>
    <row r="738" spans="27:30" ht="12" customHeight="1" x14ac:dyDescent="0.3">
      <c r="AA738"/>
      <c r="AB738"/>
      <c r="AC738"/>
      <c r="AD738"/>
    </row>
    <row r="739" spans="27:30" ht="12" customHeight="1" x14ac:dyDescent="0.3">
      <c r="AA739"/>
      <c r="AB739"/>
      <c r="AC739"/>
      <c r="AD739"/>
    </row>
    <row r="740" spans="27:30" ht="12" customHeight="1" x14ac:dyDescent="0.3">
      <c r="AA740"/>
      <c r="AB740"/>
      <c r="AC740"/>
      <c r="AD740"/>
    </row>
    <row r="741" spans="27:30" ht="12" customHeight="1" x14ac:dyDescent="0.3">
      <c r="AA741"/>
      <c r="AB741"/>
      <c r="AC741"/>
      <c r="AD741"/>
    </row>
    <row r="742" spans="27:30" ht="12" customHeight="1" x14ac:dyDescent="0.3">
      <c r="AA742"/>
      <c r="AB742"/>
      <c r="AC742"/>
      <c r="AD742"/>
    </row>
    <row r="743" spans="27:30" ht="12" customHeight="1" x14ac:dyDescent="0.3">
      <c r="AA743"/>
      <c r="AB743"/>
      <c r="AC743"/>
      <c r="AD743"/>
    </row>
    <row r="744" spans="27:30" ht="12" customHeight="1" x14ac:dyDescent="0.3">
      <c r="AA744"/>
      <c r="AB744"/>
      <c r="AC744"/>
      <c r="AD744"/>
    </row>
    <row r="745" spans="27:30" ht="12" customHeight="1" x14ac:dyDescent="0.3">
      <c r="AA745"/>
      <c r="AB745"/>
      <c r="AC745"/>
      <c r="AD745"/>
    </row>
    <row r="746" spans="27:30" ht="12" customHeight="1" x14ac:dyDescent="0.3">
      <c r="AA746"/>
      <c r="AB746"/>
      <c r="AC746"/>
      <c r="AD746"/>
    </row>
    <row r="747" spans="27:30" ht="12" customHeight="1" x14ac:dyDescent="0.3">
      <c r="AA747"/>
      <c r="AB747"/>
      <c r="AC747"/>
      <c r="AD747"/>
    </row>
    <row r="748" spans="27:30" ht="12" customHeight="1" x14ac:dyDescent="0.3">
      <c r="AA748"/>
      <c r="AB748"/>
      <c r="AC748"/>
      <c r="AD748"/>
    </row>
    <row r="749" spans="27:30" ht="12" customHeight="1" x14ac:dyDescent="0.3">
      <c r="AA749"/>
      <c r="AB749"/>
      <c r="AC749"/>
      <c r="AD749"/>
    </row>
    <row r="750" spans="27:30" ht="12" customHeight="1" x14ac:dyDescent="0.3">
      <c r="AA750"/>
      <c r="AB750"/>
      <c r="AC750"/>
      <c r="AD750"/>
    </row>
    <row r="751" spans="27:30" ht="12" customHeight="1" x14ac:dyDescent="0.3">
      <c r="AA751"/>
      <c r="AB751"/>
      <c r="AC751"/>
      <c r="AD751"/>
    </row>
    <row r="752" spans="27:30" ht="12" customHeight="1" x14ac:dyDescent="0.3">
      <c r="AA752"/>
      <c r="AB752"/>
      <c r="AC752"/>
      <c r="AD752"/>
    </row>
    <row r="753" spans="27:30" ht="12" customHeight="1" x14ac:dyDescent="0.3">
      <c r="AA753"/>
      <c r="AB753"/>
      <c r="AC753"/>
      <c r="AD753"/>
    </row>
    <row r="754" spans="27:30" ht="12" customHeight="1" x14ac:dyDescent="0.3">
      <c r="AA754"/>
      <c r="AB754"/>
      <c r="AC754"/>
      <c r="AD754"/>
    </row>
    <row r="755" spans="27:30" ht="12" customHeight="1" x14ac:dyDescent="0.3">
      <c r="AA755"/>
      <c r="AB755"/>
      <c r="AC755"/>
      <c r="AD755"/>
    </row>
    <row r="756" spans="27:30" ht="12" customHeight="1" x14ac:dyDescent="0.3">
      <c r="AA756"/>
      <c r="AB756"/>
      <c r="AC756"/>
      <c r="AD756"/>
    </row>
    <row r="757" spans="27:30" ht="12" customHeight="1" x14ac:dyDescent="0.3">
      <c r="AA757"/>
      <c r="AB757"/>
      <c r="AC757"/>
      <c r="AD757"/>
    </row>
    <row r="758" spans="27:30" ht="12" customHeight="1" x14ac:dyDescent="0.3">
      <c r="AA758"/>
      <c r="AB758"/>
      <c r="AC758"/>
      <c r="AD758"/>
    </row>
    <row r="759" spans="27:30" ht="12" customHeight="1" x14ac:dyDescent="0.3">
      <c r="AA759"/>
      <c r="AB759"/>
      <c r="AC759"/>
      <c r="AD759"/>
    </row>
    <row r="760" spans="27:30" ht="12" customHeight="1" x14ac:dyDescent="0.3">
      <c r="AA760"/>
      <c r="AB760"/>
      <c r="AC760"/>
      <c r="AD760"/>
    </row>
    <row r="761" spans="27:30" ht="12" customHeight="1" x14ac:dyDescent="0.3">
      <c r="AA761"/>
      <c r="AB761"/>
      <c r="AC761"/>
      <c r="AD761"/>
    </row>
    <row r="762" spans="27:30" ht="12" customHeight="1" x14ac:dyDescent="0.3">
      <c r="AA762"/>
      <c r="AB762"/>
      <c r="AC762"/>
      <c r="AD762"/>
    </row>
    <row r="763" spans="27:30" ht="12" customHeight="1" x14ac:dyDescent="0.3">
      <c r="AA763"/>
      <c r="AB763"/>
      <c r="AC763"/>
      <c r="AD763"/>
    </row>
    <row r="764" spans="27:30" ht="12" customHeight="1" x14ac:dyDescent="0.3">
      <c r="AA764"/>
      <c r="AB764"/>
      <c r="AC764"/>
      <c r="AD764"/>
    </row>
    <row r="765" spans="27:30" ht="12" customHeight="1" x14ac:dyDescent="0.3">
      <c r="AA765"/>
      <c r="AB765"/>
      <c r="AC765"/>
      <c r="AD765"/>
    </row>
    <row r="766" spans="27:30" ht="12" customHeight="1" x14ac:dyDescent="0.3">
      <c r="AA766"/>
      <c r="AB766"/>
      <c r="AC766"/>
      <c r="AD766"/>
    </row>
    <row r="767" spans="27:30" ht="12" customHeight="1" x14ac:dyDescent="0.3">
      <c r="AA767"/>
      <c r="AB767"/>
      <c r="AC767"/>
      <c r="AD767"/>
    </row>
    <row r="768" spans="27:30" ht="12" customHeight="1" x14ac:dyDescent="0.3">
      <c r="AA768"/>
      <c r="AB768"/>
      <c r="AC768"/>
      <c r="AD768"/>
    </row>
    <row r="769" spans="27:30" ht="12" customHeight="1" x14ac:dyDescent="0.3">
      <c r="AA769"/>
      <c r="AB769"/>
      <c r="AC769"/>
      <c r="AD769"/>
    </row>
    <row r="770" spans="27:30" ht="12" customHeight="1" x14ac:dyDescent="0.3">
      <c r="AA770"/>
      <c r="AB770"/>
      <c r="AC770"/>
      <c r="AD770"/>
    </row>
    <row r="771" spans="27:30" ht="12" customHeight="1" x14ac:dyDescent="0.3">
      <c r="AA771"/>
      <c r="AB771"/>
      <c r="AC771"/>
      <c r="AD771"/>
    </row>
    <row r="772" spans="27:30" ht="12" customHeight="1" x14ac:dyDescent="0.3">
      <c r="AA772"/>
      <c r="AB772"/>
      <c r="AC772"/>
      <c r="AD772"/>
    </row>
    <row r="773" spans="27:30" ht="12" customHeight="1" x14ac:dyDescent="0.3">
      <c r="AA773"/>
      <c r="AB773"/>
      <c r="AC773"/>
      <c r="AD773"/>
    </row>
    <row r="774" spans="27:30" ht="12" customHeight="1" x14ac:dyDescent="0.3">
      <c r="AA774"/>
      <c r="AB774"/>
      <c r="AC774"/>
      <c r="AD774"/>
    </row>
    <row r="775" spans="27:30" ht="12" customHeight="1" x14ac:dyDescent="0.3">
      <c r="AA775"/>
      <c r="AB775"/>
      <c r="AC775"/>
      <c r="AD775"/>
    </row>
    <row r="776" spans="27:30" ht="12" customHeight="1" x14ac:dyDescent="0.3">
      <c r="AA776"/>
      <c r="AB776"/>
      <c r="AC776"/>
      <c r="AD776"/>
    </row>
    <row r="777" spans="27:30" ht="12" customHeight="1" x14ac:dyDescent="0.3">
      <c r="AA777"/>
      <c r="AB777"/>
      <c r="AC777"/>
      <c r="AD777"/>
    </row>
    <row r="778" spans="27:30" ht="12" customHeight="1" x14ac:dyDescent="0.3">
      <c r="AA778"/>
      <c r="AB778"/>
      <c r="AC778"/>
      <c r="AD778"/>
    </row>
    <row r="779" spans="27:30" ht="12" customHeight="1" x14ac:dyDescent="0.3">
      <c r="AA779"/>
      <c r="AB779"/>
      <c r="AC779"/>
      <c r="AD779"/>
    </row>
    <row r="780" spans="27:30" ht="12" customHeight="1" x14ac:dyDescent="0.3">
      <c r="AA780"/>
      <c r="AB780"/>
      <c r="AC780"/>
      <c r="AD780"/>
    </row>
    <row r="781" spans="27:30" ht="12" customHeight="1" x14ac:dyDescent="0.3">
      <c r="AA781"/>
      <c r="AB781"/>
      <c r="AC781"/>
      <c r="AD781"/>
    </row>
    <row r="782" spans="27:30" ht="12" customHeight="1" x14ac:dyDescent="0.3">
      <c r="AA782"/>
      <c r="AB782"/>
      <c r="AC782"/>
      <c r="AD782"/>
    </row>
    <row r="783" spans="27:30" ht="12" customHeight="1" x14ac:dyDescent="0.3">
      <c r="AA783"/>
      <c r="AB783"/>
      <c r="AC783"/>
      <c r="AD783"/>
    </row>
    <row r="784" spans="27:30" ht="12" customHeight="1" x14ac:dyDescent="0.3">
      <c r="AA784"/>
      <c r="AB784"/>
      <c r="AC784"/>
      <c r="AD784"/>
    </row>
    <row r="785" spans="27:30" ht="12" customHeight="1" x14ac:dyDescent="0.3">
      <c r="AA785"/>
      <c r="AB785"/>
      <c r="AC785"/>
      <c r="AD785"/>
    </row>
    <row r="786" spans="27:30" ht="12" customHeight="1" x14ac:dyDescent="0.3">
      <c r="AA786"/>
      <c r="AB786"/>
      <c r="AC786"/>
      <c r="AD786"/>
    </row>
    <row r="787" spans="27:30" ht="12" customHeight="1" x14ac:dyDescent="0.3">
      <c r="AA787"/>
      <c r="AB787"/>
      <c r="AC787"/>
      <c r="AD787"/>
    </row>
    <row r="788" spans="27:30" ht="12" customHeight="1" x14ac:dyDescent="0.3">
      <c r="AA788"/>
      <c r="AB788"/>
      <c r="AC788"/>
      <c r="AD788"/>
    </row>
    <row r="789" spans="27:30" ht="12" customHeight="1" x14ac:dyDescent="0.3">
      <c r="AA789"/>
      <c r="AB789"/>
      <c r="AC789"/>
      <c r="AD789"/>
    </row>
    <row r="790" spans="27:30" ht="12" customHeight="1" x14ac:dyDescent="0.3">
      <c r="AA790"/>
      <c r="AB790"/>
      <c r="AC790"/>
      <c r="AD790"/>
    </row>
    <row r="791" spans="27:30" ht="12" customHeight="1" x14ac:dyDescent="0.3">
      <c r="AA791"/>
      <c r="AB791"/>
      <c r="AC791"/>
      <c r="AD791"/>
    </row>
    <row r="792" spans="27:30" ht="12" customHeight="1" x14ac:dyDescent="0.3">
      <c r="AA792"/>
      <c r="AB792"/>
      <c r="AC792"/>
      <c r="AD792"/>
    </row>
    <row r="793" spans="27:30" ht="12" customHeight="1" x14ac:dyDescent="0.3">
      <c r="AA793"/>
      <c r="AB793"/>
      <c r="AC793"/>
      <c r="AD793"/>
    </row>
    <row r="794" spans="27:30" ht="12" customHeight="1" x14ac:dyDescent="0.3">
      <c r="AA794"/>
      <c r="AB794"/>
      <c r="AC794"/>
      <c r="AD794"/>
    </row>
    <row r="795" spans="27:30" ht="12" customHeight="1" x14ac:dyDescent="0.3">
      <c r="AA795"/>
      <c r="AB795"/>
      <c r="AC795"/>
      <c r="AD795"/>
    </row>
    <row r="796" spans="27:30" ht="12" customHeight="1" x14ac:dyDescent="0.3">
      <c r="AA796"/>
      <c r="AB796"/>
      <c r="AC796"/>
      <c r="AD796"/>
    </row>
    <row r="797" spans="27:30" ht="12" customHeight="1" x14ac:dyDescent="0.3">
      <c r="AA797"/>
      <c r="AB797"/>
      <c r="AC797"/>
      <c r="AD797"/>
    </row>
    <row r="798" spans="27:30" ht="12" customHeight="1" x14ac:dyDescent="0.3">
      <c r="AA798"/>
      <c r="AB798"/>
      <c r="AC798"/>
      <c r="AD798"/>
    </row>
    <row r="799" spans="27:30" ht="12" customHeight="1" x14ac:dyDescent="0.3">
      <c r="AA799"/>
      <c r="AB799"/>
      <c r="AC799"/>
      <c r="AD799"/>
    </row>
    <row r="800" spans="27:30" ht="12" customHeight="1" x14ac:dyDescent="0.3">
      <c r="AA800"/>
      <c r="AB800"/>
      <c r="AC800"/>
      <c r="AD800"/>
    </row>
    <row r="801" spans="27:30" ht="12" customHeight="1" x14ac:dyDescent="0.3">
      <c r="AA801"/>
      <c r="AB801"/>
      <c r="AC801"/>
      <c r="AD801"/>
    </row>
    <row r="802" spans="27:30" ht="12" customHeight="1" x14ac:dyDescent="0.3">
      <c r="AA802"/>
      <c r="AB802"/>
      <c r="AC802"/>
      <c r="AD802"/>
    </row>
    <row r="803" spans="27:30" ht="12" customHeight="1" x14ac:dyDescent="0.3">
      <c r="AA803"/>
      <c r="AB803"/>
      <c r="AC803"/>
      <c r="AD803"/>
    </row>
    <row r="804" spans="27:30" ht="12" customHeight="1" x14ac:dyDescent="0.3">
      <c r="AA804"/>
      <c r="AB804"/>
      <c r="AC804"/>
      <c r="AD804"/>
    </row>
    <row r="805" spans="27:30" ht="12" customHeight="1" x14ac:dyDescent="0.3">
      <c r="AA805"/>
      <c r="AB805"/>
      <c r="AC805"/>
      <c r="AD805"/>
    </row>
    <row r="806" spans="27:30" ht="12" customHeight="1" x14ac:dyDescent="0.3">
      <c r="AA806"/>
      <c r="AB806"/>
      <c r="AC806"/>
      <c r="AD806"/>
    </row>
    <row r="807" spans="27:30" ht="12" customHeight="1" x14ac:dyDescent="0.3">
      <c r="AA807"/>
      <c r="AB807"/>
      <c r="AC807"/>
      <c r="AD807"/>
    </row>
    <row r="808" spans="27:30" ht="12" customHeight="1" x14ac:dyDescent="0.3">
      <c r="AA808"/>
      <c r="AB808"/>
      <c r="AC808"/>
      <c r="AD808"/>
    </row>
    <row r="809" spans="27:30" ht="12" customHeight="1" x14ac:dyDescent="0.3">
      <c r="AA809"/>
      <c r="AB809"/>
      <c r="AC809"/>
      <c r="AD809"/>
    </row>
    <row r="810" spans="27:30" ht="12" customHeight="1" x14ac:dyDescent="0.3">
      <c r="AA810"/>
      <c r="AB810"/>
      <c r="AC810"/>
      <c r="AD810"/>
    </row>
    <row r="811" spans="27:30" ht="12" customHeight="1" x14ac:dyDescent="0.3">
      <c r="AA811"/>
      <c r="AB811"/>
      <c r="AC811"/>
      <c r="AD811"/>
    </row>
    <row r="812" spans="27:30" ht="12" customHeight="1" x14ac:dyDescent="0.3">
      <c r="AA812"/>
      <c r="AB812"/>
      <c r="AC812"/>
      <c r="AD812"/>
    </row>
    <row r="813" spans="27:30" ht="12" customHeight="1" x14ac:dyDescent="0.3">
      <c r="AA813"/>
      <c r="AB813"/>
      <c r="AC813"/>
      <c r="AD813"/>
    </row>
    <row r="814" spans="27:30" ht="12" customHeight="1" x14ac:dyDescent="0.3">
      <c r="AA814"/>
      <c r="AB814"/>
      <c r="AC814"/>
      <c r="AD814"/>
    </row>
    <row r="815" spans="27:30" ht="12" customHeight="1" x14ac:dyDescent="0.3">
      <c r="AA815"/>
      <c r="AB815"/>
      <c r="AC815"/>
      <c r="AD815"/>
    </row>
    <row r="816" spans="27:30" ht="12" customHeight="1" x14ac:dyDescent="0.3">
      <c r="AA816"/>
      <c r="AB816"/>
      <c r="AC816"/>
      <c r="AD816"/>
    </row>
    <row r="817" spans="27:30" ht="12" customHeight="1" x14ac:dyDescent="0.3">
      <c r="AA817"/>
      <c r="AB817"/>
      <c r="AC817"/>
      <c r="AD817"/>
    </row>
    <row r="818" spans="27:30" ht="12" customHeight="1" x14ac:dyDescent="0.3">
      <c r="AA818"/>
      <c r="AB818"/>
      <c r="AC818"/>
      <c r="AD818"/>
    </row>
    <row r="819" spans="27:30" ht="12" customHeight="1" x14ac:dyDescent="0.3">
      <c r="AA819"/>
      <c r="AB819"/>
      <c r="AC819"/>
      <c r="AD819"/>
    </row>
    <row r="820" spans="27:30" ht="12" customHeight="1" x14ac:dyDescent="0.3">
      <c r="AA820"/>
      <c r="AB820"/>
      <c r="AC820"/>
      <c r="AD820"/>
    </row>
    <row r="821" spans="27:30" ht="12" customHeight="1" x14ac:dyDescent="0.3">
      <c r="AA821"/>
      <c r="AB821"/>
      <c r="AC821"/>
      <c r="AD821"/>
    </row>
    <row r="822" spans="27:30" ht="12" customHeight="1" x14ac:dyDescent="0.3">
      <c r="AA822"/>
      <c r="AB822"/>
      <c r="AC822"/>
      <c r="AD822"/>
    </row>
    <row r="823" spans="27:30" ht="12" customHeight="1" x14ac:dyDescent="0.3">
      <c r="AA823"/>
      <c r="AB823"/>
      <c r="AC823"/>
      <c r="AD823"/>
    </row>
    <row r="824" spans="27:30" ht="12" customHeight="1" x14ac:dyDescent="0.3">
      <c r="AA824"/>
      <c r="AB824"/>
      <c r="AC824"/>
      <c r="AD824"/>
    </row>
    <row r="825" spans="27:30" ht="12" customHeight="1" x14ac:dyDescent="0.3">
      <c r="AA825"/>
      <c r="AB825"/>
      <c r="AC825"/>
      <c r="AD825"/>
    </row>
    <row r="826" spans="27:30" ht="12" customHeight="1" x14ac:dyDescent="0.3">
      <c r="AA826"/>
      <c r="AB826"/>
      <c r="AC826"/>
      <c r="AD826"/>
    </row>
    <row r="827" spans="27:30" ht="12" customHeight="1" x14ac:dyDescent="0.3">
      <c r="AA827"/>
      <c r="AB827"/>
      <c r="AC827"/>
      <c r="AD827"/>
    </row>
    <row r="828" spans="27:30" ht="12" customHeight="1" x14ac:dyDescent="0.3">
      <c r="AA828"/>
      <c r="AB828"/>
      <c r="AC828"/>
      <c r="AD828"/>
    </row>
    <row r="829" spans="27:30" ht="12" customHeight="1" x14ac:dyDescent="0.3">
      <c r="AA829"/>
      <c r="AB829"/>
      <c r="AC829"/>
      <c r="AD829"/>
    </row>
    <row r="830" spans="27:30" ht="12" customHeight="1" x14ac:dyDescent="0.3">
      <c r="AA830"/>
      <c r="AB830"/>
      <c r="AC830"/>
      <c r="AD830"/>
    </row>
    <row r="831" spans="27:30" ht="12" customHeight="1" x14ac:dyDescent="0.3">
      <c r="AA831"/>
      <c r="AB831"/>
      <c r="AC831"/>
      <c r="AD831"/>
    </row>
    <row r="832" spans="27:30" ht="12" customHeight="1" x14ac:dyDescent="0.3">
      <c r="AA832"/>
      <c r="AB832"/>
      <c r="AC832"/>
      <c r="AD832"/>
    </row>
    <row r="833" spans="27:30" ht="12" customHeight="1" x14ac:dyDescent="0.3">
      <c r="AA833"/>
      <c r="AB833"/>
      <c r="AC833"/>
      <c r="AD833"/>
    </row>
    <row r="834" spans="27:30" ht="12" customHeight="1" x14ac:dyDescent="0.3">
      <c r="AA834"/>
      <c r="AB834"/>
      <c r="AC834"/>
      <c r="AD834"/>
    </row>
    <row r="835" spans="27:30" ht="12" customHeight="1" x14ac:dyDescent="0.3">
      <c r="AA835"/>
      <c r="AB835"/>
      <c r="AC835"/>
      <c r="AD835"/>
    </row>
    <row r="836" spans="27:30" ht="12" customHeight="1" x14ac:dyDescent="0.3">
      <c r="AA836"/>
      <c r="AB836"/>
      <c r="AC836"/>
      <c r="AD836"/>
    </row>
    <row r="837" spans="27:30" ht="12" customHeight="1" x14ac:dyDescent="0.3">
      <c r="AA837"/>
      <c r="AB837"/>
      <c r="AC837"/>
      <c r="AD837"/>
    </row>
    <row r="838" spans="27:30" ht="12" customHeight="1" x14ac:dyDescent="0.3">
      <c r="AA838"/>
      <c r="AB838"/>
      <c r="AC838"/>
      <c r="AD838"/>
    </row>
    <row r="839" spans="27:30" ht="12" customHeight="1" x14ac:dyDescent="0.3">
      <c r="AA839"/>
      <c r="AB839"/>
      <c r="AC839"/>
      <c r="AD839"/>
    </row>
    <row r="840" spans="27:30" ht="12" customHeight="1" x14ac:dyDescent="0.3">
      <c r="AA840"/>
      <c r="AB840"/>
      <c r="AC840"/>
      <c r="AD840"/>
    </row>
    <row r="841" spans="27:30" ht="12" customHeight="1" x14ac:dyDescent="0.3">
      <c r="AA841"/>
      <c r="AB841"/>
      <c r="AC841"/>
      <c r="AD841"/>
    </row>
    <row r="842" spans="27:30" ht="12" customHeight="1" x14ac:dyDescent="0.3">
      <c r="AA842"/>
      <c r="AB842"/>
      <c r="AC842"/>
      <c r="AD842"/>
    </row>
    <row r="843" spans="27:30" ht="12" customHeight="1" x14ac:dyDescent="0.3">
      <c r="AA843"/>
      <c r="AB843"/>
      <c r="AC843"/>
      <c r="AD843"/>
    </row>
    <row r="844" spans="27:30" ht="12" customHeight="1" x14ac:dyDescent="0.3">
      <c r="AA844"/>
      <c r="AB844"/>
      <c r="AC844"/>
      <c r="AD844"/>
    </row>
    <row r="845" spans="27:30" ht="12" customHeight="1" x14ac:dyDescent="0.3">
      <c r="AA845"/>
      <c r="AB845"/>
      <c r="AC845"/>
      <c r="AD845"/>
    </row>
    <row r="846" spans="27:30" ht="12" customHeight="1" x14ac:dyDescent="0.3">
      <c r="AA846"/>
      <c r="AB846"/>
      <c r="AC846"/>
      <c r="AD846"/>
    </row>
    <row r="847" spans="27:30" ht="12" customHeight="1" x14ac:dyDescent="0.3">
      <c r="AA847"/>
      <c r="AB847"/>
      <c r="AC847"/>
      <c r="AD847"/>
    </row>
    <row r="848" spans="27:30" ht="12" customHeight="1" x14ac:dyDescent="0.3">
      <c r="AA848"/>
      <c r="AB848"/>
      <c r="AC848"/>
      <c r="AD848"/>
    </row>
    <row r="849" spans="27:30" ht="12" customHeight="1" x14ac:dyDescent="0.3">
      <c r="AA849"/>
      <c r="AB849"/>
      <c r="AC849"/>
      <c r="AD849"/>
    </row>
    <row r="850" spans="27:30" ht="12" customHeight="1" x14ac:dyDescent="0.3">
      <c r="AA850"/>
      <c r="AB850"/>
      <c r="AC850"/>
      <c r="AD850"/>
    </row>
    <row r="851" spans="27:30" ht="12" customHeight="1" x14ac:dyDescent="0.3">
      <c r="AA851"/>
      <c r="AB851"/>
      <c r="AC851"/>
      <c r="AD851"/>
    </row>
    <row r="852" spans="27:30" ht="12" customHeight="1" x14ac:dyDescent="0.3">
      <c r="AA852"/>
      <c r="AB852"/>
      <c r="AC852"/>
      <c r="AD852"/>
    </row>
    <row r="853" spans="27:30" ht="12" customHeight="1" x14ac:dyDescent="0.3">
      <c r="AA853"/>
      <c r="AB853"/>
      <c r="AC853"/>
      <c r="AD853"/>
    </row>
    <row r="854" spans="27:30" ht="12" customHeight="1" x14ac:dyDescent="0.3">
      <c r="AA854"/>
      <c r="AB854"/>
      <c r="AC854"/>
      <c r="AD854"/>
    </row>
    <row r="855" spans="27:30" ht="12" customHeight="1" x14ac:dyDescent="0.3">
      <c r="AA855"/>
      <c r="AB855"/>
      <c r="AC855"/>
      <c r="AD855"/>
    </row>
    <row r="856" spans="27:30" ht="12" customHeight="1" x14ac:dyDescent="0.3">
      <c r="AA856"/>
      <c r="AB856"/>
      <c r="AC856"/>
      <c r="AD856"/>
    </row>
    <row r="857" spans="27:30" ht="12" customHeight="1" x14ac:dyDescent="0.3">
      <c r="AA857"/>
      <c r="AB857"/>
      <c r="AC857"/>
      <c r="AD857"/>
    </row>
    <row r="858" spans="27:30" ht="12" customHeight="1" x14ac:dyDescent="0.3">
      <c r="AA858"/>
      <c r="AB858"/>
      <c r="AC858"/>
      <c r="AD858"/>
    </row>
    <row r="859" spans="27:30" ht="12" customHeight="1" x14ac:dyDescent="0.3">
      <c r="AA859"/>
      <c r="AB859"/>
      <c r="AC859"/>
      <c r="AD859"/>
    </row>
    <row r="860" spans="27:30" ht="12" customHeight="1" x14ac:dyDescent="0.3">
      <c r="AA860"/>
      <c r="AB860"/>
      <c r="AC860"/>
      <c r="AD860"/>
    </row>
    <row r="861" spans="27:30" ht="12" customHeight="1" x14ac:dyDescent="0.3">
      <c r="AA861"/>
      <c r="AB861"/>
      <c r="AC861"/>
      <c r="AD861"/>
    </row>
    <row r="862" spans="27:30" ht="12" customHeight="1" x14ac:dyDescent="0.3">
      <c r="AA862"/>
      <c r="AB862"/>
      <c r="AC862"/>
      <c r="AD862"/>
    </row>
    <row r="863" spans="27:30" ht="12" customHeight="1" x14ac:dyDescent="0.3">
      <c r="AA863"/>
      <c r="AB863"/>
      <c r="AC863"/>
      <c r="AD863"/>
    </row>
    <row r="864" spans="27:30" ht="12" customHeight="1" x14ac:dyDescent="0.3">
      <c r="AA864"/>
      <c r="AB864"/>
      <c r="AC864"/>
      <c r="AD864"/>
    </row>
    <row r="865" spans="27:30" ht="12" customHeight="1" x14ac:dyDescent="0.3">
      <c r="AA865"/>
      <c r="AB865"/>
      <c r="AC865"/>
      <c r="AD865"/>
    </row>
    <row r="866" spans="27:30" ht="12" customHeight="1" x14ac:dyDescent="0.3">
      <c r="AA866"/>
      <c r="AB866"/>
      <c r="AC866"/>
      <c r="AD866"/>
    </row>
    <row r="867" spans="27:30" ht="12" customHeight="1" x14ac:dyDescent="0.3">
      <c r="AA867"/>
      <c r="AB867"/>
      <c r="AC867"/>
      <c r="AD867"/>
    </row>
    <row r="868" spans="27:30" ht="12" customHeight="1" x14ac:dyDescent="0.3">
      <c r="AA868"/>
      <c r="AB868"/>
      <c r="AC868"/>
      <c r="AD868"/>
    </row>
    <row r="869" spans="27:30" ht="12" customHeight="1" x14ac:dyDescent="0.3">
      <c r="AA869"/>
      <c r="AB869"/>
      <c r="AC869"/>
      <c r="AD869"/>
    </row>
    <row r="870" spans="27:30" ht="12" customHeight="1" x14ac:dyDescent="0.3">
      <c r="AA870"/>
      <c r="AB870"/>
      <c r="AC870"/>
      <c r="AD870"/>
    </row>
    <row r="871" spans="27:30" ht="12" customHeight="1" x14ac:dyDescent="0.3">
      <c r="AA871"/>
      <c r="AB871"/>
      <c r="AC871"/>
      <c r="AD871"/>
    </row>
    <row r="872" spans="27:30" ht="12" customHeight="1" x14ac:dyDescent="0.3">
      <c r="AA872"/>
      <c r="AB872"/>
      <c r="AC872"/>
      <c r="AD872"/>
    </row>
    <row r="873" spans="27:30" ht="12" customHeight="1" x14ac:dyDescent="0.3">
      <c r="AA873"/>
      <c r="AB873"/>
      <c r="AC873"/>
      <c r="AD873"/>
    </row>
    <row r="874" spans="27:30" ht="12" customHeight="1" x14ac:dyDescent="0.3">
      <c r="AA874"/>
      <c r="AB874"/>
      <c r="AC874"/>
      <c r="AD874"/>
    </row>
    <row r="875" spans="27:30" ht="12" customHeight="1" x14ac:dyDescent="0.3">
      <c r="AA875"/>
      <c r="AB875"/>
      <c r="AC875"/>
      <c r="AD875"/>
    </row>
    <row r="876" spans="27:30" ht="12" customHeight="1" x14ac:dyDescent="0.3">
      <c r="AA876"/>
      <c r="AB876"/>
      <c r="AC876"/>
      <c r="AD876"/>
    </row>
    <row r="877" spans="27:30" ht="12" customHeight="1" x14ac:dyDescent="0.3">
      <c r="AA877"/>
      <c r="AB877"/>
      <c r="AC877"/>
      <c r="AD877"/>
    </row>
    <row r="878" spans="27:30" ht="12" customHeight="1" x14ac:dyDescent="0.3">
      <c r="AA878"/>
      <c r="AB878"/>
      <c r="AC878"/>
      <c r="AD878"/>
    </row>
    <row r="879" spans="27:30" ht="12" customHeight="1" x14ac:dyDescent="0.3">
      <c r="AA879"/>
      <c r="AB879"/>
      <c r="AC879"/>
      <c r="AD879"/>
    </row>
    <row r="880" spans="27:30" ht="12" customHeight="1" x14ac:dyDescent="0.3">
      <c r="AA880"/>
      <c r="AB880"/>
      <c r="AC880"/>
      <c r="AD880"/>
    </row>
    <row r="881" spans="27:30" ht="12" customHeight="1" x14ac:dyDescent="0.3">
      <c r="AA881"/>
      <c r="AB881"/>
      <c r="AC881"/>
      <c r="AD881"/>
    </row>
    <row r="882" spans="27:30" ht="12" customHeight="1" x14ac:dyDescent="0.3">
      <c r="AA882"/>
      <c r="AB882"/>
      <c r="AC882"/>
      <c r="AD882"/>
    </row>
    <row r="883" spans="27:30" ht="12" customHeight="1" x14ac:dyDescent="0.3">
      <c r="AA883"/>
      <c r="AB883"/>
      <c r="AC883"/>
      <c r="AD883"/>
    </row>
    <row r="884" spans="27:30" ht="12" customHeight="1" x14ac:dyDescent="0.3">
      <c r="AA884"/>
      <c r="AB884"/>
      <c r="AC884"/>
      <c r="AD884"/>
    </row>
    <row r="885" spans="27:30" ht="12" customHeight="1" x14ac:dyDescent="0.3">
      <c r="AA885"/>
      <c r="AB885"/>
      <c r="AC885"/>
      <c r="AD885"/>
    </row>
    <row r="886" spans="27:30" ht="12" customHeight="1" x14ac:dyDescent="0.3">
      <c r="AA886"/>
      <c r="AB886"/>
      <c r="AC886"/>
      <c r="AD886"/>
    </row>
    <row r="887" spans="27:30" ht="12" customHeight="1" x14ac:dyDescent="0.3">
      <c r="AA887"/>
      <c r="AB887"/>
      <c r="AC887"/>
      <c r="AD887"/>
    </row>
    <row r="888" spans="27:30" ht="12" customHeight="1" x14ac:dyDescent="0.3">
      <c r="AA888"/>
      <c r="AB888"/>
      <c r="AC888"/>
      <c r="AD888"/>
    </row>
    <row r="889" spans="27:30" ht="12" customHeight="1" x14ac:dyDescent="0.3">
      <c r="AA889"/>
      <c r="AB889"/>
      <c r="AC889"/>
      <c r="AD889"/>
    </row>
    <row r="890" spans="27:30" ht="12" customHeight="1" x14ac:dyDescent="0.3">
      <c r="AA890"/>
      <c r="AB890"/>
      <c r="AC890"/>
      <c r="AD890"/>
    </row>
    <row r="891" spans="27:30" ht="12" customHeight="1" x14ac:dyDescent="0.3">
      <c r="AA891"/>
      <c r="AB891"/>
      <c r="AC891"/>
      <c r="AD891"/>
    </row>
    <row r="892" spans="27:30" ht="12" customHeight="1" x14ac:dyDescent="0.3">
      <c r="AA892"/>
      <c r="AB892"/>
      <c r="AC892"/>
      <c r="AD892"/>
    </row>
    <row r="893" spans="27:30" ht="12" customHeight="1" x14ac:dyDescent="0.3">
      <c r="AA893"/>
      <c r="AB893"/>
      <c r="AC893"/>
      <c r="AD893"/>
    </row>
    <row r="894" spans="27:30" ht="12" customHeight="1" x14ac:dyDescent="0.3">
      <c r="AA894"/>
      <c r="AB894"/>
      <c r="AC894"/>
      <c r="AD894"/>
    </row>
    <row r="895" spans="27:30" ht="12" customHeight="1" x14ac:dyDescent="0.3">
      <c r="AA895"/>
      <c r="AB895"/>
      <c r="AC895"/>
      <c r="AD895"/>
    </row>
    <row r="896" spans="27:30" ht="12" customHeight="1" x14ac:dyDescent="0.3">
      <c r="AA896"/>
      <c r="AB896"/>
      <c r="AC896"/>
      <c r="AD896"/>
    </row>
    <row r="897" spans="27:30" ht="12" customHeight="1" x14ac:dyDescent="0.3">
      <c r="AA897"/>
      <c r="AB897"/>
      <c r="AC897"/>
      <c r="AD897"/>
    </row>
    <row r="898" spans="27:30" ht="12" customHeight="1" x14ac:dyDescent="0.3">
      <c r="AA898"/>
      <c r="AB898"/>
      <c r="AC898"/>
      <c r="AD898"/>
    </row>
    <row r="899" spans="27:30" ht="12" customHeight="1" x14ac:dyDescent="0.3">
      <c r="AA899"/>
      <c r="AB899"/>
      <c r="AC899"/>
      <c r="AD899"/>
    </row>
    <row r="900" spans="27:30" ht="12" customHeight="1" x14ac:dyDescent="0.3">
      <c r="AA900"/>
      <c r="AB900"/>
      <c r="AC900"/>
      <c r="AD900"/>
    </row>
    <row r="901" spans="27:30" ht="12" customHeight="1" x14ac:dyDescent="0.3">
      <c r="AA901"/>
      <c r="AB901"/>
      <c r="AC901"/>
      <c r="AD901"/>
    </row>
    <row r="902" spans="27:30" ht="12" customHeight="1" x14ac:dyDescent="0.3">
      <c r="AA902"/>
      <c r="AB902"/>
      <c r="AC902"/>
      <c r="AD902"/>
    </row>
    <row r="903" spans="27:30" ht="12" customHeight="1" x14ac:dyDescent="0.3">
      <c r="AA903"/>
      <c r="AB903"/>
      <c r="AC903"/>
      <c r="AD903"/>
    </row>
    <row r="904" spans="27:30" ht="12" customHeight="1" x14ac:dyDescent="0.3">
      <c r="AA904"/>
      <c r="AB904"/>
      <c r="AC904"/>
      <c r="AD904"/>
    </row>
    <row r="905" spans="27:30" ht="12" customHeight="1" x14ac:dyDescent="0.3">
      <c r="AA905"/>
      <c r="AB905"/>
      <c r="AC905"/>
      <c r="AD905"/>
    </row>
    <row r="906" spans="27:30" ht="12" customHeight="1" x14ac:dyDescent="0.3">
      <c r="AA906"/>
      <c r="AB906"/>
      <c r="AC906"/>
      <c r="AD906"/>
    </row>
    <row r="907" spans="27:30" ht="12" customHeight="1" x14ac:dyDescent="0.3">
      <c r="AA907"/>
      <c r="AB907"/>
      <c r="AC907"/>
      <c r="AD907"/>
    </row>
    <row r="908" spans="27:30" ht="12" customHeight="1" x14ac:dyDescent="0.3">
      <c r="AA908"/>
      <c r="AB908"/>
      <c r="AC908"/>
      <c r="AD908"/>
    </row>
    <row r="909" spans="27:30" ht="12" customHeight="1" x14ac:dyDescent="0.3">
      <c r="AA909"/>
      <c r="AB909"/>
      <c r="AC909"/>
      <c r="AD909"/>
    </row>
    <row r="910" spans="27:30" ht="12" customHeight="1" x14ac:dyDescent="0.3">
      <c r="AA910"/>
      <c r="AB910"/>
      <c r="AC910"/>
      <c r="AD910"/>
    </row>
    <row r="911" spans="27:30" ht="12" customHeight="1" x14ac:dyDescent="0.3">
      <c r="AA911"/>
      <c r="AB911"/>
      <c r="AC911"/>
      <c r="AD911"/>
    </row>
    <row r="912" spans="27:30" ht="12" customHeight="1" x14ac:dyDescent="0.3">
      <c r="AA912"/>
      <c r="AB912"/>
      <c r="AC912"/>
      <c r="AD912"/>
    </row>
    <row r="913" spans="27:30" ht="12" customHeight="1" x14ac:dyDescent="0.3">
      <c r="AA913"/>
      <c r="AB913"/>
      <c r="AC913"/>
      <c r="AD913"/>
    </row>
    <row r="914" spans="27:30" ht="12" customHeight="1" x14ac:dyDescent="0.3">
      <c r="AA914"/>
      <c r="AB914"/>
      <c r="AC914"/>
      <c r="AD914"/>
    </row>
    <row r="915" spans="27:30" ht="12" customHeight="1" x14ac:dyDescent="0.3">
      <c r="AA915"/>
      <c r="AB915"/>
      <c r="AC915"/>
      <c r="AD915"/>
    </row>
    <row r="916" spans="27:30" ht="12" customHeight="1" x14ac:dyDescent="0.3">
      <c r="AA916"/>
      <c r="AB916"/>
      <c r="AC916"/>
      <c r="AD916"/>
    </row>
    <row r="917" spans="27:30" ht="12" customHeight="1" x14ac:dyDescent="0.3">
      <c r="AA917"/>
      <c r="AB917"/>
      <c r="AC917"/>
      <c r="AD917"/>
    </row>
    <row r="918" spans="27:30" ht="12" customHeight="1" x14ac:dyDescent="0.3">
      <c r="AA918"/>
      <c r="AB918"/>
      <c r="AC918"/>
      <c r="AD918"/>
    </row>
    <row r="919" spans="27:30" ht="12" customHeight="1" x14ac:dyDescent="0.3">
      <c r="AA919"/>
      <c r="AB919"/>
      <c r="AC919"/>
      <c r="AD919"/>
    </row>
    <row r="920" spans="27:30" ht="12" customHeight="1" x14ac:dyDescent="0.3">
      <c r="AA920"/>
      <c r="AB920"/>
      <c r="AC920"/>
      <c r="AD920"/>
    </row>
    <row r="921" spans="27:30" ht="12" customHeight="1" x14ac:dyDescent="0.3">
      <c r="AA921"/>
      <c r="AB921"/>
      <c r="AC921"/>
      <c r="AD921"/>
    </row>
    <row r="922" spans="27:30" ht="12" customHeight="1" x14ac:dyDescent="0.3">
      <c r="AA922"/>
      <c r="AB922"/>
      <c r="AC922"/>
      <c r="AD922"/>
    </row>
    <row r="923" spans="27:30" ht="12" customHeight="1" x14ac:dyDescent="0.3">
      <c r="AA923"/>
      <c r="AB923"/>
      <c r="AC923"/>
      <c r="AD923"/>
    </row>
    <row r="924" spans="27:30" ht="12" customHeight="1" x14ac:dyDescent="0.3">
      <c r="AA924"/>
      <c r="AB924"/>
      <c r="AC924"/>
      <c r="AD924"/>
    </row>
    <row r="925" spans="27:30" ht="12" customHeight="1" x14ac:dyDescent="0.3">
      <c r="AA925"/>
      <c r="AB925"/>
      <c r="AC925"/>
      <c r="AD925"/>
    </row>
    <row r="926" spans="27:30" ht="12" customHeight="1" x14ac:dyDescent="0.3">
      <c r="AA926"/>
      <c r="AB926"/>
      <c r="AC926"/>
      <c r="AD926"/>
    </row>
    <row r="927" spans="27:30" ht="12" customHeight="1" x14ac:dyDescent="0.3">
      <c r="AA927"/>
      <c r="AB927"/>
      <c r="AC927"/>
      <c r="AD927"/>
    </row>
    <row r="928" spans="27:30" ht="12" customHeight="1" x14ac:dyDescent="0.3">
      <c r="AA928"/>
      <c r="AB928"/>
      <c r="AC928"/>
      <c r="AD928"/>
    </row>
    <row r="929" spans="27:30" ht="12" customHeight="1" x14ac:dyDescent="0.3">
      <c r="AA929"/>
      <c r="AB929"/>
      <c r="AC929"/>
      <c r="AD929"/>
    </row>
    <row r="930" spans="27:30" ht="12" customHeight="1" x14ac:dyDescent="0.3">
      <c r="AA930"/>
      <c r="AB930"/>
      <c r="AC930"/>
      <c r="AD930"/>
    </row>
    <row r="931" spans="27:30" ht="12" customHeight="1" x14ac:dyDescent="0.3">
      <c r="AA931"/>
      <c r="AB931"/>
      <c r="AC931"/>
      <c r="AD931"/>
    </row>
    <row r="932" spans="27:30" ht="12" customHeight="1" x14ac:dyDescent="0.3">
      <c r="AA932"/>
      <c r="AB932"/>
      <c r="AC932"/>
      <c r="AD932"/>
    </row>
    <row r="933" spans="27:30" ht="12" customHeight="1" x14ac:dyDescent="0.3">
      <c r="AA933"/>
      <c r="AB933"/>
      <c r="AC933"/>
      <c r="AD933"/>
    </row>
    <row r="934" spans="27:30" ht="12" customHeight="1" x14ac:dyDescent="0.3">
      <c r="AA934"/>
      <c r="AB934"/>
      <c r="AC934"/>
      <c r="AD934"/>
    </row>
    <row r="935" spans="27:30" ht="12" customHeight="1" x14ac:dyDescent="0.3">
      <c r="AA935"/>
      <c r="AB935"/>
      <c r="AC935"/>
      <c r="AD935"/>
    </row>
    <row r="936" spans="27:30" ht="12" customHeight="1" x14ac:dyDescent="0.3">
      <c r="AA936"/>
      <c r="AB936"/>
      <c r="AC936"/>
      <c r="AD936"/>
    </row>
    <row r="937" spans="27:30" ht="12" customHeight="1" x14ac:dyDescent="0.3">
      <c r="AA937"/>
      <c r="AB937"/>
      <c r="AC937"/>
      <c r="AD937"/>
    </row>
    <row r="938" spans="27:30" ht="12" customHeight="1" x14ac:dyDescent="0.3">
      <c r="AA938"/>
      <c r="AB938"/>
      <c r="AC938"/>
      <c r="AD938"/>
    </row>
    <row r="939" spans="27:30" ht="12" customHeight="1" x14ac:dyDescent="0.3">
      <c r="AA939"/>
      <c r="AB939"/>
      <c r="AC939"/>
      <c r="AD939"/>
    </row>
    <row r="940" spans="27:30" ht="12" customHeight="1" x14ac:dyDescent="0.3">
      <c r="AA940"/>
      <c r="AB940"/>
      <c r="AC940"/>
      <c r="AD940"/>
    </row>
    <row r="941" spans="27:30" ht="12" customHeight="1" x14ac:dyDescent="0.3">
      <c r="AA941"/>
      <c r="AB941"/>
      <c r="AC941"/>
      <c r="AD941"/>
    </row>
    <row r="942" spans="27:30" ht="12" customHeight="1" x14ac:dyDescent="0.3">
      <c r="AA942"/>
      <c r="AB942"/>
      <c r="AC942"/>
      <c r="AD942"/>
    </row>
    <row r="943" spans="27:30" ht="12" customHeight="1" x14ac:dyDescent="0.3">
      <c r="AA943"/>
      <c r="AB943"/>
      <c r="AC943"/>
      <c r="AD943"/>
    </row>
    <row r="944" spans="27:30" ht="12" customHeight="1" x14ac:dyDescent="0.3">
      <c r="AA944"/>
      <c r="AB944"/>
      <c r="AC944"/>
      <c r="AD944"/>
    </row>
    <row r="945" spans="27:30" ht="12" customHeight="1" x14ac:dyDescent="0.3">
      <c r="AA945"/>
      <c r="AB945"/>
      <c r="AC945"/>
      <c r="AD945"/>
    </row>
    <row r="946" spans="27:30" ht="12" customHeight="1" x14ac:dyDescent="0.3">
      <c r="AA946"/>
      <c r="AB946"/>
      <c r="AC946"/>
      <c r="AD946"/>
    </row>
    <row r="947" spans="27:30" ht="12" customHeight="1" x14ac:dyDescent="0.3">
      <c r="AA947"/>
      <c r="AB947"/>
      <c r="AC947"/>
      <c r="AD947"/>
    </row>
    <row r="948" spans="27:30" ht="12" customHeight="1" x14ac:dyDescent="0.3">
      <c r="AA948"/>
      <c r="AB948"/>
      <c r="AC948"/>
      <c r="AD948"/>
    </row>
    <row r="949" spans="27:30" ht="12" customHeight="1" x14ac:dyDescent="0.3">
      <c r="AA949"/>
      <c r="AB949"/>
      <c r="AC949"/>
      <c r="AD949"/>
    </row>
    <row r="950" spans="27:30" ht="12" customHeight="1" x14ac:dyDescent="0.3">
      <c r="AA950"/>
      <c r="AB950"/>
      <c r="AC950"/>
      <c r="AD950"/>
    </row>
    <row r="951" spans="27:30" ht="12" customHeight="1" x14ac:dyDescent="0.3">
      <c r="AA951"/>
      <c r="AB951"/>
      <c r="AC951"/>
      <c r="AD951"/>
    </row>
    <row r="952" spans="27:30" ht="12" customHeight="1" x14ac:dyDescent="0.3">
      <c r="AA952"/>
      <c r="AB952"/>
      <c r="AC952"/>
      <c r="AD952"/>
    </row>
    <row r="953" spans="27:30" ht="12" customHeight="1" x14ac:dyDescent="0.3">
      <c r="AA953"/>
      <c r="AB953"/>
      <c r="AC953"/>
      <c r="AD953"/>
    </row>
    <row r="954" spans="27:30" ht="12" customHeight="1" x14ac:dyDescent="0.3">
      <c r="AA954"/>
      <c r="AB954"/>
      <c r="AC954"/>
      <c r="AD954"/>
    </row>
    <row r="955" spans="27:30" ht="12" customHeight="1" x14ac:dyDescent="0.3">
      <c r="AA955"/>
      <c r="AB955"/>
      <c r="AC955"/>
      <c r="AD955"/>
    </row>
    <row r="956" spans="27:30" ht="12" customHeight="1" x14ac:dyDescent="0.3">
      <c r="AA956"/>
      <c r="AB956"/>
      <c r="AC956"/>
      <c r="AD956"/>
    </row>
    <row r="957" spans="27:30" ht="12" customHeight="1" x14ac:dyDescent="0.3">
      <c r="AA957"/>
      <c r="AB957"/>
      <c r="AC957"/>
      <c r="AD957"/>
    </row>
    <row r="958" spans="27:30" ht="12" customHeight="1" x14ac:dyDescent="0.3">
      <c r="AA958"/>
      <c r="AB958"/>
      <c r="AC958"/>
      <c r="AD958"/>
    </row>
    <row r="959" spans="27:30" ht="12" customHeight="1" x14ac:dyDescent="0.3">
      <c r="AA959"/>
      <c r="AB959"/>
      <c r="AC959"/>
      <c r="AD959"/>
    </row>
    <row r="960" spans="27:30" ht="12" customHeight="1" x14ac:dyDescent="0.3">
      <c r="AA960"/>
      <c r="AB960"/>
      <c r="AC960"/>
      <c r="AD960"/>
    </row>
    <row r="961" spans="27:30" ht="12" customHeight="1" x14ac:dyDescent="0.3">
      <c r="AA961"/>
      <c r="AB961"/>
      <c r="AC961"/>
      <c r="AD961"/>
    </row>
    <row r="962" spans="27:30" ht="12" customHeight="1" x14ac:dyDescent="0.3">
      <c r="AA962"/>
      <c r="AB962"/>
      <c r="AC962"/>
      <c r="AD962"/>
    </row>
    <row r="963" spans="27:30" ht="12" customHeight="1" x14ac:dyDescent="0.3">
      <c r="AA963"/>
      <c r="AB963"/>
      <c r="AC963"/>
      <c r="AD963"/>
    </row>
    <row r="964" spans="27:30" ht="12" customHeight="1" x14ac:dyDescent="0.3">
      <c r="AA964"/>
      <c r="AB964"/>
      <c r="AC964"/>
      <c r="AD964"/>
    </row>
    <row r="965" spans="27:30" ht="12" customHeight="1" x14ac:dyDescent="0.3">
      <c r="AA965"/>
      <c r="AB965"/>
      <c r="AC965"/>
      <c r="AD965"/>
    </row>
    <row r="966" spans="27:30" ht="12" customHeight="1" x14ac:dyDescent="0.3">
      <c r="AA966"/>
      <c r="AB966"/>
      <c r="AC966"/>
      <c r="AD966"/>
    </row>
    <row r="967" spans="27:30" ht="12" customHeight="1" x14ac:dyDescent="0.3">
      <c r="AA967"/>
      <c r="AB967"/>
      <c r="AC967"/>
      <c r="AD967"/>
    </row>
    <row r="968" spans="27:30" ht="12" customHeight="1" x14ac:dyDescent="0.3">
      <c r="AA968"/>
      <c r="AB968"/>
      <c r="AC968"/>
      <c r="AD968"/>
    </row>
    <row r="969" spans="27:30" ht="12" customHeight="1" x14ac:dyDescent="0.3">
      <c r="AA969"/>
      <c r="AB969"/>
      <c r="AC969"/>
      <c r="AD969"/>
    </row>
    <row r="970" spans="27:30" ht="12" customHeight="1" x14ac:dyDescent="0.3">
      <c r="AA970"/>
      <c r="AB970"/>
      <c r="AC970"/>
      <c r="AD970"/>
    </row>
    <row r="971" spans="27:30" ht="12" customHeight="1" x14ac:dyDescent="0.3">
      <c r="AA971"/>
      <c r="AB971"/>
      <c r="AC971"/>
      <c r="AD971"/>
    </row>
    <row r="972" spans="27:30" ht="12" customHeight="1" x14ac:dyDescent="0.3">
      <c r="AA972"/>
      <c r="AB972"/>
      <c r="AC972"/>
      <c r="AD972"/>
    </row>
    <row r="973" spans="27:30" ht="12" customHeight="1" x14ac:dyDescent="0.3">
      <c r="AA973"/>
      <c r="AB973"/>
      <c r="AC973"/>
      <c r="AD973"/>
    </row>
    <row r="974" spans="27:30" ht="12" customHeight="1" x14ac:dyDescent="0.3">
      <c r="AA974"/>
      <c r="AB974"/>
      <c r="AC974"/>
      <c r="AD974"/>
    </row>
    <row r="975" spans="27:30" ht="12" customHeight="1" x14ac:dyDescent="0.3">
      <c r="AA975"/>
      <c r="AB975"/>
      <c r="AC975"/>
      <c r="AD975"/>
    </row>
    <row r="976" spans="27:30" ht="12" customHeight="1" x14ac:dyDescent="0.3">
      <c r="AA976"/>
      <c r="AB976"/>
      <c r="AC976"/>
      <c r="AD976"/>
    </row>
    <row r="977" spans="27:30" ht="12" customHeight="1" x14ac:dyDescent="0.3">
      <c r="AA977"/>
      <c r="AB977"/>
      <c r="AC977"/>
      <c r="AD977"/>
    </row>
    <row r="978" spans="27:30" ht="12" customHeight="1" x14ac:dyDescent="0.3">
      <c r="AA978"/>
      <c r="AB978"/>
      <c r="AC978"/>
      <c r="AD978"/>
    </row>
    <row r="979" spans="27:30" ht="12" customHeight="1" x14ac:dyDescent="0.3">
      <c r="AA979"/>
      <c r="AB979"/>
      <c r="AC979"/>
      <c r="AD979"/>
    </row>
    <row r="980" spans="27:30" ht="12" customHeight="1" x14ac:dyDescent="0.3">
      <c r="AA980"/>
      <c r="AB980"/>
      <c r="AC980"/>
      <c r="AD980"/>
    </row>
    <row r="981" spans="27:30" ht="12" customHeight="1" x14ac:dyDescent="0.3">
      <c r="AA981"/>
      <c r="AB981"/>
      <c r="AC981"/>
      <c r="AD981"/>
    </row>
    <row r="982" spans="27:30" ht="12" customHeight="1" x14ac:dyDescent="0.3">
      <c r="AA982"/>
      <c r="AB982"/>
      <c r="AC982"/>
      <c r="AD982"/>
    </row>
    <row r="983" spans="27:30" ht="12" customHeight="1" x14ac:dyDescent="0.3">
      <c r="AA983"/>
      <c r="AB983"/>
      <c r="AC983"/>
      <c r="AD983"/>
    </row>
    <row r="984" spans="27:30" ht="12" customHeight="1" x14ac:dyDescent="0.3">
      <c r="AA984"/>
      <c r="AB984"/>
      <c r="AC984"/>
      <c r="AD984"/>
    </row>
    <row r="985" spans="27:30" ht="12" customHeight="1" x14ac:dyDescent="0.3">
      <c r="AA985"/>
      <c r="AB985"/>
      <c r="AC985"/>
      <c r="AD985"/>
    </row>
    <row r="986" spans="27:30" ht="12" customHeight="1" x14ac:dyDescent="0.3">
      <c r="AA986"/>
      <c r="AB986"/>
      <c r="AC986"/>
      <c r="AD986"/>
    </row>
    <row r="987" spans="27:30" ht="12" customHeight="1" x14ac:dyDescent="0.3">
      <c r="AA987"/>
      <c r="AB987"/>
      <c r="AC987"/>
      <c r="AD987"/>
    </row>
    <row r="988" spans="27:30" ht="12" customHeight="1" x14ac:dyDescent="0.3">
      <c r="AA988"/>
      <c r="AB988"/>
      <c r="AC988"/>
      <c r="AD988"/>
    </row>
    <row r="989" spans="27:30" ht="12" customHeight="1" x14ac:dyDescent="0.3">
      <c r="AA989"/>
      <c r="AB989"/>
      <c r="AC989"/>
      <c r="AD989"/>
    </row>
    <row r="990" spans="27:30" ht="12" customHeight="1" x14ac:dyDescent="0.3">
      <c r="AA990"/>
      <c r="AB990"/>
      <c r="AC990"/>
      <c r="AD990"/>
    </row>
    <row r="991" spans="27:30" ht="12" customHeight="1" x14ac:dyDescent="0.3">
      <c r="AA991"/>
      <c r="AB991"/>
      <c r="AC991"/>
      <c r="AD991"/>
    </row>
    <row r="992" spans="27:30" ht="12" customHeight="1" x14ac:dyDescent="0.3">
      <c r="AA992"/>
      <c r="AB992"/>
      <c r="AC992"/>
      <c r="AD992"/>
    </row>
    <row r="993" spans="27:30" ht="12" customHeight="1" x14ac:dyDescent="0.3">
      <c r="AA993"/>
      <c r="AB993"/>
      <c r="AC993"/>
      <c r="AD993"/>
    </row>
    <row r="994" spans="27:30" ht="12" customHeight="1" x14ac:dyDescent="0.3">
      <c r="AA994"/>
      <c r="AB994"/>
      <c r="AC994"/>
      <c r="AD994"/>
    </row>
    <row r="995" spans="27:30" ht="12" customHeight="1" x14ac:dyDescent="0.3">
      <c r="AA995"/>
      <c r="AB995"/>
      <c r="AC995"/>
      <c r="AD995"/>
    </row>
    <row r="996" spans="27:30" ht="12" customHeight="1" x14ac:dyDescent="0.3">
      <c r="AA996"/>
      <c r="AB996"/>
      <c r="AC996"/>
      <c r="AD996"/>
    </row>
    <row r="997" spans="27:30" ht="12" customHeight="1" x14ac:dyDescent="0.3">
      <c r="AA997"/>
      <c r="AB997"/>
      <c r="AC997"/>
      <c r="AD997"/>
    </row>
    <row r="998" spans="27:30" ht="12" customHeight="1" x14ac:dyDescent="0.3">
      <c r="AA998"/>
      <c r="AB998"/>
      <c r="AC998"/>
      <c r="AD998"/>
    </row>
    <row r="999" spans="27:30" ht="12" customHeight="1" x14ac:dyDescent="0.3">
      <c r="AA999"/>
      <c r="AB999"/>
      <c r="AC999"/>
      <c r="AD999"/>
    </row>
    <row r="1000" spans="27:30" ht="12" customHeight="1" x14ac:dyDescent="0.3">
      <c r="AA1000"/>
      <c r="AB1000"/>
      <c r="AC1000"/>
      <c r="AD1000"/>
    </row>
    <row r="1001" spans="27:30" ht="12" customHeight="1" x14ac:dyDescent="0.3">
      <c r="AA1001"/>
      <c r="AB1001"/>
      <c r="AC1001"/>
      <c r="AD1001"/>
    </row>
    <row r="1002" spans="27:30" ht="12" customHeight="1" x14ac:dyDescent="0.3">
      <c r="AA1002"/>
      <c r="AB1002"/>
      <c r="AC1002"/>
      <c r="AD1002"/>
    </row>
    <row r="1003" spans="27:30" ht="12" customHeight="1" x14ac:dyDescent="0.3">
      <c r="AA1003"/>
      <c r="AB1003"/>
      <c r="AC1003"/>
      <c r="AD1003"/>
    </row>
    <row r="1004" spans="27:30" ht="12" customHeight="1" x14ac:dyDescent="0.3">
      <c r="AA1004"/>
      <c r="AB1004"/>
      <c r="AC1004"/>
      <c r="AD1004"/>
    </row>
    <row r="1005" spans="27:30" ht="12" customHeight="1" x14ac:dyDescent="0.3">
      <c r="AA1005"/>
      <c r="AB1005"/>
      <c r="AC1005"/>
      <c r="AD1005"/>
    </row>
    <row r="1006" spans="27:30" ht="12" customHeight="1" x14ac:dyDescent="0.3">
      <c r="AA1006"/>
      <c r="AB1006"/>
      <c r="AC1006"/>
      <c r="AD1006"/>
    </row>
    <row r="1007" spans="27:30" ht="12" customHeight="1" x14ac:dyDescent="0.3">
      <c r="AA1007"/>
      <c r="AB1007"/>
      <c r="AC1007"/>
      <c r="AD1007"/>
    </row>
    <row r="1008" spans="27:30" ht="12" customHeight="1" x14ac:dyDescent="0.3">
      <c r="AA1008"/>
      <c r="AB1008"/>
      <c r="AC1008"/>
      <c r="AD1008"/>
    </row>
    <row r="1009" spans="27:30" ht="12" customHeight="1" x14ac:dyDescent="0.3">
      <c r="AA1009"/>
      <c r="AB1009"/>
      <c r="AC1009"/>
      <c r="AD1009"/>
    </row>
    <row r="1010" spans="27:30" ht="12" customHeight="1" x14ac:dyDescent="0.3">
      <c r="AA1010"/>
      <c r="AB1010"/>
      <c r="AC1010"/>
      <c r="AD1010"/>
    </row>
    <row r="1011" spans="27:30" ht="12" customHeight="1" x14ac:dyDescent="0.3">
      <c r="AA1011"/>
      <c r="AB1011"/>
      <c r="AC1011"/>
      <c r="AD1011"/>
    </row>
    <row r="1012" spans="27:30" ht="12" customHeight="1" x14ac:dyDescent="0.3">
      <c r="AA1012"/>
      <c r="AB1012"/>
      <c r="AC1012"/>
      <c r="AD1012"/>
    </row>
    <row r="1013" spans="27:30" ht="12" customHeight="1" x14ac:dyDescent="0.3">
      <c r="AA1013"/>
      <c r="AB1013"/>
      <c r="AC1013"/>
      <c r="AD1013"/>
    </row>
    <row r="1014" spans="27:30" ht="12" customHeight="1" x14ac:dyDescent="0.3">
      <c r="AA1014"/>
      <c r="AB1014"/>
      <c r="AC1014"/>
      <c r="AD1014"/>
    </row>
    <row r="1015" spans="27:30" ht="12" customHeight="1" x14ac:dyDescent="0.3">
      <c r="AA1015"/>
      <c r="AB1015"/>
      <c r="AC1015"/>
      <c r="AD1015"/>
    </row>
    <row r="1016" spans="27:30" ht="12" customHeight="1" x14ac:dyDescent="0.3">
      <c r="AA1016"/>
      <c r="AB1016"/>
      <c r="AC1016"/>
      <c r="AD1016"/>
    </row>
    <row r="1017" spans="27:30" ht="12" customHeight="1" x14ac:dyDescent="0.3">
      <c r="AA1017"/>
      <c r="AB1017"/>
      <c r="AC1017"/>
      <c r="AD1017"/>
    </row>
    <row r="1018" spans="27:30" ht="12" customHeight="1" x14ac:dyDescent="0.3">
      <c r="AA1018"/>
      <c r="AB1018"/>
      <c r="AC1018"/>
      <c r="AD1018"/>
    </row>
    <row r="1019" spans="27:30" ht="12" customHeight="1" x14ac:dyDescent="0.3">
      <c r="AA1019"/>
      <c r="AB1019"/>
      <c r="AC1019"/>
      <c r="AD1019"/>
    </row>
    <row r="1020" spans="27:30" ht="12" customHeight="1" x14ac:dyDescent="0.3">
      <c r="AA1020"/>
      <c r="AB1020"/>
      <c r="AC1020"/>
      <c r="AD1020"/>
    </row>
    <row r="1021" spans="27:30" ht="12" customHeight="1" x14ac:dyDescent="0.3">
      <c r="AA1021"/>
      <c r="AB1021"/>
      <c r="AC1021"/>
      <c r="AD1021"/>
    </row>
    <row r="1022" spans="27:30" ht="12" customHeight="1" x14ac:dyDescent="0.3">
      <c r="AA1022"/>
      <c r="AB1022"/>
      <c r="AC1022"/>
      <c r="AD1022"/>
    </row>
    <row r="1023" spans="27:30" ht="12" customHeight="1" x14ac:dyDescent="0.3">
      <c r="AA1023"/>
      <c r="AB1023"/>
      <c r="AC1023"/>
      <c r="AD1023"/>
    </row>
    <row r="1024" spans="27:30" ht="12" customHeight="1" x14ac:dyDescent="0.3">
      <c r="AA1024"/>
      <c r="AB1024"/>
      <c r="AC1024"/>
      <c r="AD1024"/>
    </row>
    <row r="1025" spans="27:30" ht="12" customHeight="1" x14ac:dyDescent="0.3">
      <c r="AA1025"/>
      <c r="AB1025"/>
      <c r="AC1025"/>
      <c r="AD1025"/>
    </row>
    <row r="1026" spans="27:30" ht="12" customHeight="1" x14ac:dyDescent="0.3">
      <c r="AA1026"/>
      <c r="AB1026"/>
      <c r="AC1026"/>
      <c r="AD1026"/>
    </row>
    <row r="1027" spans="27:30" ht="12" customHeight="1" x14ac:dyDescent="0.3">
      <c r="AA1027"/>
      <c r="AB1027"/>
      <c r="AC1027"/>
      <c r="AD1027"/>
    </row>
    <row r="1028" spans="27:30" ht="12" customHeight="1" x14ac:dyDescent="0.3">
      <c r="AA1028"/>
      <c r="AB1028"/>
      <c r="AC1028"/>
      <c r="AD1028"/>
    </row>
    <row r="1029" spans="27:30" ht="12" customHeight="1" x14ac:dyDescent="0.3">
      <c r="AA1029"/>
      <c r="AB1029"/>
      <c r="AC1029"/>
      <c r="AD1029"/>
    </row>
    <row r="1030" spans="27:30" ht="12" customHeight="1" x14ac:dyDescent="0.3">
      <c r="AA1030"/>
      <c r="AB1030"/>
      <c r="AC1030"/>
      <c r="AD1030"/>
    </row>
    <row r="1031" spans="27:30" ht="12" customHeight="1" x14ac:dyDescent="0.3">
      <c r="AA1031"/>
      <c r="AB1031"/>
      <c r="AC1031"/>
      <c r="AD1031"/>
    </row>
    <row r="1032" spans="27:30" ht="12" customHeight="1" x14ac:dyDescent="0.3">
      <c r="AA1032"/>
      <c r="AB1032"/>
      <c r="AC1032"/>
      <c r="AD1032"/>
    </row>
    <row r="1033" spans="27:30" ht="12" customHeight="1" x14ac:dyDescent="0.3">
      <c r="AA1033"/>
      <c r="AB1033"/>
      <c r="AC1033"/>
      <c r="AD1033"/>
    </row>
    <row r="1034" spans="27:30" ht="12" customHeight="1" x14ac:dyDescent="0.3">
      <c r="AA1034"/>
      <c r="AB1034"/>
      <c r="AC1034"/>
      <c r="AD1034"/>
    </row>
    <row r="1035" spans="27:30" ht="12" customHeight="1" x14ac:dyDescent="0.3">
      <c r="AA1035"/>
      <c r="AB1035"/>
      <c r="AC1035"/>
      <c r="AD1035"/>
    </row>
    <row r="1036" spans="27:30" ht="12" customHeight="1" x14ac:dyDescent="0.3">
      <c r="AA1036"/>
      <c r="AB1036"/>
      <c r="AC1036"/>
      <c r="AD1036"/>
    </row>
    <row r="1037" spans="27:30" ht="12" customHeight="1" x14ac:dyDescent="0.3">
      <c r="AA1037"/>
      <c r="AB1037"/>
      <c r="AC1037"/>
      <c r="AD1037"/>
    </row>
    <row r="1038" spans="27:30" ht="12" customHeight="1" x14ac:dyDescent="0.3">
      <c r="AA1038"/>
      <c r="AB1038"/>
      <c r="AC1038"/>
      <c r="AD1038"/>
    </row>
    <row r="1039" spans="27:30" ht="12" customHeight="1" x14ac:dyDescent="0.3">
      <c r="AA1039"/>
      <c r="AB1039"/>
      <c r="AC1039"/>
      <c r="AD1039"/>
    </row>
    <row r="1040" spans="27:30" ht="12" customHeight="1" x14ac:dyDescent="0.3">
      <c r="AA1040"/>
      <c r="AB1040"/>
      <c r="AC1040"/>
      <c r="AD1040"/>
    </row>
    <row r="1041" spans="27:30" ht="12" customHeight="1" x14ac:dyDescent="0.3">
      <c r="AA1041"/>
      <c r="AB1041"/>
      <c r="AC1041"/>
      <c r="AD1041"/>
    </row>
    <row r="1042" spans="27:30" ht="12" customHeight="1" x14ac:dyDescent="0.3">
      <c r="AA1042"/>
      <c r="AB1042"/>
      <c r="AC1042"/>
      <c r="AD1042"/>
    </row>
    <row r="1043" spans="27:30" ht="12" customHeight="1" x14ac:dyDescent="0.3">
      <c r="AA1043"/>
      <c r="AB1043"/>
      <c r="AC1043"/>
      <c r="AD1043"/>
    </row>
    <row r="1044" spans="27:30" ht="12" customHeight="1" x14ac:dyDescent="0.3">
      <c r="AA1044"/>
      <c r="AB1044"/>
      <c r="AC1044"/>
      <c r="AD1044"/>
    </row>
    <row r="1045" spans="27:30" ht="12" customHeight="1" x14ac:dyDescent="0.3">
      <c r="AA1045"/>
      <c r="AB1045"/>
      <c r="AC1045"/>
      <c r="AD1045"/>
    </row>
    <row r="1046" spans="27:30" ht="12" customHeight="1" x14ac:dyDescent="0.3">
      <c r="AA1046"/>
      <c r="AB1046"/>
      <c r="AC1046"/>
      <c r="AD1046"/>
    </row>
    <row r="1047" spans="27:30" ht="12" customHeight="1" x14ac:dyDescent="0.3">
      <c r="AA1047"/>
      <c r="AB1047"/>
      <c r="AC1047"/>
      <c r="AD1047"/>
    </row>
    <row r="1048" spans="27:30" ht="12" customHeight="1" x14ac:dyDescent="0.3">
      <c r="AA1048"/>
      <c r="AB1048"/>
      <c r="AC1048"/>
      <c r="AD1048"/>
    </row>
    <row r="1049" spans="27:30" ht="12" customHeight="1" x14ac:dyDescent="0.3">
      <c r="AA1049"/>
      <c r="AB1049"/>
      <c r="AC1049"/>
      <c r="AD1049"/>
    </row>
    <row r="1050" spans="27:30" ht="12" customHeight="1" x14ac:dyDescent="0.3">
      <c r="AA1050"/>
      <c r="AB1050"/>
      <c r="AC1050"/>
      <c r="AD1050"/>
    </row>
    <row r="1051" spans="27:30" ht="12" customHeight="1" x14ac:dyDescent="0.3">
      <c r="AA1051"/>
      <c r="AB1051"/>
      <c r="AC1051"/>
      <c r="AD1051"/>
    </row>
    <row r="1052" spans="27:30" ht="12" customHeight="1" x14ac:dyDescent="0.3">
      <c r="AA1052"/>
      <c r="AB1052"/>
      <c r="AC1052"/>
      <c r="AD1052"/>
    </row>
    <row r="1053" spans="27:30" ht="12" customHeight="1" x14ac:dyDescent="0.3">
      <c r="AA1053"/>
      <c r="AB1053"/>
      <c r="AC1053"/>
      <c r="AD1053"/>
    </row>
    <row r="1054" spans="27:30" ht="12" customHeight="1" x14ac:dyDescent="0.3">
      <c r="AA1054"/>
      <c r="AB1054"/>
      <c r="AC1054"/>
      <c r="AD1054"/>
    </row>
    <row r="1055" spans="27:30" ht="12" customHeight="1" x14ac:dyDescent="0.3">
      <c r="AA1055"/>
      <c r="AB1055"/>
      <c r="AC1055"/>
      <c r="AD1055"/>
    </row>
    <row r="1056" spans="27:30" ht="12" customHeight="1" x14ac:dyDescent="0.3">
      <c r="AA1056"/>
      <c r="AB1056"/>
      <c r="AC1056"/>
      <c r="AD1056"/>
    </row>
    <row r="1057" spans="27:30" ht="12" customHeight="1" x14ac:dyDescent="0.3">
      <c r="AA1057"/>
      <c r="AB1057"/>
      <c r="AC1057"/>
      <c r="AD1057"/>
    </row>
    <row r="1058" spans="27:30" ht="12" customHeight="1" x14ac:dyDescent="0.3">
      <c r="AA1058"/>
      <c r="AB1058"/>
      <c r="AC1058"/>
      <c r="AD1058"/>
    </row>
    <row r="1059" spans="27:30" ht="12" customHeight="1" x14ac:dyDescent="0.3">
      <c r="AA1059"/>
      <c r="AB1059"/>
      <c r="AC1059"/>
      <c r="AD1059"/>
    </row>
    <row r="1060" spans="27:30" ht="12" customHeight="1" x14ac:dyDescent="0.3">
      <c r="AA1060"/>
      <c r="AB1060"/>
      <c r="AC1060"/>
      <c r="AD1060"/>
    </row>
    <row r="1061" spans="27:30" ht="12" customHeight="1" x14ac:dyDescent="0.3">
      <c r="AA1061"/>
      <c r="AB1061"/>
      <c r="AC1061"/>
      <c r="AD1061"/>
    </row>
    <row r="1062" spans="27:30" ht="12" customHeight="1" x14ac:dyDescent="0.3">
      <c r="AA1062"/>
      <c r="AB1062"/>
      <c r="AC1062"/>
      <c r="AD1062"/>
    </row>
    <row r="1063" spans="27:30" ht="12" customHeight="1" x14ac:dyDescent="0.3">
      <c r="AA1063"/>
      <c r="AB1063"/>
      <c r="AC1063"/>
      <c r="AD1063"/>
    </row>
    <row r="1064" spans="27:30" ht="12" customHeight="1" x14ac:dyDescent="0.3">
      <c r="AA1064"/>
      <c r="AB1064"/>
      <c r="AC1064"/>
      <c r="AD1064"/>
    </row>
    <row r="1065" spans="27:30" ht="12" customHeight="1" x14ac:dyDescent="0.3">
      <c r="AA1065"/>
      <c r="AB1065"/>
      <c r="AC1065"/>
      <c r="AD1065"/>
    </row>
    <row r="1066" spans="27:30" ht="12" customHeight="1" x14ac:dyDescent="0.3">
      <c r="AA1066"/>
      <c r="AB1066"/>
      <c r="AC1066"/>
      <c r="AD1066"/>
    </row>
    <row r="1067" spans="27:30" ht="12" customHeight="1" x14ac:dyDescent="0.3">
      <c r="AA1067"/>
      <c r="AB1067"/>
      <c r="AC1067"/>
      <c r="AD1067"/>
    </row>
    <row r="1068" spans="27:30" ht="12" customHeight="1" x14ac:dyDescent="0.3">
      <c r="AA1068"/>
      <c r="AB1068"/>
      <c r="AC1068"/>
      <c r="AD1068"/>
    </row>
    <row r="1069" spans="27:30" ht="12" customHeight="1" x14ac:dyDescent="0.3">
      <c r="AA1069"/>
      <c r="AB1069"/>
      <c r="AC1069"/>
      <c r="AD1069"/>
    </row>
    <row r="1070" spans="27:30" ht="12" customHeight="1" x14ac:dyDescent="0.3">
      <c r="AA1070"/>
      <c r="AB1070"/>
      <c r="AC1070"/>
      <c r="AD1070"/>
    </row>
    <row r="1071" spans="27:30" ht="12" customHeight="1" x14ac:dyDescent="0.3">
      <c r="AA1071"/>
      <c r="AB1071"/>
      <c r="AC1071"/>
      <c r="AD1071"/>
    </row>
    <row r="1072" spans="27:30" ht="12" customHeight="1" x14ac:dyDescent="0.3">
      <c r="AA1072"/>
      <c r="AB1072"/>
      <c r="AC1072"/>
      <c r="AD1072"/>
    </row>
    <row r="1073" spans="27:30" ht="12" customHeight="1" x14ac:dyDescent="0.3">
      <c r="AA1073"/>
      <c r="AB1073"/>
      <c r="AC1073"/>
      <c r="AD1073"/>
    </row>
    <row r="1074" spans="27:30" ht="12" customHeight="1" x14ac:dyDescent="0.3">
      <c r="AA1074"/>
      <c r="AB1074"/>
      <c r="AC1074"/>
      <c r="AD1074"/>
    </row>
    <row r="1075" spans="27:30" ht="12" customHeight="1" x14ac:dyDescent="0.3">
      <c r="AA1075"/>
      <c r="AB1075"/>
      <c r="AC1075"/>
      <c r="AD1075"/>
    </row>
    <row r="1076" spans="27:30" ht="12" customHeight="1" x14ac:dyDescent="0.3">
      <c r="AA1076"/>
      <c r="AB1076"/>
      <c r="AC1076"/>
      <c r="AD1076"/>
    </row>
    <row r="1077" spans="27:30" ht="12" customHeight="1" x14ac:dyDescent="0.3">
      <c r="AA1077"/>
      <c r="AB1077"/>
      <c r="AC1077"/>
      <c r="AD1077"/>
    </row>
    <row r="1078" spans="27:30" ht="12" customHeight="1" x14ac:dyDescent="0.3">
      <c r="AA1078"/>
      <c r="AB1078"/>
      <c r="AC1078"/>
      <c r="AD1078"/>
    </row>
    <row r="1079" spans="27:30" ht="12" customHeight="1" x14ac:dyDescent="0.3">
      <c r="AA1079"/>
      <c r="AB1079"/>
      <c r="AC1079"/>
      <c r="AD1079"/>
    </row>
    <row r="1080" spans="27:30" ht="12" customHeight="1" x14ac:dyDescent="0.3">
      <c r="AA1080"/>
      <c r="AB1080"/>
      <c r="AC1080"/>
      <c r="AD1080"/>
    </row>
    <row r="1081" spans="27:30" ht="12" customHeight="1" x14ac:dyDescent="0.3">
      <c r="AA1081"/>
      <c r="AB1081"/>
      <c r="AC1081"/>
      <c r="AD1081"/>
    </row>
    <row r="1082" spans="27:30" ht="12" customHeight="1" x14ac:dyDescent="0.3">
      <c r="AA1082"/>
      <c r="AB1082"/>
      <c r="AC1082"/>
      <c r="AD1082"/>
    </row>
    <row r="1083" spans="27:30" ht="12" customHeight="1" x14ac:dyDescent="0.3">
      <c r="AA1083"/>
      <c r="AB1083"/>
      <c r="AC1083"/>
      <c r="AD1083"/>
    </row>
    <row r="1084" spans="27:30" ht="12" customHeight="1" x14ac:dyDescent="0.3">
      <c r="AA1084"/>
      <c r="AB1084"/>
      <c r="AC1084"/>
      <c r="AD1084"/>
    </row>
    <row r="1085" spans="27:30" ht="12" customHeight="1" x14ac:dyDescent="0.3">
      <c r="AA1085"/>
      <c r="AB1085"/>
      <c r="AC1085"/>
      <c r="AD1085"/>
    </row>
    <row r="1086" spans="27:30" ht="12" customHeight="1" x14ac:dyDescent="0.3">
      <c r="AA1086"/>
      <c r="AB1086"/>
      <c r="AC1086"/>
      <c r="AD1086"/>
    </row>
    <row r="1087" spans="27:30" ht="12" customHeight="1" x14ac:dyDescent="0.3">
      <c r="AA1087"/>
      <c r="AB1087"/>
      <c r="AC1087"/>
      <c r="AD1087"/>
    </row>
    <row r="1088" spans="27:30" ht="12" customHeight="1" x14ac:dyDescent="0.3">
      <c r="AA1088"/>
      <c r="AB1088"/>
      <c r="AC1088"/>
      <c r="AD1088"/>
    </row>
    <row r="1089" spans="27:30" ht="12" customHeight="1" x14ac:dyDescent="0.3">
      <c r="AA1089"/>
      <c r="AB1089"/>
      <c r="AC1089"/>
      <c r="AD1089"/>
    </row>
    <row r="1090" spans="27:30" ht="12" customHeight="1" x14ac:dyDescent="0.3">
      <c r="AA1090"/>
      <c r="AB1090"/>
      <c r="AC1090"/>
      <c r="AD1090"/>
    </row>
    <row r="1091" spans="27:30" ht="12" customHeight="1" x14ac:dyDescent="0.3">
      <c r="AA1091"/>
      <c r="AB1091"/>
      <c r="AC1091"/>
      <c r="AD1091"/>
    </row>
    <row r="1092" spans="27:30" ht="12" customHeight="1" x14ac:dyDescent="0.3">
      <c r="AA1092"/>
      <c r="AB1092"/>
      <c r="AC1092"/>
      <c r="AD1092"/>
    </row>
    <row r="1093" spans="27:30" ht="12" customHeight="1" x14ac:dyDescent="0.3">
      <c r="AA1093"/>
      <c r="AB1093"/>
      <c r="AC1093"/>
      <c r="AD1093"/>
    </row>
    <row r="1094" spans="27:30" ht="12" customHeight="1" x14ac:dyDescent="0.3">
      <c r="AA1094"/>
      <c r="AB1094"/>
      <c r="AC1094"/>
      <c r="AD1094"/>
    </row>
    <row r="1095" spans="27:30" ht="12" customHeight="1" x14ac:dyDescent="0.3">
      <c r="AA1095"/>
      <c r="AB1095"/>
      <c r="AC1095"/>
      <c r="AD1095"/>
    </row>
    <row r="1096" spans="27:30" ht="12" customHeight="1" x14ac:dyDescent="0.3">
      <c r="AA1096"/>
      <c r="AB1096"/>
      <c r="AC1096"/>
      <c r="AD1096"/>
    </row>
    <row r="1097" spans="27:30" ht="12" customHeight="1" x14ac:dyDescent="0.3">
      <c r="AA1097"/>
      <c r="AB1097"/>
      <c r="AC1097"/>
      <c r="AD1097"/>
    </row>
    <row r="1098" spans="27:30" ht="12" customHeight="1" x14ac:dyDescent="0.3">
      <c r="AA1098"/>
      <c r="AB1098"/>
      <c r="AC1098"/>
      <c r="AD1098"/>
    </row>
    <row r="1099" spans="27:30" ht="12" customHeight="1" x14ac:dyDescent="0.3">
      <c r="AA1099"/>
      <c r="AB1099"/>
      <c r="AC1099"/>
      <c r="AD1099"/>
    </row>
    <row r="1100" spans="27:30" ht="12" customHeight="1" x14ac:dyDescent="0.3">
      <c r="AA1100"/>
      <c r="AB1100"/>
      <c r="AC1100"/>
      <c r="AD1100"/>
    </row>
    <row r="1101" spans="27:30" ht="12" customHeight="1" x14ac:dyDescent="0.3">
      <c r="AA1101"/>
      <c r="AB1101"/>
      <c r="AC1101"/>
      <c r="AD1101"/>
    </row>
    <row r="1102" spans="27:30" ht="12" customHeight="1" x14ac:dyDescent="0.3">
      <c r="AA1102"/>
      <c r="AB1102"/>
      <c r="AC1102"/>
      <c r="AD1102"/>
    </row>
    <row r="1103" spans="27:30" ht="12" customHeight="1" x14ac:dyDescent="0.3">
      <c r="AA1103"/>
      <c r="AB1103"/>
      <c r="AC1103"/>
      <c r="AD1103"/>
    </row>
    <row r="1104" spans="27:30" ht="12" customHeight="1" x14ac:dyDescent="0.3">
      <c r="AA1104"/>
      <c r="AB1104"/>
      <c r="AC1104"/>
      <c r="AD1104"/>
    </row>
    <row r="1105" spans="27:30" ht="12" customHeight="1" x14ac:dyDescent="0.3">
      <c r="AA1105"/>
      <c r="AB1105"/>
      <c r="AC1105"/>
      <c r="AD1105"/>
    </row>
    <row r="1106" spans="27:30" ht="12" customHeight="1" x14ac:dyDescent="0.3">
      <c r="AA1106"/>
      <c r="AB1106"/>
      <c r="AC1106"/>
      <c r="AD1106"/>
    </row>
    <row r="1107" spans="27:30" ht="12" customHeight="1" x14ac:dyDescent="0.3">
      <c r="AA1107"/>
      <c r="AB1107"/>
      <c r="AC1107"/>
      <c r="AD1107"/>
    </row>
    <row r="1108" spans="27:30" ht="12" customHeight="1" x14ac:dyDescent="0.3">
      <c r="AA1108"/>
      <c r="AB1108"/>
      <c r="AC1108"/>
      <c r="AD1108"/>
    </row>
    <row r="1109" spans="27:30" ht="12" customHeight="1" x14ac:dyDescent="0.3">
      <c r="AA1109"/>
      <c r="AB1109"/>
      <c r="AC1109"/>
      <c r="AD1109"/>
    </row>
    <row r="1110" spans="27:30" ht="12" customHeight="1" x14ac:dyDescent="0.3">
      <c r="AA1110"/>
      <c r="AB1110"/>
      <c r="AC1110"/>
      <c r="AD1110"/>
    </row>
    <row r="1111" spans="27:30" ht="12" customHeight="1" x14ac:dyDescent="0.3">
      <c r="AA1111"/>
      <c r="AB1111"/>
      <c r="AC1111"/>
      <c r="AD1111"/>
    </row>
    <row r="1112" spans="27:30" ht="12" customHeight="1" x14ac:dyDescent="0.3">
      <c r="AA1112"/>
      <c r="AB1112"/>
      <c r="AC1112"/>
      <c r="AD1112"/>
    </row>
    <row r="1113" spans="27:30" ht="12" customHeight="1" x14ac:dyDescent="0.3">
      <c r="AA1113"/>
      <c r="AB1113"/>
      <c r="AC1113"/>
      <c r="AD1113"/>
    </row>
    <row r="1114" spans="27:30" ht="12" customHeight="1" x14ac:dyDescent="0.3">
      <c r="AA1114"/>
      <c r="AB1114"/>
      <c r="AC1114"/>
      <c r="AD1114"/>
    </row>
    <row r="1115" spans="27:30" ht="12" customHeight="1" x14ac:dyDescent="0.3">
      <c r="AA1115"/>
      <c r="AB1115"/>
      <c r="AC1115"/>
      <c r="AD1115"/>
    </row>
    <row r="1116" spans="27:30" ht="12" customHeight="1" x14ac:dyDescent="0.3">
      <c r="AA1116"/>
      <c r="AB1116"/>
      <c r="AC1116"/>
      <c r="AD1116"/>
    </row>
    <row r="1117" spans="27:30" ht="12" customHeight="1" x14ac:dyDescent="0.3">
      <c r="AA1117"/>
      <c r="AB1117"/>
      <c r="AC1117"/>
      <c r="AD1117"/>
    </row>
    <row r="1118" spans="27:30" ht="12" customHeight="1" x14ac:dyDescent="0.3">
      <c r="AA1118"/>
      <c r="AB1118"/>
      <c r="AC1118"/>
      <c r="AD1118"/>
    </row>
    <row r="1119" spans="27:30" ht="12" customHeight="1" x14ac:dyDescent="0.3">
      <c r="AA1119"/>
      <c r="AB1119"/>
      <c r="AC1119"/>
      <c r="AD1119"/>
    </row>
    <row r="1120" spans="27:30" ht="12" customHeight="1" x14ac:dyDescent="0.3">
      <c r="AA1120"/>
      <c r="AB1120"/>
      <c r="AC1120"/>
      <c r="AD1120"/>
    </row>
    <row r="1121" spans="27:30" ht="12" customHeight="1" x14ac:dyDescent="0.3">
      <c r="AA1121"/>
      <c r="AB1121"/>
      <c r="AC1121"/>
      <c r="AD1121"/>
    </row>
    <row r="1122" spans="27:30" ht="12" customHeight="1" x14ac:dyDescent="0.3">
      <c r="AA1122"/>
      <c r="AB1122"/>
      <c r="AC1122"/>
      <c r="AD1122"/>
    </row>
    <row r="1123" spans="27:30" ht="12" customHeight="1" x14ac:dyDescent="0.3">
      <c r="AA1123"/>
      <c r="AB1123"/>
      <c r="AC1123"/>
      <c r="AD1123"/>
    </row>
    <row r="1124" spans="27:30" ht="12" customHeight="1" x14ac:dyDescent="0.3">
      <c r="AA1124"/>
      <c r="AB1124"/>
      <c r="AC1124"/>
      <c r="AD1124"/>
    </row>
    <row r="1125" spans="27:30" ht="12" customHeight="1" x14ac:dyDescent="0.3">
      <c r="AA1125"/>
      <c r="AB1125"/>
      <c r="AC1125"/>
      <c r="AD1125"/>
    </row>
    <row r="1126" spans="27:30" ht="12" customHeight="1" x14ac:dyDescent="0.3">
      <c r="AA1126"/>
      <c r="AB1126"/>
      <c r="AC1126"/>
      <c r="AD1126"/>
    </row>
    <row r="1127" spans="27:30" ht="12" customHeight="1" x14ac:dyDescent="0.3">
      <c r="AA1127"/>
      <c r="AB1127"/>
      <c r="AC1127"/>
      <c r="AD1127"/>
    </row>
    <row r="1128" spans="27:30" ht="12" customHeight="1" x14ac:dyDescent="0.3">
      <c r="AA1128"/>
      <c r="AB1128"/>
      <c r="AC1128"/>
      <c r="AD1128"/>
    </row>
    <row r="1129" spans="27:30" ht="12" customHeight="1" x14ac:dyDescent="0.3">
      <c r="AA1129"/>
      <c r="AB1129"/>
      <c r="AC1129"/>
      <c r="AD1129"/>
    </row>
    <row r="1130" spans="27:30" ht="12" customHeight="1" x14ac:dyDescent="0.3">
      <c r="AA1130"/>
      <c r="AB1130"/>
      <c r="AC1130"/>
      <c r="AD1130"/>
    </row>
    <row r="1131" spans="27:30" ht="12" customHeight="1" x14ac:dyDescent="0.3">
      <c r="AA1131"/>
      <c r="AB1131"/>
      <c r="AC1131"/>
      <c r="AD1131"/>
    </row>
    <row r="1132" spans="27:30" ht="12" customHeight="1" x14ac:dyDescent="0.3">
      <c r="AA1132"/>
      <c r="AB1132"/>
      <c r="AC1132"/>
      <c r="AD1132"/>
    </row>
    <row r="1133" spans="27:30" ht="12" customHeight="1" x14ac:dyDescent="0.3">
      <c r="AA1133"/>
      <c r="AB1133"/>
      <c r="AC1133"/>
      <c r="AD1133"/>
    </row>
    <row r="1134" spans="27:30" ht="12" customHeight="1" x14ac:dyDescent="0.3">
      <c r="AA1134"/>
      <c r="AB1134"/>
      <c r="AC1134"/>
      <c r="AD1134"/>
    </row>
    <row r="1135" spans="27:30" ht="12" customHeight="1" x14ac:dyDescent="0.3">
      <c r="AA1135"/>
      <c r="AB1135"/>
      <c r="AC1135"/>
      <c r="AD1135"/>
    </row>
    <row r="1136" spans="27:30" ht="12" customHeight="1" x14ac:dyDescent="0.3">
      <c r="AA1136"/>
      <c r="AB1136"/>
      <c r="AC1136"/>
      <c r="AD1136"/>
    </row>
    <row r="1137" spans="27:30" ht="12" customHeight="1" x14ac:dyDescent="0.3">
      <c r="AA1137"/>
      <c r="AB1137"/>
      <c r="AC1137"/>
      <c r="AD1137"/>
    </row>
    <row r="1138" spans="27:30" ht="12" customHeight="1" x14ac:dyDescent="0.3">
      <c r="AA1138"/>
      <c r="AB1138"/>
      <c r="AC1138"/>
      <c r="AD1138"/>
    </row>
    <row r="1139" spans="27:30" ht="12" customHeight="1" x14ac:dyDescent="0.3">
      <c r="AA1139"/>
      <c r="AB1139"/>
      <c r="AC1139"/>
      <c r="AD1139"/>
    </row>
    <row r="1140" spans="27:30" ht="12" customHeight="1" x14ac:dyDescent="0.3">
      <c r="AA1140"/>
      <c r="AB1140"/>
      <c r="AC1140"/>
      <c r="AD1140"/>
    </row>
    <row r="1141" spans="27:30" ht="12" customHeight="1" x14ac:dyDescent="0.3">
      <c r="AA1141"/>
      <c r="AB1141"/>
      <c r="AC1141"/>
      <c r="AD1141"/>
    </row>
    <row r="1142" spans="27:30" ht="12" customHeight="1" x14ac:dyDescent="0.3">
      <c r="AA1142"/>
      <c r="AB1142"/>
      <c r="AC1142"/>
      <c r="AD1142"/>
    </row>
    <row r="1143" spans="27:30" ht="12" customHeight="1" x14ac:dyDescent="0.3">
      <c r="AA1143"/>
      <c r="AB1143"/>
      <c r="AC1143"/>
      <c r="AD1143"/>
    </row>
    <row r="1144" spans="27:30" ht="12" customHeight="1" x14ac:dyDescent="0.3">
      <c r="AA1144"/>
      <c r="AB1144"/>
      <c r="AC1144"/>
      <c r="AD1144"/>
    </row>
    <row r="1145" spans="27:30" ht="12" customHeight="1" x14ac:dyDescent="0.3">
      <c r="AA1145"/>
      <c r="AB1145"/>
      <c r="AC1145"/>
      <c r="AD1145"/>
    </row>
    <row r="1146" spans="27:30" ht="12" customHeight="1" x14ac:dyDescent="0.3">
      <c r="AA1146"/>
      <c r="AB1146"/>
      <c r="AC1146"/>
      <c r="AD1146"/>
    </row>
    <row r="1147" spans="27:30" ht="12" customHeight="1" x14ac:dyDescent="0.3">
      <c r="AA1147"/>
      <c r="AB1147"/>
      <c r="AC1147"/>
      <c r="AD1147"/>
    </row>
    <row r="1148" spans="27:30" ht="12" customHeight="1" x14ac:dyDescent="0.3">
      <c r="AA1148"/>
      <c r="AB1148"/>
      <c r="AC1148"/>
      <c r="AD1148"/>
    </row>
    <row r="1149" spans="27:30" ht="12" customHeight="1" x14ac:dyDescent="0.3">
      <c r="AA1149"/>
      <c r="AB1149"/>
      <c r="AC1149"/>
      <c r="AD1149"/>
    </row>
    <row r="1150" spans="27:30" ht="12" customHeight="1" x14ac:dyDescent="0.3">
      <c r="AA1150"/>
      <c r="AB1150"/>
      <c r="AC1150"/>
      <c r="AD1150"/>
    </row>
    <row r="1151" spans="27:30" ht="12" customHeight="1" x14ac:dyDescent="0.3">
      <c r="AA1151"/>
      <c r="AB1151"/>
      <c r="AC1151"/>
      <c r="AD1151"/>
    </row>
    <row r="1152" spans="27:30" ht="12" customHeight="1" x14ac:dyDescent="0.3">
      <c r="AA1152"/>
      <c r="AB1152"/>
      <c r="AC1152"/>
      <c r="AD1152"/>
    </row>
    <row r="1153" spans="27:30" ht="12" customHeight="1" x14ac:dyDescent="0.3">
      <c r="AA1153"/>
      <c r="AB1153"/>
      <c r="AC1153"/>
      <c r="AD1153"/>
    </row>
    <row r="1154" spans="27:30" ht="12" customHeight="1" x14ac:dyDescent="0.3">
      <c r="AA1154"/>
      <c r="AB1154"/>
      <c r="AC1154"/>
      <c r="AD1154"/>
    </row>
    <row r="1155" spans="27:30" ht="12" customHeight="1" x14ac:dyDescent="0.3">
      <c r="AA1155"/>
      <c r="AB1155"/>
      <c r="AC1155"/>
      <c r="AD1155"/>
    </row>
    <row r="1156" spans="27:30" ht="12" customHeight="1" x14ac:dyDescent="0.3">
      <c r="AA1156"/>
      <c r="AB1156"/>
      <c r="AC1156"/>
      <c r="AD1156"/>
    </row>
    <row r="1157" spans="27:30" ht="12" customHeight="1" x14ac:dyDescent="0.3">
      <c r="AA1157"/>
      <c r="AB1157"/>
      <c r="AC1157"/>
      <c r="AD1157"/>
    </row>
    <row r="1158" spans="27:30" ht="12" customHeight="1" x14ac:dyDescent="0.3">
      <c r="AA1158"/>
      <c r="AB1158"/>
      <c r="AC1158"/>
      <c r="AD1158"/>
    </row>
    <row r="1159" spans="27:30" ht="12" customHeight="1" x14ac:dyDescent="0.3">
      <c r="AA1159"/>
      <c r="AB1159"/>
      <c r="AC1159"/>
      <c r="AD1159"/>
    </row>
    <row r="1160" spans="27:30" ht="12" customHeight="1" x14ac:dyDescent="0.3">
      <c r="AA1160"/>
      <c r="AB1160"/>
      <c r="AC1160"/>
      <c r="AD1160"/>
    </row>
    <row r="1161" spans="27:30" ht="12" customHeight="1" x14ac:dyDescent="0.3">
      <c r="AA1161"/>
      <c r="AB1161"/>
      <c r="AC1161"/>
      <c r="AD1161"/>
    </row>
    <row r="1162" spans="27:30" ht="12" customHeight="1" x14ac:dyDescent="0.3">
      <c r="AA1162"/>
      <c r="AB1162"/>
      <c r="AC1162"/>
      <c r="AD1162"/>
    </row>
    <row r="1163" spans="27:30" ht="12" customHeight="1" x14ac:dyDescent="0.3">
      <c r="AA1163"/>
      <c r="AB1163"/>
      <c r="AC1163"/>
      <c r="AD1163"/>
    </row>
    <row r="1164" spans="27:30" ht="12" customHeight="1" x14ac:dyDescent="0.3">
      <c r="AA1164"/>
      <c r="AB1164"/>
      <c r="AC1164"/>
      <c r="AD1164"/>
    </row>
    <row r="1165" spans="27:30" ht="12" customHeight="1" x14ac:dyDescent="0.3">
      <c r="AA1165"/>
      <c r="AB1165"/>
      <c r="AC1165"/>
      <c r="AD1165"/>
    </row>
    <row r="1166" spans="27:30" ht="12" customHeight="1" x14ac:dyDescent="0.3">
      <c r="AA1166"/>
      <c r="AB1166"/>
      <c r="AC1166"/>
      <c r="AD1166"/>
    </row>
    <row r="1167" spans="27:30" ht="12" customHeight="1" x14ac:dyDescent="0.3">
      <c r="AA1167"/>
      <c r="AB1167"/>
      <c r="AC1167"/>
      <c r="AD1167"/>
    </row>
    <row r="1168" spans="27:30" ht="12" customHeight="1" x14ac:dyDescent="0.3">
      <c r="AA1168"/>
      <c r="AB1168"/>
      <c r="AC1168"/>
      <c r="AD1168"/>
    </row>
    <row r="1169" spans="27:30" ht="12" customHeight="1" x14ac:dyDescent="0.3">
      <c r="AA1169"/>
      <c r="AB1169"/>
      <c r="AC1169"/>
      <c r="AD1169"/>
    </row>
    <row r="1170" spans="27:30" ht="12" customHeight="1" x14ac:dyDescent="0.3">
      <c r="AA1170"/>
      <c r="AB1170"/>
      <c r="AC1170"/>
      <c r="AD1170"/>
    </row>
    <row r="1171" spans="27:30" ht="12" customHeight="1" x14ac:dyDescent="0.3">
      <c r="AA1171"/>
      <c r="AB1171"/>
      <c r="AC1171"/>
      <c r="AD1171"/>
    </row>
    <row r="1172" spans="27:30" ht="12" customHeight="1" x14ac:dyDescent="0.3">
      <c r="AA1172"/>
      <c r="AB1172"/>
      <c r="AC1172"/>
      <c r="AD1172"/>
    </row>
    <row r="1173" spans="27:30" ht="12" customHeight="1" x14ac:dyDescent="0.3">
      <c r="AA1173"/>
      <c r="AB1173"/>
      <c r="AC1173"/>
      <c r="AD1173"/>
    </row>
    <row r="1174" spans="27:30" ht="12" customHeight="1" x14ac:dyDescent="0.3">
      <c r="AA1174"/>
      <c r="AB1174"/>
      <c r="AC1174"/>
      <c r="AD1174"/>
    </row>
    <row r="1175" spans="27:30" ht="12" customHeight="1" x14ac:dyDescent="0.3">
      <c r="AA1175"/>
      <c r="AB1175"/>
      <c r="AC1175"/>
      <c r="AD1175"/>
    </row>
    <row r="1176" spans="27:30" ht="12" customHeight="1" x14ac:dyDescent="0.3">
      <c r="AA1176"/>
      <c r="AB1176"/>
      <c r="AC1176"/>
      <c r="AD1176"/>
    </row>
    <row r="1177" spans="27:30" ht="12" customHeight="1" x14ac:dyDescent="0.3">
      <c r="AA1177"/>
      <c r="AB1177"/>
      <c r="AC1177"/>
      <c r="AD1177"/>
    </row>
    <row r="1178" spans="27:30" ht="12" customHeight="1" x14ac:dyDescent="0.3">
      <c r="AA1178"/>
      <c r="AB1178"/>
      <c r="AC1178"/>
      <c r="AD1178"/>
    </row>
    <row r="1179" spans="27:30" ht="12" customHeight="1" x14ac:dyDescent="0.3">
      <c r="AA1179"/>
      <c r="AB1179"/>
      <c r="AC1179"/>
      <c r="AD1179"/>
    </row>
    <row r="1180" spans="27:30" ht="12" customHeight="1" x14ac:dyDescent="0.3">
      <c r="AA1180"/>
      <c r="AB1180"/>
      <c r="AC1180"/>
      <c r="AD1180"/>
    </row>
    <row r="1181" spans="27:30" ht="12" customHeight="1" x14ac:dyDescent="0.3">
      <c r="AA1181"/>
      <c r="AB1181"/>
      <c r="AC1181"/>
      <c r="AD1181"/>
    </row>
    <row r="1182" spans="27:30" ht="12" customHeight="1" x14ac:dyDescent="0.3">
      <c r="AA1182"/>
      <c r="AB1182"/>
      <c r="AC1182"/>
      <c r="AD1182"/>
    </row>
    <row r="1183" spans="27:30" ht="12" customHeight="1" x14ac:dyDescent="0.3">
      <c r="AA1183"/>
      <c r="AB1183"/>
      <c r="AC1183"/>
      <c r="AD1183"/>
    </row>
    <row r="1184" spans="27:30" ht="12" customHeight="1" x14ac:dyDescent="0.3">
      <c r="AA1184"/>
      <c r="AB1184"/>
      <c r="AC1184"/>
      <c r="AD1184"/>
    </row>
    <row r="1185" spans="27:30" ht="12" customHeight="1" x14ac:dyDescent="0.3">
      <c r="AA1185"/>
      <c r="AB1185"/>
      <c r="AC1185"/>
      <c r="AD1185"/>
    </row>
    <row r="1186" spans="27:30" ht="12" customHeight="1" x14ac:dyDescent="0.3">
      <c r="AA1186"/>
      <c r="AB1186"/>
      <c r="AC1186"/>
      <c r="AD1186"/>
    </row>
    <row r="1187" spans="27:30" ht="12" customHeight="1" x14ac:dyDescent="0.3">
      <c r="AA1187"/>
      <c r="AB1187"/>
      <c r="AC1187"/>
      <c r="AD1187"/>
    </row>
    <row r="1188" spans="27:30" ht="12" customHeight="1" x14ac:dyDescent="0.3">
      <c r="AA1188"/>
      <c r="AB1188"/>
      <c r="AC1188"/>
      <c r="AD1188"/>
    </row>
    <row r="1189" spans="27:30" ht="12" customHeight="1" x14ac:dyDescent="0.3">
      <c r="AA1189"/>
      <c r="AB1189"/>
      <c r="AC1189"/>
      <c r="AD1189"/>
    </row>
    <row r="1190" spans="27:30" ht="12" customHeight="1" x14ac:dyDescent="0.3">
      <c r="AA1190"/>
      <c r="AB1190"/>
      <c r="AC1190"/>
      <c r="AD1190"/>
    </row>
    <row r="1191" spans="27:30" ht="12" customHeight="1" x14ac:dyDescent="0.3">
      <c r="AA1191"/>
      <c r="AB1191"/>
      <c r="AC1191"/>
      <c r="AD1191"/>
    </row>
    <row r="1192" spans="27:30" ht="12" customHeight="1" x14ac:dyDescent="0.3">
      <c r="AA1192"/>
      <c r="AB1192"/>
      <c r="AC1192"/>
      <c r="AD1192"/>
    </row>
    <row r="1193" spans="27:30" ht="12" customHeight="1" x14ac:dyDescent="0.3">
      <c r="AA1193"/>
      <c r="AB1193"/>
      <c r="AC1193"/>
      <c r="AD1193"/>
    </row>
    <row r="1194" spans="27:30" ht="12" customHeight="1" x14ac:dyDescent="0.3">
      <c r="AA1194"/>
      <c r="AB1194"/>
      <c r="AC1194"/>
      <c r="AD1194"/>
    </row>
    <row r="1195" spans="27:30" ht="12" customHeight="1" x14ac:dyDescent="0.3">
      <c r="AA1195"/>
      <c r="AB1195"/>
      <c r="AC1195"/>
      <c r="AD1195"/>
    </row>
    <row r="1196" spans="27:30" ht="12" customHeight="1" x14ac:dyDescent="0.3">
      <c r="AA1196"/>
      <c r="AB1196"/>
      <c r="AC1196"/>
      <c r="AD1196"/>
    </row>
    <row r="1197" spans="27:30" ht="12" customHeight="1" x14ac:dyDescent="0.3">
      <c r="AA1197"/>
      <c r="AB1197"/>
      <c r="AC1197"/>
      <c r="AD1197"/>
    </row>
    <row r="1198" spans="27:30" ht="12" customHeight="1" x14ac:dyDescent="0.3">
      <c r="AA1198"/>
      <c r="AB1198"/>
      <c r="AC1198"/>
      <c r="AD1198"/>
    </row>
    <row r="1199" spans="27:30" ht="12" customHeight="1" x14ac:dyDescent="0.3">
      <c r="AA1199"/>
      <c r="AB1199"/>
      <c r="AC1199"/>
      <c r="AD1199"/>
    </row>
    <row r="1200" spans="27:30" ht="12" customHeight="1" x14ac:dyDescent="0.3">
      <c r="AA1200"/>
      <c r="AB1200"/>
      <c r="AC1200"/>
      <c r="AD1200"/>
    </row>
    <row r="1201" spans="27:30" ht="12" customHeight="1" x14ac:dyDescent="0.3">
      <c r="AA1201"/>
      <c r="AB1201"/>
      <c r="AC1201"/>
      <c r="AD1201"/>
    </row>
    <row r="1202" spans="27:30" ht="12" customHeight="1" x14ac:dyDescent="0.3">
      <c r="AA1202"/>
      <c r="AB1202"/>
      <c r="AC1202"/>
      <c r="AD1202"/>
    </row>
    <row r="1203" spans="27:30" ht="12" customHeight="1" x14ac:dyDescent="0.3">
      <c r="AA1203"/>
      <c r="AB1203"/>
      <c r="AC1203"/>
      <c r="AD1203"/>
    </row>
    <row r="1204" spans="27:30" ht="12" customHeight="1" x14ac:dyDescent="0.3">
      <c r="AA1204"/>
      <c r="AB1204"/>
      <c r="AC1204"/>
      <c r="AD1204"/>
    </row>
    <row r="1205" spans="27:30" ht="12" customHeight="1" x14ac:dyDescent="0.3">
      <c r="AA1205"/>
      <c r="AB1205"/>
      <c r="AC1205"/>
      <c r="AD1205"/>
    </row>
    <row r="1206" spans="27:30" ht="12" customHeight="1" x14ac:dyDescent="0.3">
      <c r="AA1206"/>
      <c r="AB1206"/>
      <c r="AC1206"/>
      <c r="AD1206"/>
    </row>
    <row r="1207" spans="27:30" ht="12" customHeight="1" x14ac:dyDescent="0.3">
      <c r="AA1207"/>
      <c r="AB1207"/>
      <c r="AC1207"/>
      <c r="AD1207"/>
    </row>
    <row r="1208" spans="27:30" ht="12" customHeight="1" x14ac:dyDescent="0.3">
      <c r="AA1208"/>
      <c r="AB1208"/>
      <c r="AC1208"/>
      <c r="AD1208"/>
    </row>
    <row r="1209" spans="27:30" ht="12" customHeight="1" x14ac:dyDescent="0.3">
      <c r="AA1209"/>
      <c r="AB1209"/>
      <c r="AC1209"/>
      <c r="AD1209"/>
    </row>
    <row r="1210" spans="27:30" ht="12" customHeight="1" x14ac:dyDescent="0.3">
      <c r="AA1210"/>
      <c r="AB1210"/>
      <c r="AC1210"/>
      <c r="AD1210"/>
    </row>
    <row r="1211" spans="27:30" ht="12" customHeight="1" x14ac:dyDescent="0.3">
      <c r="AA1211"/>
      <c r="AB1211"/>
      <c r="AC1211"/>
      <c r="AD1211"/>
    </row>
    <row r="1212" spans="27:30" ht="12" customHeight="1" x14ac:dyDescent="0.3">
      <c r="AA1212"/>
      <c r="AB1212"/>
      <c r="AC1212"/>
      <c r="AD1212"/>
    </row>
    <row r="1213" spans="27:30" ht="12" customHeight="1" x14ac:dyDescent="0.3">
      <c r="AA1213"/>
      <c r="AB1213"/>
      <c r="AC1213"/>
      <c r="AD1213"/>
    </row>
    <row r="1214" spans="27:30" ht="12" customHeight="1" x14ac:dyDescent="0.3">
      <c r="AA1214"/>
      <c r="AB1214"/>
      <c r="AC1214"/>
      <c r="AD1214"/>
    </row>
    <row r="1215" spans="27:30" ht="12" customHeight="1" x14ac:dyDescent="0.3">
      <c r="AA1215"/>
      <c r="AB1215"/>
      <c r="AC1215"/>
      <c r="AD1215"/>
    </row>
    <row r="1216" spans="27:30" ht="12" customHeight="1" x14ac:dyDescent="0.3">
      <c r="AA1216"/>
      <c r="AB1216"/>
      <c r="AC1216"/>
      <c r="AD1216"/>
    </row>
    <row r="1217" spans="27:30" ht="12" customHeight="1" x14ac:dyDescent="0.3">
      <c r="AA1217"/>
      <c r="AB1217"/>
      <c r="AC1217"/>
      <c r="AD1217"/>
    </row>
    <row r="1218" spans="27:30" ht="12" customHeight="1" x14ac:dyDescent="0.3">
      <c r="AA1218"/>
      <c r="AB1218"/>
      <c r="AC1218"/>
      <c r="AD1218"/>
    </row>
    <row r="1219" spans="27:30" ht="12" customHeight="1" x14ac:dyDescent="0.3">
      <c r="AA1219"/>
      <c r="AB1219"/>
      <c r="AC1219"/>
      <c r="AD1219"/>
    </row>
    <row r="1220" spans="27:30" ht="12" customHeight="1" x14ac:dyDescent="0.3">
      <c r="AA1220"/>
      <c r="AB1220"/>
      <c r="AC1220"/>
      <c r="AD1220"/>
    </row>
    <row r="1221" spans="27:30" ht="12" customHeight="1" x14ac:dyDescent="0.3">
      <c r="AA1221"/>
      <c r="AB1221"/>
      <c r="AC1221"/>
      <c r="AD1221"/>
    </row>
    <row r="1222" spans="27:30" ht="12" customHeight="1" x14ac:dyDescent="0.3">
      <c r="AA1222"/>
      <c r="AB1222"/>
      <c r="AC1222"/>
      <c r="AD1222"/>
    </row>
    <row r="1223" spans="27:30" ht="12" customHeight="1" x14ac:dyDescent="0.3">
      <c r="AA1223"/>
      <c r="AB1223"/>
      <c r="AC1223"/>
      <c r="AD1223"/>
    </row>
    <row r="1224" spans="27:30" ht="12" customHeight="1" x14ac:dyDescent="0.3">
      <c r="AA1224"/>
      <c r="AB1224"/>
      <c r="AC1224"/>
      <c r="AD1224"/>
    </row>
    <row r="1225" spans="27:30" ht="12" customHeight="1" x14ac:dyDescent="0.3">
      <c r="AA1225"/>
      <c r="AB1225"/>
      <c r="AC1225"/>
      <c r="AD1225"/>
    </row>
    <row r="1226" spans="27:30" ht="12" customHeight="1" x14ac:dyDescent="0.3">
      <c r="AA1226"/>
      <c r="AB1226"/>
      <c r="AC1226"/>
      <c r="AD1226"/>
    </row>
    <row r="1227" spans="27:30" ht="12" customHeight="1" x14ac:dyDescent="0.3">
      <c r="AA1227"/>
      <c r="AB1227"/>
      <c r="AC1227"/>
      <c r="AD1227"/>
    </row>
    <row r="1228" spans="27:30" ht="12" customHeight="1" x14ac:dyDescent="0.3">
      <c r="AA1228"/>
      <c r="AB1228"/>
      <c r="AC1228"/>
      <c r="AD1228"/>
    </row>
    <row r="1229" spans="27:30" ht="12" customHeight="1" x14ac:dyDescent="0.3">
      <c r="AA1229"/>
      <c r="AB1229"/>
      <c r="AC1229"/>
      <c r="AD1229"/>
    </row>
    <row r="1230" spans="27:30" ht="12" customHeight="1" x14ac:dyDescent="0.3">
      <c r="AA1230"/>
      <c r="AB1230"/>
      <c r="AC1230"/>
      <c r="AD1230"/>
    </row>
    <row r="1231" spans="27:30" ht="12" customHeight="1" x14ac:dyDescent="0.3">
      <c r="AA1231"/>
      <c r="AB1231"/>
      <c r="AC1231"/>
      <c r="AD1231"/>
    </row>
    <row r="1232" spans="27:30" ht="12" customHeight="1" x14ac:dyDescent="0.3">
      <c r="AA1232"/>
      <c r="AB1232"/>
      <c r="AC1232"/>
      <c r="AD1232"/>
    </row>
    <row r="1233" spans="27:30" ht="12" customHeight="1" x14ac:dyDescent="0.3">
      <c r="AA1233"/>
      <c r="AB1233"/>
      <c r="AC1233"/>
      <c r="AD1233"/>
    </row>
    <row r="1234" spans="27:30" ht="12" customHeight="1" x14ac:dyDescent="0.3">
      <c r="AA1234"/>
      <c r="AB1234"/>
      <c r="AC1234"/>
      <c r="AD1234"/>
    </row>
    <row r="1235" spans="27:30" ht="12" customHeight="1" x14ac:dyDescent="0.3">
      <c r="AA1235"/>
      <c r="AB1235"/>
      <c r="AC1235"/>
      <c r="AD1235"/>
    </row>
    <row r="1236" spans="27:30" ht="12" customHeight="1" x14ac:dyDescent="0.3">
      <c r="AA1236"/>
      <c r="AB1236"/>
      <c r="AC1236"/>
      <c r="AD1236"/>
    </row>
    <row r="1237" spans="27:30" ht="12" customHeight="1" x14ac:dyDescent="0.3">
      <c r="AA1237"/>
      <c r="AB1237"/>
      <c r="AC1237"/>
      <c r="AD1237"/>
    </row>
    <row r="1238" spans="27:30" ht="12" customHeight="1" x14ac:dyDescent="0.3">
      <c r="AA1238"/>
      <c r="AB1238"/>
      <c r="AC1238"/>
      <c r="AD1238"/>
    </row>
    <row r="1239" spans="27:30" ht="12" customHeight="1" x14ac:dyDescent="0.3">
      <c r="AA1239"/>
      <c r="AB1239"/>
      <c r="AC1239"/>
      <c r="AD1239"/>
    </row>
    <row r="1240" spans="27:30" ht="12" customHeight="1" x14ac:dyDescent="0.3">
      <c r="AA1240"/>
      <c r="AB1240"/>
      <c r="AC1240"/>
      <c r="AD1240"/>
    </row>
    <row r="1241" spans="27:30" ht="12" customHeight="1" x14ac:dyDescent="0.3">
      <c r="AA1241"/>
      <c r="AB1241"/>
      <c r="AC1241"/>
      <c r="AD1241"/>
    </row>
    <row r="1242" spans="27:30" ht="12" customHeight="1" x14ac:dyDescent="0.3">
      <c r="AA1242"/>
      <c r="AB1242"/>
      <c r="AC1242"/>
      <c r="AD1242"/>
    </row>
    <row r="1243" spans="27:30" ht="12" customHeight="1" x14ac:dyDescent="0.3">
      <c r="AA1243"/>
      <c r="AB1243"/>
      <c r="AC1243"/>
      <c r="AD1243"/>
    </row>
    <row r="1244" spans="27:30" ht="12" customHeight="1" x14ac:dyDescent="0.3">
      <c r="AA1244"/>
      <c r="AB1244"/>
      <c r="AC1244"/>
      <c r="AD1244"/>
    </row>
    <row r="1245" spans="27:30" ht="12" customHeight="1" x14ac:dyDescent="0.3">
      <c r="AA1245"/>
      <c r="AB1245"/>
      <c r="AC1245"/>
      <c r="AD1245"/>
    </row>
    <row r="1246" spans="27:30" ht="12" customHeight="1" x14ac:dyDescent="0.3">
      <c r="AA1246"/>
      <c r="AB1246"/>
      <c r="AC1246"/>
      <c r="AD1246"/>
    </row>
    <row r="1247" spans="27:30" ht="12" customHeight="1" x14ac:dyDescent="0.3">
      <c r="AA1247"/>
      <c r="AB1247"/>
      <c r="AC1247"/>
      <c r="AD1247"/>
    </row>
    <row r="1248" spans="27:30" ht="12" customHeight="1" x14ac:dyDescent="0.3">
      <c r="AA1248"/>
      <c r="AB1248"/>
      <c r="AC1248"/>
      <c r="AD1248"/>
    </row>
    <row r="1249" spans="27:30" ht="12" customHeight="1" x14ac:dyDescent="0.3">
      <c r="AA1249"/>
      <c r="AB1249"/>
      <c r="AC1249"/>
      <c r="AD1249"/>
    </row>
    <row r="1250" spans="27:30" ht="12" customHeight="1" x14ac:dyDescent="0.3">
      <c r="AA1250"/>
      <c r="AB1250"/>
      <c r="AC1250"/>
      <c r="AD1250"/>
    </row>
    <row r="1251" spans="27:30" ht="12" customHeight="1" x14ac:dyDescent="0.3">
      <c r="AA1251"/>
      <c r="AB1251"/>
      <c r="AC1251"/>
      <c r="AD1251"/>
    </row>
    <row r="1252" spans="27:30" ht="12" customHeight="1" x14ac:dyDescent="0.3">
      <c r="AA1252"/>
      <c r="AB1252"/>
      <c r="AC1252"/>
      <c r="AD1252"/>
    </row>
    <row r="1253" spans="27:30" ht="12" customHeight="1" x14ac:dyDescent="0.3">
      <c r="AA1253"/>
      <c r="AB1253"/>
      <c r="AC1253"/>
      <c r="AD1253"/>
    </row>
    <row r="1254" spans="27:30" ht="12" customHeight="1" x14ac:dyDescent="0.3">
      <c r="AA1254"/>
      <c r="AB1254"/>
      <c r="AC1254"/>
      <c r="AD1254"/>
    </row>
    <row r="1255" spans="27:30" ht="12" customHeight="1" x14ac:dyDescent="0.3">
      <c r="AA1255"/>
      <c r="AB1255"/>
      <c r="AC1255"/>
      <c r="AD1255"/>
    </row>
    <row r="1256" spans="27:30" ht="12" customHeight="1" x14ac:dyDescent="0.3">
      <c r="AA1256"/>
      <c r="AB1256"/>
      <c r="AC1256"/>
      <c r="AD1256"/>
    </row>
    <row r="1257" spans="27:30" ht="12" customHeight="1" x14ac:dyDescent="0.3">
      <c r="AA1257"/>
      <c r="AB1257"/>
      <c r="AC1257"/>
      <c r="AD1257"/>
    </row>
    <row r="1258" spans="27:30" ht="12" customHeight="1" x14ac:dyDescent="0.3">
      <c r="AA1258"/>
      <c r="AB1258"/>
      <c r="AC1258"/>
      <c r="AD1258"/>
    </row>
    <row r="1259" spans="27:30" ht="12" customHeight="1" x14ac:dyDescent="0.3">
      <c r="AA1259"/>
      <c r="AB1259"/>
      <c r="AC1259"/>
      <c r="AD1259"/>
    </row>
    <row r="1260" spans="27:30" ht="12" customHeight="1" x14ac:dyDescent="0.3">
      <c r="AA1260"/>
      <c r="AB1260"/>
      <c r="AC1260"/>
      <c r="AD1260"/>
    </row>
    <row r="1261" spans="27:30" ht="12" customHeight="1" x14ac:dyDescent="0.3">
      <c r="AA1261"/>
      <c r="AB1261"/>
      <c r="AC1261"/>
      <c r="AD1261"/>
    </row>
    <row r="1262" spans="27:30" ht="12" customHeight="1" x14ac:dyDescent="0.3">
      <c r="AA1262"/>
      <c r="AB1262"/>
      <c r="AC1262"/>
      <c r="AD1262"/>
    </row>
    <row r="1263" spans="27:30" ht="12" customHeight="1" x14ac:dyDescent="0.3">
      <c r="AA1263"/>
      <c r="AB1263"/>
      <c r="AC1263"/>
      <c r="AD1263"/>
    </row>
    <row r="1264" spans="27:30" ht="12" customHeight="1" x14ac:dyDescent="0.3">
      <c r="AA1264"/>
      <c r="AB1264"/>
      <c r="AC1264"/>
      <c r="AD1264"/>
    </row>
    <row r="1265" spans="27:30" ht="12" customHeight="1" x14ac:dyDescent="0.3">
      <c r="AA1265"/>
      <c r="AB1265"/>
      <c r="AC1265"/>
      <c r="AD1265"/>
    </row>
    <row r="1266" spans="27:30" ht="12" customHeight="1" x14ac:dyDescent="0.3">
      <c r="AA1266"/>
      <c r="AB1266"/>
      <c r="AC1266"/>
      <c r="AD1266"/>
    </row>
    <row r="1267" spans="27:30" ht="12" customHeight="1" x14ac:dyDescent="0.3">
      <c r="AA1267"/>
      <c r="AB1267"/>
      <c r="AC1267"/>
      <c r="AD1267"/>
    </row>
    <row r="1268" spans="27:30" ht="12" customHeight="1" x14ac:dyDescent="0.3">
      <c r="AA1268"/>
      <c r="AB1268"/>
      <c r="AC1268"/>
      <c r="AD1268"/>
    </row>
    <row r="1269" spans="27:30" ht="12" customHeight="1" x14ac:dyDescent="0.3">
      <c r="AA1269"/>
      <c r="AB1269"/>
      <c r="AC1269"/>
      <c r="AD1269"/>
    </row>
    <row r="1270" spans="27:30" ht="12" customHeight="1" x14ac:dyDescent="0.3">
      <c r="AA1270"/>
      <c r="AB1270"/>
      <c r="AC1270"/>
      <c r="AD1270"/>
    </row>
    <row r="1271" spans="27:30" ht="12" customHeight="1" x14ac:dyDescent="0.3">
      <c r="AA1271"/>
      <c r="AB1271"/>
      <c r="AC1271"/>
      <c r="AD1271"/>
    </row>
    <row r="1272" spans="27:30" ht="12" customHeight="1" x14ac:dyDescent="0.3">
      <c r="AA1272"/>
      <c r="AB1272"/>
      <c r="AC1272"/>
      <c r="AD1272"/>
    </row>
    <row r="1273" spans="27:30" ht="12" customHeight="1" x14ac:dyDescent="0.3">
      <c r="AA1273"/>
      <c r="AB1273"/>
      <c r="AC1273"/>
      <c r="AD1273"/>
    </row>
    <row r="1274" spans="27:30" ht="12" customHeight="1" x14ac:dyDescent="0.3">
      <c r="AA1274"/>
      <c r="AB1274"/>
      <c r="AC1274"/>
      <c r="AD1274"/>
    </row>
    <row r="1275" spans="27:30" ht="12" customHeight="1" x14ac:dyDescent="0.3">
      <c r="AA1275"/>
      <c r="AB1275"/>
      <c r="AC1275"/>
      <c r="AD1275"/>
    </row>
    <row r="1276" spans="27:30" ht="12" customHeight="1" x14ac:dyDescent="0.3">
      <c r="AA1276"/>
      <c r="AB1276"/>
      <c r="AC1276"/>
      <c r="AD1276"/>
    </row>
    <row r="1277" spans="27:30" ht="12" customHeight="1" x14ac:dyDescent="0.3">
      <c r="AA1277"/>
      <c r="AB1277"/>
      <c r="AC1277"/>
      <c r="AD1277"/>
    </row>
    <row r="1278" spans="27:30" ht="12" customHeight="1" x14ac:dyDescent="0.3">
      <c r="AA1278"/>
      <c r="AB1278"/>
      <c r="AC1278"/>
      <c r="AD1278"/>
    </row>
    <row r="1279" spans="27:30" ht="12" customHeight="1" x14ac:dyDescent="0.3">
      <c r="AA1279"/>
      <c r="AB1279"/>
      <c r="AC1279"/>
      <c r="AD1279"/>
    </row>
    <row r="1280" spans="27:30" ht="12" customHeight="1" x14ac:dyDescent="0.3">
      <c r="AA1280"/>
      <c r="AB1280"/>
      <c r="AC1280"/>
      <c r="AD1280"/>
    </row>
    <row r="1281" spans="27:30" ht="12" customHeight="1" x14ac:dyDescent="0.3">
      <c r="AA1281"/>
      <c r="AB1281"/>
      <c r="AC1281"/>
      <c r="AD1281"/>
    </row>
    <row r="1282" spans="27:30" ht="12" customHeight="1" x14ac:dyDescent="0.3">
      <c r="AA1282"/>
      <c r="AB1282"/>
      <c r="AC1282"/>
      <c r="AD1282"/>
    </row>
    <row r="1283" spans="27:30" ht="12" customHeight="1" x14ac:dyDescent="0.3">
      <c r="AA1283"/>
      <c r="AB1283"/>
      <c r="AC1283"/>
      <c r="AD1283"/>
    </row>
    <row r="1284" spans="27:30" ht="12" customHeight="1" x14ac:dyDescent="0.3">
      <c r="AA1284"/>
      <c r="AB1284"/>
      <c r="AC1284"/>
      <c r="AD1284"/>
    </row>
    <row r="1285" spans="27:30" ht="12" customHeight="1" x14ac:dyDescent="0.3">
      <c r="AA1285"/>
      <c r="AB1285"/>
      <c r="AC1285"/>
      <c r="AD1285"/>
    </row>
    <row r="1286" spans="27:30" ht="12" customHeight="1" x14ac:dyDescent="0.3">
      <c r="AA1286"/>
      <c r="AB1286"/>
      <c r="AC1286"/>
      <c r="AD1286"/>
    </row>
    <row r="1287" spans="27:30" ht="12" customHeight="1" x14ac:dyDescent="0.3">
      <c r="AA1287"/>
      <c r="AB1287"/>
      <c r="AC1287"/>
      <c r="AD1287"/>
    </row>
    <row r="1288" spans="27:30" ht="12" customHeight="1" x14ac:dyDescent="0.3">
      <c r="AA1288"/>
      <c r="AB1288"/>
      <c r="AC1288"/>
      <c r="AD1288"/>
    </row>
    <row r="1289" spans="27:30" ht="12" customHeight="1" x14ac:dyDescent="0.3">
      <c r="AA1289"/>
      <c r="AB1289"/>
      <c r="AC1289"/>
      <c r="AD1289"/>
    </row>
    <row r="1290" spans="27:30" ht="12" customHeight="1" x14ac:dyDescent="0.3">
      <c r="AA1290"/>
      <c r="AB1290"/>
      <c r="AC1290"/>
      <c r="AD1290"/>
    </row>
    <row r="1291" spans="27:30" ht="12" customHeight="1" x14ac:dyDescent="0.3">
      <c r="AA1291"/>
      <c r="AB1291"/>
      <c r="AC1291"/>
      <c r="AD1291"/>
    </row>
    <row r="1292" spans="27:30" ht="12" customHeight="1" x14ac:dyDescent="0.3">
      <c r="AA1292"/>
      <c r="AB1292"/>
      <c r="AC1292"/>
      <c r="AD1292"/>
    </row>
    <row r="1293" spans="27:30" ht="12" customHeight="1" x14ac:dyDescent="0.3">
      <c r="AA1293"/>
      <c r="AB1293"/>
      <c r="AC1293"/>
      <c r="AD1293"/>
    </row>
    <row r="1294" spans="27:30" ht="12" customHeight="1" x14ac:dyDescent="0.3">
      <c r="AA1294"/>
      <c r="AB1294"/>
      <c r="AC1294"/>
      <c r="AD1294"/>
    </row>
    <row r="1295" spans="27:30" ht="12" customHeight="1" x14ac:dyDescent="0.3">
      <c r="AA1295"/>
      <c r="AB1295"/>
      <c r="AC1295"/>
      <c r="AD1295"/>
    </row>
    <row r="1296" spans="27:30" ht="12" customHeight="1" x14ac:dyDescent="0.3">
      <c r="AA1296"/>
      <c r="AB1296"/>
      <c r="AC1296"/>
      <c r="AD1296"/>
    </row>
    <row r="1297" spans="27:30" ht="12" customHeight="1" x14ac:dyDescent="0.3">
      <c r="AA1297"/>
      <c r="AB1297"/>
      <c r="AC1297"/>
      <c r="AD1297"/>
    </row>
    <row r="1298" spans="27:30" ht="12" customHeight="1" x14ac:dyDescent="0.3">
      <c r="AA1298"/>
      <c r="AB1298"/>
      <c r="AC1298"/>
      <c r="AD1298"/>
    </row>
    <row r="1299" spans="27:30" ht="12" customHeight="1" x14ac:dyDescent="0.3">
      <c r="AA1299"/>
      <c r="AB1299"/>
      <c r="AC1299"/>
      <c r="AD1299"/>
    </row>
    <row r="1300" spans="27:30" ht="12" customHeight="1" x14ac:dyDescent="0.3">
      <c r="AA1300"/>
      <c r="AB1300"/>
      <c r="AC1300"/>
      <c r="AD1300"/>
    </row>
    <row r="1301" spans="27:30" ht="12" customHeight="1" x14ac:dyDescent="0.3">
      <c r="AA1301"/>
      <c r="AB1301"/>
      <c r="AC1301"/>
      <c r="AD1301"/>
    </row>
    <row r="1302" spans="27:30" ht="12" customHeight="1" x14ac:dyDescent="0.3">
      <c r="AA1302"/>
      <c r="AB1302"/>
      <c r="AC1302"/>
      <c r="AD1302"/>
    </row>
    <row r="1303" spans="27:30" ht="12" customHeight="1" x14ac:dyDescent="0.3">
      <c r="AA1303"/>
      <c r="AB1303"/>
      <c r="AC1303"/>
      <c r="AD1303"/>
    </row>
    <row r="1304" spans="27:30" ht="12" customHeight="1" x14ac:dyDescent="0.3">
      <c r="AA1304"/>
      <c r="AB1304"/>
      <c r="AC1304"/>
      <c r="AD1304"/>
    </row>
    <row r="1305" spans="27:30" ht="12" customHeight="1" x14ac:dyDescent="0.3">
      <c r="AA1305"/>
      <c r="AB1305"/>
      <c r="AC1305"/>
      <c r="AD1305"/>
    </row>
    <row r="1306" spans="27:30" ht="12" customHeight="1" x14ac:dyDescent="0.3">
      <c r="AA1306"/>
      <c r="AB1306"/>
      <c r="AC1306"/>
      <c r="AD1306"/>
    </row>
    <row r="1307" spans="27:30" ht="12" customHeight="1" x14ac:dyDescent="0.3">
      <c r="AA1307"/>
      <c r="AB1307"/>
      <c r="AC1307"/>
      <c r="AD1307"/>
    </row>
    <row r="1308" spans="27:30" ht="12" customHeight="1" x14ac:dyDescent="0.3">
      <c r="AA1308"/>
      <c r="AB1308"/>
      <c r="AC1308"/>
      <c r="AD1308"/>
    </row>
    <row r="1309" spans="27:30" ht="12" customHeight="1" x14ac:dyDescent="0.3">
      <c r="AA1309"/>
      <c r="AB1309"/>
      <c r="AC1309"/>
      <c r="AD1309"/>
    </row>
    <row r="1310" spans="27:30" ht="12" customHeight="1" x14ac:dyDescent="0.3">
      <c r="AA1310"/>
      <c r="AB1310"/>
      <c r="AC1310"/>
      <c r="AD1310"/>
    </row>
    <row r="1311" spans="27:30" ht="12" customHeight="1" x14ac:dyDescent="0.3">
      <c r="AA1311"/>
      <c r="AB1311"/>
      <c r="AC1311"/>
      <c r="AD1311"/>
    </row>
    <row r="1312" spans="27:30" ht="12" customHeight="1" x14ac:dyDescent="0.3">
      <c r="AA1312"/>
      <c r="AB1312"/>
      <c r="AC1312"/>
      <c r="AD1312"/>
    </row>
    <row r="1313" spans="27:30" ht="12" customHeight="1" x14ac:dyDescent="0.3">
      <c r="AA1313"/>
      <c r="AB1313"/>
      <c r="AC1313"/>
      <c r="AD1313"/>
    </row>
    <row r="1314" spans="27:30" ht="12" customHeight="1" x14ac:dyDescent="0.3">
      <c r="AA1314"/>
      <c r="AB1314"/>
      <c r="AC1314"/>
      <c r="AD1314"/>
    </row>
    <row r="1315" spans="27:30" ht="12" customHeight="1" x14ac:dyDescent="0.3">
      <c r="AA1315"/>
      <c r="AB1315"/>
      <c r="AC1315"/>
      <c r="AD1315"/>
    </row>
    <row r="1316" spans="27:30" ht="12" customHeight="1" x14ac:dyDescent="0.3">
      <c r="AA1316"/>
      <c r="AB1316"/>
      <c r="AC1316"/>
      <c r="AD1316"/>
    </row>
    <row r="1317" spans="27:30" ht="12" customHeight="1" x14ac:dyDescent="0.3">
      <c r="AA1317"/>
      <c r="AB1317"/>
      <c r="AC1317"/>
      <c r="AD1317"/>
    </row>
    <row r="1318" spans="27:30" ht="12" customHeight="1" x14ac:dyDescent="0.3">
      <c r="AA1318"/>
      <c r="AB1318"/>
      <c r="AC1318"/>
      <c r="AD1318"/>
    </row>
    <row r="1319" spans="27:30" ht="12" customHeight="1" x14ac:dyDescent="0.3">
      <c r="AA1319"/>
      <c r="AB1319"/>
      <c r="AC1319"/>
      <c r="AD1319"/>
    </row>
    <row r="1320" spans="27:30" ht="12" customHeight="1" x14ac:dyDescent="0.3">
      <c r="AA1320"/>
      <c r="AB1320"/>
      <c r="AC1320"/>
      <c r="AD1320"/>
    </row>
    <row r="1321" spans="27:30" ht="12" customHeight="1" x14ac:dyDescent="0.3">
      <c r="AA1321"/>
      <c r="AB1321"/>
      <c r="AC1321"/>
      <c r="AD1321"/>
    </row>
    <row r="1322" spans="27:30" ht="12" customHeight="1" x14ac:dyDescent="0.3">
      <c r="AA1322"/>
      <c r="AB1322"/>
      <c r="AC1322"/>
      <c r="AD1322"/>
    </row>
    <row r="1323" spans="27:30" ht="12" customHeight="1" x14ac:dyDescent="0.3">
      <c r="AA1323"/>
      <c r="AB1323"/>
      <c r="AC1323"/>
      <c r="AD1323"/>
    </row>
    <row r="1324" spans="27:30" ht="12" customHeight="1" x14ac:dyDescent="0.3">
      <c r="AA1324"/>
      <c r="AB1324"/>
      <c r="AC1324"/>
      <c r="AD1324"/>
    </row>
    <row r="1325" spans="27:30" ht="12" customHeight="1" x14ac:dyDescent="0.3">
      <c r="AA1325"/>
      <c r="AB1325"/>
      <c r="AC1325"/>
      <c r="AD1325"/>
    </row>
    <row r="1326" spans="27:30" ht="12" customHeight="1" x14ac:dyDescent="0.3">
      <c r="AA1326"/>
      <c r="AB1326"/>
      <c r="AC1326"/>
      <c r="AD1326"/>
    </row>
    <row r="1327" spans="27:30" ht="12" customHeight="1" x14ac:dyDescent="0.3">
      <c r="AA1327"/>
      <c r="AB1327"/>
      <c r="AC1327"/>
      <c r="AD1327"/>
    </row>
    <row r="1328" spans="27:30" ht="12" customHeight="1" x14ac:dyDescent="0.3">
      <c r="AA1328"/>
      <c r="AB1328"/>
      <c r="AC1328"/>
      <c r="AD1328"/>
    </row>
    <row r="1329" spans="27:30" ht="12" customHeight="1" x14ac:dyDescent="0.3">
      <c r="AA1329"/>
      <c r="AB1329"/>
      <c r="AC1329"/>
      <c r="AD1329"/>
    </row>
    <row r="1330" spans="27:30" ht="12" customHeight="1" x14ac:dyDescent="0.3">
      <c r="AA1330"/>
      <c r="AB1330"/>
      <c r="AC1330"/>
      <c r="AD1330"/>
    </row>
    <row r="1331" spans="27:30" ht="12" customHeight="1" x14ac:dyDescent="0.3">
      <c r="AA1331"/>
      <c r="AB1331"/>
      <c r="AC1331"/>
      <c r="AD1331"/>
    </row>
    <row r="1332" spans="27:30" ht="12" customHeight="1" x14ac:dyDescent="0.3">
      <c r="AA1332"/>
      <c r="AB1332"/>
      <c r="AC1332"/>
      <c r="AD1332"/>
    </row>
    <row r="1333" spans="27:30" ht="12" customHeight="1" x14ac:dyDescent="0.3">
      <c r="AA1333"/>
      <c r="AB1333"/>
      <c r="AC1333"/>
      <c r="AD1333"/>
    </row>
    <row r="1334" spans="27:30" ht="12" customHeight="1" x14ac:dyDescent="0.3">
      <c r="AA1334"/>
      <c r="AB1334"/>
      <c r="AC1334"/>
      <c r="AD1334"/>
    </row>
    <row r="1335" spans="27:30" ht="12" customHeight="1" x14ac:dyDescent="0.3">
      <c r="AA1335"/>
      <c r="AB1335"/>
      <c r="AC1335"/>
      <c r="AD1335"/>
    </row>
    <row r="1336" spans="27:30" ht="12" customHeight="1" x14ac:dyDescent="0.3">
      <c r="AA1336"/>
      <c r="AB1336"/>
      <c r="AC1336"/>
      <c r="AD1336"/>
    </row>
    <row r="1337" spans="27:30" ht="12" customHeight="1" x14ac:dyDescent="0.3">
      <c r="AA1337"/>
      <c r="AB1337"/>
      <c r="AC1337"/>
      <c r="AD1337"/>
    </row>
    <row r="1338" spans="27:30" ht="12" customHeight="1" x14ac:dyDescent="0.3">
      <c r="AA1338"/>
      <c r="AB1338"/>
      <c r="AC1338"/>
      <c r="AD1338"/>
    </row>
    <row r="1339" spans="27:30" ht="12" customHeight="1" x14ac:dyDescent="0.3">
      <c r="AA1339"/>
      <c r="AB1339"/>
      <c r="AC1339"/>
      <c r="AD1339"/>
    </row>
    <row r="1340" spans="27:30" ht="12" customHeight="1" x14ac:dyDescent="0.3">
      <c r="AA1340"/>
      <c r="AB1340"/>
      <c r="AC1340"/>
      <c r="AD1340"/>
    </row>
    <row r="1341" spans="27:30" ht="12" customHeight="1" x14ac:dyDescent="0.3">
      <c r="AA1341"/>
      <c r="AB1341"/>
      <c r="AC1341"/>
      <c r="AD1341"/>
    </row>
    <row r="1342" spans="27:30" ht="12" customHeight="1" x14ac:dyDescent="0.3">
      <c r="AA1342"/>
      <c r="AB1342"/>
      <c r="AC1342"/>
      <c r="AD1342"/>
    </row>
    <row r="1343" spans="27:30" ht="12" customHeight="1" x14ac:dyDescent="0.3">
      <c r="AA1343"/>
      <c r="AB1343"/>
      <c r="AC1343"/>
      <c r="AD1343"/>
    </row>
    <row r="1344" spans="27:30" ht="12" customHeight="1" x14ac:dyDescent="0.3">
      <c r="AA1344"/>
      <c r="AB1344"/>
      <c r="AC1344"/>
      <c r="AD1344"/>
    </row>
    <row r="1345" spans="27:30" ht="12" customHeight="1" x14ac:dyDescent="0.3">
      <c r="AA1345"/>
      <c r="AB1345"/>
      <c r="AC1345"/>
      <c r="AD1345"/>
    </row>
    <row r="1346" spans="27:30" ht="12" customHeight="1" x14ac:dyDescent="0.3">
      <c r="AA1346"/>
      <c r="AB1346"/>
      <c r="AC1346"/>
      <c r="AD1346"/>
    </row>
    <row r="1347" spans="27:30" ht="12" customHeight="1" x14ac:dyDescent="0.3">
      <c r="AA1347"/>
      <c r="AB1347"/>
      <c r="AC1347"/>
      <c r="AD1347"/>
    </row>
    <row r="1348" spans="27:30" ht="12" customHeight="1" x14ac:dyDescent="0.3">
      <c r="AA1348"/>
      <c r="AB1348"/>
      <c r="AC1348"/>
      <c r="AD1348"/>
    </row>
    <row r="1349" spans="27:30" ht="12" customHeight="1" x14ac:dyDescent="0.3">
      <c r="AA1349"/>
      <c r="AB1349"/>
      <c r="AC1349"/>
      <c r="AD1349"/>
    </row>
    <row r="1350" spans="27:30" ht="12" customHeight="1" x14ac:dyDescent="0.3">
      <c r="AA1350"/>
      <c r="AB1350"/>
      <c r="AC1350"/>
      <c r="AD1350"/>
    </row>
    <row r="1351" spans="27:30" ht="12" customHeight="1" x14ac:dyDescent="0.3">
      <c r="AA1351"/>
      <c r="AB1351"/>
      <c r="AC1351"/>
      <c r="AD1351"/>
    </row>
    <row r="1352" spans="27:30" ht="12" customHeight="1" x14ac:dyDescent="0.3">
      <c r="AA1352"/>
      <c r="AB1352"/>
      <c r="AC1352"/>
      <c r="AD1352"/>
    </row>
    <row r="1353" spans="27:30" ht="12" customHeight="1" x14ac:dyDescent="0.3">
      <c r="AA1353"/>
      <c r="AB1353"/>
      <c r="AC1353"/>
      <c r="AD1353"/>
    </row>
    <row r="1354" spans="27:30" ht="12" customHeight="1" x14ac:dyDescent="0.3">
      <c r="AA1354"/>
      <c r="AB1354"/>
      <c r="AC1354"/>
      <c r="AD1354"/>
    </row>
    <row r="1355" spans="27:30" ht="12" customHeight="1" x14ac:dyDescent="0.3">
      <c r="AA1355"/>
      <c r="AB1355"/>
      <c r="AC1355"/>
      <c r="AD1355"/>
    </row>
    <row r="1356" spans="27:30" ht="12" customHeight="1" x14ac:dyDescent="0.3">
      <c r="AA1356"/>
      <c r="AB1356"/>
      <c r="AC1356"/>
      <c r="AD1356"/>
    </row>
    <row r="1357" spans="27:30" ht="12" customHeight="1" x14ac:dyDescent="0.3">
      <c r="AA1357"/>
      <c r="AB1357"/>
      <c r="AC1357"/>
      <c r="AD1357"/>
    </row>
    <row r="1358" spans="27:30" ht="12" customHeight="1" x14ac:dyDescent="0.3">
      <c r="AA1358"/>
      <c r="AB1358"/>
      <c r="AC1358"/>
      <c r="AD1358"/>
    </row>
    <row r="1359" spans="27:30" ht="12" customHeight="1" x14ac:dyDescent="0.3">
      <c r="AA1359"/>
      <c r="AB1359"/>
      <c r="AC1359"/>
      <c r="AD1359"/>
    </row>
    <row r="1360" spans="27:30" ht="12" customHeight="1" x14ac:dyDescent="0.3">
      <c r="AA1360"/>
      <c r="AB1360"/>
      <c r="AC1360"/>
      <c r="AD1360"/>
    </row>
    <row r="1361" spans="27:30" ht="12" customHeight="1" x14ac:dyDescent="0.3">
      <c r="AA1361"/>
      <c r="AB1361"/>
      <c r="AC1361"/>
      <c r="AD1361"/>
    </row>
    <row r="1362" spans="27:30" ht="12" customHeight="1" x14ac:dyDescent="0.3">
      <c r="AA1362"/>
      <c r="AB1362"/>
      <c r="AC1362"/>
      <c r="AD1362"/>
    </row>
    <row r="1363" spans="27:30" ht="12" customHeight="1" x14ac:dyDescent="0.3">
      <c r="AA1363"/>
      <c r="AB1363"/>
      <c r="AC1363"/>
      <c r="AD1363"/>
    </row>
    <row r="1364" spans="27:30" ht="12" customHeight="1" x14ac:dyDescent="0.3">
      <c r="AA1364"/>
      <c r="AB1364"/>
      <c r="AC1364"/>
      <c r="AD1364"/>
    </row>
    <row r="1365" spans="27:30" ht="12" customHeight="1" x14ac:dyDescent="0.3">
      <c r="AA1365"/>
      <c r="AB1365"/>
      <c r="AC1365"/>
      <c r="AD1365"/>
    </row>
    <row r="1366" spans="27:30" ht="12" customHeight="1" x14ac:dyDescent="0.3">
      <c r="AA1366"/>
      <c r="AB1366"/>
      <c r="AC1366"/>
      <c r="AD1366"/>
    </row>
    <row r="1367" spans="27:30" ht="12" customHeight="1" x14ac:dyDescent="0.3">
      <c r="AA1367"/>
      <c r="AB1367"/>
      <c r="AC1367"/>
      <c r="AD1367"/>
    </row>
    <row r="1368" spans="27:30" ht="12" customHeight="1" x14ac:dyDescent="0.3">
      <c r="AA1368"/>
      <c r="AB1368"/>
      <c r="AC1368"/>
      <c r="AD1368"/>
    </row>
    <row r="1369" spans="27:30" ht="12" customHeight="1" x14ac:dyDescent="0.3">
      <c r="AA1369"/>
      <c r="AB1369"/>
      <c r="AC1369"/>
      <c r="AD1369"/>
    </row>
    <row r="1370" spans="27:30" ht="12" customHeight="1" x14ac:dyDescent="0.3">
      <c r="AA1370"/>
      <c r="AB1370"/>
      <c r="AC1370"/>
      <c r="AD1370"/>
    </row>
    <row r="1371" spans="27:30" ht="12" customHeight="1" x14ac:dyDescent="0.3">
      <c r="AA1371"/>
      <c r="AB1371"/>
      <c r="AC1371"/>
      <c r="AD1371"/>
    </row>
    <row r="1372" spans="27:30" ht="12" customHeight="1" x14ac:dyDescent="0.3">
      <c r="AA1372"/>
      <c r="AB1372"/>
      <c r="AC1372"/>
      <c r="AD1372"/>
    </row>
    <row r="1373" spans="27:30" ht="12" customHeight="1" x14ac:dyDescent="0.3">
      <c r="AA1373"/>
      <c r="AB1373"/>
      <c r="AC1373"/>
      <c r="AD1373"/>
    </row>
    <row r="1374" spans="27:30" ht="12" customHeight="1" x14ac:dyDescent="0.3">
      <c r="AA1374"/>
      <c r="AB1374"/>
      <c r="AC1374"/>
      <c r="AD1374"/>
    </row>
    <row r="1375" spans="27:30" ht="12" customHeight="1" x14ac:dyDescent="0.3">
      <c r="AA1375"/>
      <c r="AB1375"/>
      <c r="AC1375"/>
      <c r="AD1375"/>
    </row>
    <row r="1376" spans="27:30" ht="12" customHeight="1" x14ac:dyDescent="0.3">
      <c r="AA1376"/>
      <c r="AB1376"/>
      <c r="AC1376"/>
      <c r="AD1376"/>
    </row>
    <row r="1377" spans="27:30" ht="12" customHeight="1" x14ac:dyDescent="0.3">
      <c r="AA1377"/>
      <c r="AB1377"/>
      <c r="AC1377"/>
      <c r="AD1377"/>
    </row>
    <row r="1378" spans="27:30" ht="12" customHeight="1" x14ac:dyDescent="0.3">
      <c r="AA1378"/>
      <c r="AB1378"/>
      <c r="AC1378"/>
      <c r="AD1378"/>
    </row>
    <row r="1379" spans="27:30" ht="12" customHeight="1" x14ac:dyDescent="0.3">
      <c r="AA1379"/>
      <c r="AB1379"/>
      <c r="AC1379"/>
      <c r="AD1379"/>
    </row>
    <row r="1380" spans="27:30" ht="12" customHeight="1" x14ac:dyDescent="0.3">
      <c r="AA1380"/>
      <c r="AB1380"/>
      <c r="AC1380"/>
      <c r="AD1380"/>
    </row>
    <row r="1381" spans="27:30" ht="12" customHeight="1" x14ac:dyDescent="0.3">
      <c r="AA1381"/>
      <c r="AB1381"/>
      <c r="AC1381"/>
      <c r="AD1381"/>
    </row>
    <row r="1382" spans="27:30" ht="12" customHeight="1" x14ac:dyDescent="0.3">
      <c r="AA1382"/>
      <c r="AB1382"/>
      <c r="AC1382"/>
      <c r="AD1382"/>
    </row>
    <row r="1383" spans="27:30" ht="12" customHeight="1" x14ac:dyDescent="0.3">
      <c r="AA1383"/>
      <c r="AB1383"/>
      <c r="AC1383"/>
      <c r="AD1383"/>
    </row>
    <row r="1384" spans="27:30" ht="12" customHeight="1" x14ac:dyDescent="0.3">
      <c r="AA1384"/>
      <c r="AB1384"/>
      <c r="AC1384"/>
      <c r="AD1384"/>
    </row>
    <row r="1385" spans="27:30" ht="12" customHeight="1" x14ac:dyDescent="0.3">
      <c r="AA1385"/>
      <c r="AB1385"/>
      <c r="AC1385"/>
      <c r="AD1385"/>
    </row>
    <row r="1386" spans="27:30" ht="12" customHeight="1" x14ac:dyDescent="0.3">
      <c r="AA1386"/>
      <c r="AB1386"/>
      <c r="AC1386"/>
      <c r="AD1386"/>
    </row>
    <row r="1387" spans="27:30" ht="12" customHeight="1" x14ac:dyDescent="0.3">
      <c r="AA1387"/>
      <c r="AB1387"/>
      <c r="AC1387"/>
      <c r="AD1387"/>
    </row>
    <row r="1388" spans="27:30" ht="12" customHeight="1" x14ac:dyDescent="0.3">
      <c r="AA1388"/>
      <c r="AB1388"/>
      <c r="AC1388"/>
      <c r="AD1388"/>
    </row>
    <row r="1389" spans="27:30" ht="12" customHeight="1" x14ac:dyDescent="0.3">
      <c r="AA1389"/>
      <c r="AB1389"/>
      <c r="AC1389"/>
      <c r="AD1389"/>
    </row>
    <row r="1390" spans="27:30" ht="12" customHeight="1" x14ac:dyDescent="0.3">
      <c r="AA1390"/>
      <c r="AB1390"/>
      <c r="AC1390"/>
      <c r="AD1390"/>
    </row>
    <row r="1391" spans="27:30" ht="12" customHeight="1" x14ac:dyDescent="0.3">
      <c r="AA1391"/>
      <c r="AB1391"/>
      <c r="AC1391"/>
      <c r="AD1391"/>
    </row>
    <row r="1392" spans="27:30" ht="12" customHeight="1" x14ac:dyDescent="0.3">
      <c r="AA1392"/>
      <c r="AB1392"/>
      <c r="AC1392"/>
      <c r="AD1392"/>
    </row>
    <row r="1393" spans="27:30" ht="12" customHeight="1" x14ac:dyDescent="0.3">
      <c r="AA1393"/>
      <c r="AB1393"/>
      <c r="AC1393"/>
      <c r="AD1393"/>
    </row>
    <row r="1394" spans="27:30" ht="12" customHeight="1" x14ac:dyDescent="0.3">
      <c r="AA1394"/>
      <c r="AB1394"/>
      <c r="AC1394"/>
      <c r="AD1394"/>
    </row>
    <row r="1395" spans="27:30" ht="12" customHeight="1" x14ac:dyDescent="0.3">
      <c r="AA1395"/>
      <c r="AB1395"/>
      <c r="AC1395"/>
      <c r="AD1395"/>
    </row>
    <row r="1396" spans="27:30" ht="12" customHeight="1" x14ac:dyDescent="0.3">
      <c r="AA1396"/>
      <c r="AB1396"/>
      <c r="AC1396"/>
      <c r="AD1396"/>
    </row>
    <row r="1397" spans="27:30" ht="12" customHeight="1" x14ac:dyDescent="0.3">
      <c r="AA1397"/>
      <c r="AB1397"/>
      <c r="AC1397"/>
      <c r="AD1397"/>
    </row>
    <row r="1398" spans="27:30" ht="12" customHeight="1" x14ac:dyDescent="0.3">
      <c r="AA1398"/>
      <c r="AB1398"/>
      <c r="AC1398"/>
      <c r="AD1398"/>
    </row>
    <row r="1399" spans="27:30" ht="12" customHeight="1" x14ac:dyDescent="0.3">
      <c r="AA1399"/>
      <c r="AB1399"/>
      <c r="AC1399"/>
      <c r="AD1399"/>
    </row>
    <row r="1400" spans="27:30" ht="12" customHeight="1" x14ac:dyDescent="0.3">
      <c r="AA1400"/>
      <c r="AB1400"/>
      <c r="AC1400"/>
      <c r="AD1400"/>
    </row>
    <row r="1401" spans="27:30" ht="12" customHeight="1" x14ac:dyDescent="0.3">
      <c r="AA1401"/>
      <c r="AB1401"/>
      <c r="AC1401"/>
      <c r="AD1401"/>
    </row>
    <row r="1402" spans="27:30" ht="12" customHeight="1" x14ac:dyDescent="0.3">
      <c r="AA1402"/>
      <c r="AB1402"/>
      <c r="AC1402"/>
      <c r="AD1402"/>
    </row>
    <row r="1403" spans="27:30" ht="12" customHeight="1" x14ac:dyDescent="0.3">
      <c r="AA1403"/>
      <c r="AB1403"/>
      <c r="AC1403"/>
      <c r="AD1403"/>
    </row>
    <row r="1404" spans="27:30" ht="12" customHeight="1" x14ac:dyDescent="0.3">
      <c r="AA1404"/>
      <c r="AB1404"/>
      <c r="AC1404"/>
      <c r="AD1404"/>
    </row>
    <row r="1405" spans="27:30" ht="12" customHeight="1" x14ac:dyDescent="0.3">
      <c r="AA1405"/>
      <c r="AB1405"/>
      <c r="AC1405"/>
      <c r="AD1405"/>
    </row>
    <row r="1406" spans="27:30" ht="12" customHeight="1" x14ac:dyDescent="0.3">
      <c r="AA1406"/>
      <c r="AB1406"/>
      <c r="AC1406"/>
      <c r="AD1406"/>
    </row>
    <row r="1407" spans="27:30" ht="12" customHeight="1" x14ac:dyDescent="0.3">
      <c r="AA1407"/>
      <c r="AB1407"/>
      <c r="AC1407"/>
      <c r="AD1407"/>
    </row>
    <row r="1408" spans="27:30" ht="12" customHeight="1" x14ac:dyDescent="0.3">
      <c r="AA1408"/>
      <c r="AB1408"/>
      <c r="AC1408"/>
      <c r="AD1408"/>
    </row>
    <row r="1409" spans="27:30" ht="12" customHeight="1" x14ac:dyDescent="0.3">
      <c r="AA1409"/>
      <c r="AB1409"/>
      <c r="AC1409"/>
      <c r="AD1409"/>
    </row>
    <row r="1410" spans="27:30" ht="12" customHeight="1" x14ac:dyDescent="0.3">
      <c r="AA1410"/>
      <c r="AB1410"/>
      <c r="AC1410"/>
      <c r="AD1410"/>
    </row>
    <row r="1411" spans="27:30" ht="12" customHeight="1" x14ac:dyDescent="0.3">
      <c r="AA1411"/>
      <c r="AB1411"/>
      <c r="AC1411"/>
      <c r="AD1411"/>
    </row>
    <row r="1412" spans="27:30" ht="12" customHeight="1" x14ac:dyDescent="0.3">
      <c r="AA1412"/>
      <c r="AB1412"/>
      <c r="AC1412"/>
      <c r="AD1412"/>
    </row>
    <row r="1413" spans="27:30" ht="12" customHeight="1" x14ac:dyDescent="0.3">
      <c r="AA1413"/>
      <c r="AB1413"/>
      <c r="AC1413"/>
      <c r="AD1413"/>
    </row>
    <row r="1414" spans="27:30" ht="12" customHeight="1" x14ac:dyDescent="0.3">
      <c r="AA1414"/>
      <c r="AB1414"/>
      <c r="AC1414"/>
      <c r="AD1414"/>
    </row>
    <row r="1415" spans="27:30" ht="12" customHeight="1" x14ac:dyDescent="0.3">
      <c r="AA1415"/>
      <c r="AB1415"/>
      <c r="AC1415"/>
      <c r="AD1415"/>
    </row>
    <row r="1416" spans="27:30" ht="12" customHeight="1" x14ac:dyDescent="0.3">
      <c r="AA1416"/>
      <c r="AB1416"/>
      <c r="AC1416"/>
      <c r="AD1416"/>
    </row>
    <row r="1417" spans="27:30" ht="12" customHeight="1" x14ac:dyDescent="0.3">
      <c r="AA1417"/>
      <c r="AB1417"/>
      <c r="AC1417"/>
      <c r="AD1417"/>
    </row>
    <row r="1418" spans="27:30" ht="12" customHeight="1" x14ac:dyDescent="0.3">
      <c r="AA1418"/>
      <c r="AB1418"/>
      <c r="AC1418"/>
      <c r="AD1418"/>
    </row>
    <row r="1419" spans="27:30" ht="12" customHeight="1" x14ac:dyDescent="0.3">
      <c r="AA1419"/>
      <c r="AB1419"/>
      <c r="AC1419"/>
      <c r="AD1419"/>
    </row>
    <row r="1420" spans="27:30" ht="12" customHeight="1" x14ac:dyDescent="0.3">
      <c r="AA1420"/>
      <c r="AB1420"/>
      <c r="AC1420"/>
      <c r="AD1420"/>
    </row>
    <row r="1421" spans="27:30" ht="12" customHeight="1" x14ac:dyDescent="0.3">
      <c r="AA1421"/>
      <c r="AB1421"/>
      <c r="AC1421"/>
      <c r="AD1421"/>
    </row>
    <row r="1422" spans="27:30" ht="12" customHeight="1" x14ac:dyDescent="0.3">
      <c r="AA1422"/>
      <c r="AB1422"/>
      <c r="AC1422"/>
      <c r="AD1422"/>
    </row>
    <row r="1423" spans="27:30" ht="12" customHeight="1" x14ac:dyDescent="0.3">
      <c r="AA1423"/>
      <c r="AB1423"/>
      <c r="AC1423"/>
      <c r="AD1423"/>
    </row>
    <row r="1424" spans="27:30" ht="12" customHeight="1" x14ac:dyDescent="0.3">
      <c r="AA1424"/>
      <c r="AB1424"/>
      <c r="AC1424"/>
      <c r="AD1424"/>
    </row>
    <row r="1425" spans="27:30" ht="12" customHeight="1" x14ac:dyDescent="0.3">
      <c r="AA1425"/>
      <c r="AB1425"/>
      <c r="AC1425"/>
      <c r="AD1425"/>
    </row>
    <row r="1426" spans="27:30" ht="12" customHeight="1" x14ac:dyDescent="0.3">
      <c r="AA1426"/>
      <c r="AB1426"/>
      <c r="AC1426"/>
      <c r="AD1426"/>
    </row>
    <row r="1427" spans="27:30" ht="12" customHeight="1" x14ac:dyDescent="0.3">
      <c r="AA1427"/>
      <c r="AB1427"/>
      <c r="AC1427"/>
      <c r="AD1427"/>
    </row>
    <row r="1428" spans="27:30" ht="12" customHeight="1" x14ac:dyDescent="0.3">
      <c r="AA1428"/>
      <c r="AB1428"/>
      <c r="AC1428"/>
      <c r="AD1428"/>
    </row>
    <row r="1429" spans="27:30" ht="12" customHeight="1" x14ac:dyDescent="0.3">
      <c r="AA1429"/>
      <c r="AB1429"/>
      <c r="AC1429"/>
      <c r="AD1429"/>
    </row>
    <row r="1430" spans="27:30" ht="12" customHeight="1" x14ac:dyDescent="0.3">
      <c r="AA1430"/>
      <c r="AB1430"/>
      <c r="AC1430"/>
      <c r="AD1430"/>
    </row>
    <row r="1431" spans="27:30" ht="12" customHeight="1" x14ac:dyDescent="0.3">
      <c r="AA1431"/>
      <c r="AB1431"/>
      <c r="AC1431"/>
      <c r="AD1431"/>
    </row>
    <row r="1432" spans="27:30" ht="12" customHeight="1" x14ac:dyDescent="0.3">
      <c r="AA1432"/>
      <c r="AB1432"/>
      <c r="AC1432"/>
      <c r="AD1432"/>
    </row>
    <row r="1433" spans="27:30" ht="12" customHeight="1" x14ac:dyDescent="0.3">
      <c r="AA1433"/>
      <c r="AB1433"/>
      <c r="AC1433"/>
      <c r="AD1433"/>
    </row>
    <row r="1434" spans="27:30" ht="12" customHeight="1" x14ac:dyDescent="0.3">
      <c r="AA1434"/>
      <c r="AB1434"/>
      <c r="AC1434"/>
      <c r="AD1434"/>
    </row>
    <row r="1435" spans="27:30" ht="12" customHeight="1" x14ac:dyDescent="0.3">
      <c r="AA1435"/>
      <c r="AB1435"/>
      <c r="AC1435"/>
      <c r="AD1435"/>
    </row>
    <row r="1436" spans="27:30" ht="12" customHeight="1" x14ac:dyDescent="0.3">
      <c r="AA1436"/>
      <c r="AB1436"/>
      <c r="AC1436"/>
      <c r="AD1436"/>
    </row>
    <row r="1437" spans="27:30" ht="12" customHeight="1" x14ac:dyDescent="0.3">
      <c r="AA1437"/>
      <c r="AB1437"/>
      <c r="AC1437"/>
      <c r="AD1437"/>
    </row>
    <row r="1438" spans="27:30" ht="12" customHeight="1" x14ac:dyDescent="0.3">
      <c r="AA1438"/>
      <c r="AB1438"/>
      <c r="AC1438"/>
      <c r="AD1438"/>
    </row>
    <row r="1439" spans="27:30" ht="12" customHeight="1" x14ac:dyDescent="0.3">
      <c r="AA1439"/>
      <c r="AB1439"/>
      <c r="AC1439"/>
      <c r="AD1439"/>
    </row>
    <row r="1440" spans="27:30" ht="12" customHeight="1" x14ac:dyDescent="0.3">
      <c r="AA1440"/>
      <c r="AB1440"/>
      <c r="AC1440"/>
      <c r="AD1440"/>
    </row>
    <row r="1441" spans="27:30" ht="12" customHeight="1" x14ac:dyDescent="0.3">
      <c r="AA1441"/>
      <c r="AB1441"/>
      <c r="AC1441"/>
      <c r="AD1441"/>
    </row>
    <row r="1442" spans="27:30" ht="12" customHeight="1" x14ac:dyDescent="0.3">
      <c r="AA1442"/>
      <c r="AB1442"/>
      <c r="AC1442"/>
      <c r="AD1442"/>
    </row>
    <row r="1443" spans="27:30" ht="12" customHeight="1" x14ac:dyDescent="0.3">
      <c r="AA1443"/>
      <c r="AB1443"/>
      <c r="AC1443"/>
      <c r="AD1443"/>
    </row>
    <row r="1444" spans="27:30" ht="12" customHeight="1" x14ac:dyDescent="0.3">
      <c r="AA1444"/>
      <c r="AB1444"/>
      <c r="AC1444"/>
      <c r="AD1444"/>
    </row>
    <row r="1445" spans="27:30" ht="12" customHeight="1" x14ac:dyDescent="0.3">
      <c r="AA1445"/>
      <c r="AB1445"/>
      <c r="AC1445"/>
      <c r="AD1445"/>
    </row>
    <row r="1446" spans="27:30" ht="12" customHeight="1" x14ac:dyDescent="0.3">
      <c r="AA1446"/>
      <c r="AB1446"/>
      <c r="AC1446"/>
      <c r="AD1446"/>
    </row>
    <row r="1447" spans="27:30" ht="12" customHeight="1" x14ac:dyDescent="0.3">
      <c r="AA1447"/>
      <c r="AB1447"/>
      <c r="AC1447"/>
      <c r="AD1447"/>
    </row>
    <row r="1448" spans="27:30" ht="12" customHeight="1" x14ac:dyDescent="0.3">
      <c r="AA1448"/>
      <c r="AB1448"/>
      <c r="AC1448"/>
      <c r="AD1448"/>
    </row>
    <row r="1449" spans="27:30" ht="12" customHeight="1" x14ac:dyDescent="0.3">
      <c r="AA1449"/>
      <c r="AB1449"/>
      <c r="AC1449"/>
      <c r="AD1449"/>
    </row>
    <row r="1450" spans="27:30" ht="12" customHeight="1" x14ac:dyDescent="0.3">
      <c r="AA1450"/>
      <c r="AB1450"/>
      <c r="AC1450"/>
      <c r="AD1450"/>
    </row>
    <row r="1451" spans="27:30" ht="12" customHeight="1" x14ac:dyDescent="0.3">
      <c r="AA1451"/>
      <c r="AB1451"/>
      <c r="AC1451"/>
      <c r="AD1451"/>
    </row>
    <row r="1452" spans="27:30" ht="12" customHeight="1" x14ac:dyDescent="0.3">
      <c r="AA1452"/>
      <c r="AB1452"/>
      <c r="AC1452"/>
      <c r="AD1452"/>
    </row>
    <row r="1453" spans="27:30" ht="12" customHeight="1" x14ac:dyDescent="0.3">
      <c r="AA1453"/>
      <c r="AB1453"/>
      <c r="AC1453"/>
      <c r="AD1453"/>
    </row>
    <row r="1454" spans="27:30" ht="12" customHeight="1" x14ac:dyDescent="0.3">
      <c r="AA1454"/>
      <c r="AB1454"/>
      <c r="AC1454"/>
      <c r="AD1454"/>
    </row>
    <row r="1455" spans="27:30" ht="12" customHeight="1" x14ac:dyDescent="0.3">
      <c r="AA1455"/>
      <c r="AB1455"/>
      <c r="AC1455"/>
      <c r="AD1455"/>
    </row>
    <row r="1456" spans="27:30" ht="12" customHeight="1" x14ac:dyDescent="0.3">
      <c r="AA1456"/>
      <c r="AB1456"/>
      <c r="AC1456"/>
      <c r="AD1456"/>
    </row>
    <row r="1457" spans="27:30" ht="12" customHeight="1" x14ac:dyDescent="0.3">
      <c r="AA1457"/>
      <c r="AB1457"/>
      <c r="AC1457"/>
      <c r="AD1457"/>
    </row>
    <row r="1458" spans="27:30" ht="12" customHeight="1" x14ac:dyDescent="0.3">
      <c r="AA1458"/>
      <c r="AB1458"/>
      <c r="AC1458"/>
      <c r="AD1458"/>
    </row>
    <row r="1459" spans="27:30" ht="12" customHeight="1" x14ac:dyDescent="0.3">
      <c r="AA1459"/>
      <c r="AB1459"/>
      <c r="AC1459"/>
      <c r="AD1459"/>
    </row>
    <row r="1460" spans="27:30" ht="12" customHeight="1" x14ac:dyDescent="0.3">
      <c r="AA1460"/>
      <c r="AB1460"/>
      <c r="AC1460"/>
      <c r="AD1460"/>
    </row>
    <row r="1461" spans="27:30" ht="12" customHeight="1" x14ac:dyDescent="0.3">
      <c r="AA1461"/>
      <c r="AB1461"/>
      <c r="AC1461"/>
      <c r="AD1461"/>
    </row>
    <row r="1462" spans="27:30" ht="12" customHeight="1" x14ac:dyDescent="0.3">
      <c r="AA1462"/>
      <c r="AB1462"/>
      <c r="AC1462"/>
      <c r="AD1462"/>
    </row>
    <row r="1463" spans="27:30" ht="12" customHeight="1" x14ac:dyDescent="0.3">
      <c r="AA1463"/>
      <c r="AB1463"/>
      <c r="AC1463"/>
      <c r="AD1463"/>
    </row>
    <row r="1464" spans="27:30" ht="12" customHeight="1" x14ac:dyDescent="0.3">
      <c r="AA1464"/>
      <c r="AB1464"/>
      <c r="AC1464"/>
      <c r="AD1464"/>
    </row>
    <row r="1465" spans="27:30" ht="12" customHeight="1" x14ac:dyDescent="0.3">
      <c r="AA1465"/>
      <c r="AB1465"/>
      <c r="AC1465"/>
      <c r="AD1465"/>
    </row>
    <row r="1466" spans="27:30" ht="12" customHeight="1" x14ac:dyDescent="0.3">
      <c r="AA1466"/>
      <c r="AB1466"/>
      <c r="AC1466"/>
      <c r="AD1466"/>
    </row>
    <row r="1467" spans="27:30" ht="12" customHeight="1" x14ac:dyDescent="0.3">
      <c r="AA1467"/>
      <c r="AB1467"/>
      <c r="AC1467"/>
      <c r="AD1467"/>
    </row>
    <row r="1468" spans="27:30" ht="12" customHeight="1" x14ac:dyDescent="0.3">
      <c r="AA1468"/>
      <c r="AB1468"/>
      <c r="AC1468"/>
      <c r="AD1468"/>
    </row>
    <row r="1469" spans="27:30" ht="12" customHeight="1" x14ac:dyDescent="0.3">
      <c r="AA1469"/>
      <c r="AB1469"/>
      <c r="AC1469"/>
      <c r="AD1469"/>
    </row>
    <row r="1470" spans="27:30" ht="12" customHeight="1" x14ac:dyDescent="0.3">
      <c r="AA1470"/>
      <c r="AB1470"/>
      <c r="AC1470"/>
      <c r="AD1470"/>
    </row>
    <row r="1471" spans="27:30" ht="12" customHeight="1" x14ac:dyDescent="0.3">
      <c r="AA1471"/>
      <c r="AB1471"/>
      <c r="AC1471"/>
      <c r="AD1471"/>
    </row>
    <row r="1472" spans="27:30" ht="12" customHeight="1" x14ac:dyDescent="0.3">
      <c r="AA1472"/>
      <c r="AB1472"/>
      <c r="AC1472"/>
      <c r="AD1472"/>
    </row>
    <row r="1473" spans="27:30" ht="12" customHeight="1" x14ac:dyDescent="0.3">
      <c r="AA1473"/>
      <c r="AB1473"/>
      <c r="AC1473"/>
      <c r="AD1473"/>
    </row>
    <row r="1474" spans="27:30" ht="12" customHeight="1" x14ac:dyDescent="0.3">
      <c r="AA1474"/>
      <c r="AB1474"/>
      <c r="AC1474"/>
      <c r="AD1474"/>
    </row>
    <row r="1475" spans="27:30" ht="12" customHeight="1" x14ac:dyDescent="0.3">
      <c r="AA1475"/>
      <c r="AB1475"/>
      <c r="AC1475"/>
      <c r="AD1475"/>
    </row>
    <row r="1476" spans="27:30" ht="12" customHeight="1" x14ac:dyDescent="0.3">
      <c r="AA1476"/>
      <c r="AB1476"/>
      <c r="AC1476"/>
      <c r="AD1476"/>
    </row>
    <row r="1477" spans="27:30" ht="12" customHeight="1" x14ac:dyDescent="0.3">
      <c r="AA1477"/>
      <c r="AB1477"/>
      <c r="AC1477"/>
      <c r="AD1477"/>
    </row>
    <row r="1478" spans="27:30" ht="12" customHeight="1" x14ac:dyDescent="0.3">
      <c r="AA1478"/>
      <c r="AB1478"/>
      <c r="AC1478"/>
      <c r="AD1478"/>
    </row>
    <row r="1479" spans="27:30" ht="12" customHeight="1" x14ac:dyDescent="0.3">
      <c r="AA1479"/>
      <c r="AB1479"/>
      <c r="AC1479"/>
      <c r="AD1479"/>
    </row>
    <row r="1480" spans="27:30" ht="12" customHeight="1" x14ac:dyDescent="0.3">
      <c r="AA1480"/>
      <c r="AB1480"/>
      <c r="AC1480"/>
      <c r="AD1480"/>
    </row>
    <row r="1481" spans="27:30" ht="12" customHeight="1" x14ac:dyDescent="0.3">
      <c r="AA1481"/>
      <c r="AB1481"/>
      <c r="AC1481"/>
      <c r="AD1481"/>
    </row>
    <row r="1482" spans="27:30" ht="12" customHeight="1" x14ac:dyDescent="0.3">
      <c r="AA1482"/>
      <c r="AB1482"/>
      <c r="AC1482"/>
      <c r="AD1482"/>
    </row>
    <row r="1483" spans="27:30" ht="12" customHeight="1" x14ac:dyDescent="0.3">
      <c r="AA1483"/>
      <c r="AB1483"/>
      <c r="AC1483"/>
      <c r="AD1483"/>
    </row>
    <row r="1484" spans="27:30" ht="12" customHeight="1" x14ac:dyDescent="0.3">
      <c r="AA1484"/>
      <c r="AB1484"/>
      <c r="AC1484"/>
      <c r="AD1484"/>
    </row>
    <row r="1485" spans="27:30" ht="12" customHeight="1" x14ac:dyDescent="0.3">
      <c r="AA1485"/>
      <c r="AB1485"/>
      <c r="AC1485"/>
      <c r="AD1485"/>
    </row>
    <row r="1486" spans="27:30" ht="12" customHeight="1" x14ac:dyDescent="0.3">
      <c r="AA1486"/>
      <c r="AB1486"/>
      <c r="AC1486"/>
      <c r="AD1486"/>
    </row>
    <row r="1487" spans="27:30" ht="12" customHeight="1" x14ac:dyDescent="0.3">
      <c r="AA1487"/>
      <c r="AB1487"/>
      <c r="AC1487"/>
      <c r="AD1487"/>
    </row>
    <row r="1488" spans="27:30" ht="12" customHeight="1" x14ac:dyDescent="0.3">
      <c r="AA1488"/>
      <c r="AB1488"/>
      <c r="AC1488"/>
      <c r="AD1488"/>
    </row>
    <row r="1489" spans="27:30" ht="12" customHeight="1" x14ac:dyDescent="0.3">
      <c r="AA1489"/>
      <c r="AB1489"/>
      <c r="AC1489"/>
      <c r="AD1489"/>
    </row>
    <row r="1490" spans="27:30" ht="12" customHeight="1" x14ac:dyDescent="0.3">
      <c r="AA1490"/>
      <c r="AB1490"/>
      <c r="AC1490"/>
      <c r="AD1490"/>
    </row>
    <row r="1491" spans="27:30" ht="12" customHeight="1" x14ac:dyDescent="0.3">
      <c r="AA1491"/>
      <c r="AB1491"/>
      <c r="AC1491"/>
      <c r="AD1491"/>
    </row>
    <row r="1492" spans="27:30" ht="12" customHeight="1" x14ac:dyDescent="0.3">
      <c r="AA1492"/>
      <c r="AB1492"/>
      <c r="AC1492"/>
      <c r="AD1492"/>
    </row>
    <row r="1493" spans="27:30" ht="12" customHeight="1" x14ac:dyDescent="0.3">
      <c r="AA1493"/>
      <c r="AB1493"/>
      <c r="AC1493"/>
      <c r="AD1493"/>
    </row>
    <row r="1494" spans="27:30" ht="12" customHeight="1" x14ac:dyDescent="0.3">
      <c r="AA1494"/>
      <c r="AB1494"/>
      <c r="AC1494"/>
      <c r="AD1494"/>
    </row>
    <row r="1495" spans="27:30" ht="12" customHeight="1" x14ac:dyDescent="0.3">
      <c r="AA1495"/>
      <c r="AB1495"/>
      <c r="AC1495"/>
      <c r="AD1495"/>
    </row>
    <row r="1496" spans="27:30" ht="12" customHeight="1" x14ac:dyDescent="0.3">
      <c r="AA1496"/>
      <c r="AB1496"/>
      <c r="AC1496"/>
      <c r="AD1496"/>
    </row>
    <row r="1497" spans="27:30" ht="12" customHeight="1" x14ac:dyDescent="0.3">
      <c r="AA1497"/>
      <c r="AB1497"/>
      <c r="AC1497"/>
      <c r="AD1497"/>
    </row>
    <row r="1498" spans="27:30" ht="12" customHeight="1" x14ac:dyDescent="0.3">
      <c r="AA1498"/>
      <c r="AB1498"/>
      <c r="AC1498"/>
      <c r="AD1498"/>
    </row>
    <row r="1499" spans="27:30" ht="12" customHeight="1" x14ac:dyDescent="0.3">
      <c r="AA1499"/>
      <c r="AB1499"/>
      <c r="AC1499"/>
      <c r="AD1499"/>
    </row>
    <row r="1500" spans="27:30" ht="12" customHeight="1" x14ac:dyDescent="0.3">
      <c r="AA1500"/>
      <c r="AB1500"/>
      <c r="AC1500"/>
      <c r="AD1500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DBEE9E-0014-4BAE-97AD-ABB132DDFB4E}">
  <dimension ref="A1:BZ653"/>
  <sheetViews>
    <sheetView showGridLines="0" showRowColHeaders="0" topLeftCell="A2" zoomScaleNormal="100" workbookViewId="0">
      <selection activeCell="A28" sqref="A28"/>
    </sheetView>
  </sheetViews>
  <sheetFormatPr defaultColWidth="8.77734375" defaultRowHeight="10.199999999999999" outlineLevelRow="1" x14ac:dyDescent="0.2"/>
  <cols>
    <col min="1" max="1" width="15.6640625" style="15" customWidth="1"/>
    <col min="2" max="9" width="10.6640625" style="15" customWidth="1"/>
    <col min="10" max="77" width="8.77734375" style="15"/>
    <col min="78" max="78" width="9.109375" style="15" customWidth="1"/>
    <col min="79" max="16384" width="8.77734375" style="15"/>
  </cols>
  <sheetData>
    <row r="1" spans="1:78" x14ac:dyDescent="0.2">
      <c r="A1" s="17" t="s">
        <v>81</v>
      </c>
      <c r="B1" s="15" t="s">
        <v>82</v>
      </c>
      <c r="E1" s="19" t="s">
        <v>83</v>
      </c>
      <c r="M1" s="16" t="s">
        <v>9</v>
      </c>
      <c r="N1" s="16" t="s">
        <v>218</v>
      </c>
      <c r="O1" s="16" t="s">
        <v>224</v>
      </c>
      <c r="R1" s="16" t="s">
        <v>70</v>
      </c>
      <c r="U1" s="16" t="s">
        <v>225</v>
      </c>
      <c r="Z1" s="47" t="s">
        <v>84</v>
      </c>
      <c r="BW1" s="33"/>
      <c r="BZ1" s="18" t="s">
        <v>84</v>
      </c>
    </row>
    <row r="2" spans="1:78" x14ac:dyDescent="0.2">
      <c r="A2" s="17" t="s">
        <v>85</v>
      </c>
      <c r="C2" s="15" t="s">
        <v>29</v>
      </c>
      <c r="Q2" s="16" t="s">
        <v>219</v>
      </c>
      <c r="R2" s="16" t="s">
        <v>221</v>
      </c>
      <c r="S2" s="16" t="s">
        <v>220</v>
      </c>
    </row>
    <row r="3" spans="1:78" ht="10.5" hidden="1" customHeight="1" outlineLevel="1" x14ac:dyDescent="0.2">
      <c r="A3" s="17" t="s">
        <v>86</v>
      </c>
      <c r="AA3" s="34" t="s">
        <v>151</v>
      </c>
    </row>
    <row r="4" spans="1:78" hidden="1" outlineLevel="1" x14ac:dyDescent="0.2">
      <c r="A4" s="15" t="s">
        <v>87</v>
      </c>
    </row>
    <row r="5" spans="1:78" hidden="1" outlineLevel="1" x14ac:dyDescent="0.2">
      <c r="A5" s="17" t="s">
        <v>88</v>
      </c>
    </row>
    <row r="6" spans="1:78" hidden="1" outlineLevel="1" x14ac:dyDescent="0.2">
      <c r="A6" s="15" t="s">
        <v>89</v>
      </c>
    </row>
    <row r="7" spans="1:78" collapsed="1" x14ac:dyDescent="0.2">
      <c r="A7" s="33"/>
      <c r="J7" s="16" t="s">
        <v>222</v>
      </c>
      <c r="K7" s="16" t="s">
        <v>223</v>
      </c>
    </row>
    <row r="8" spans="1:78" x14ac:dyDescent="0.2">
      <c r="A8" s="20" t="s">
        <v>90</v>
      </c>
    </row>
    <row r="9" spans="1:78" ht="10.8" outlineLevel="1" thickBot="1" x14ac:dyDescent="0.25">
      <c r="A9" s="21"/>
      <c r="B9" s="22" t="s">
        <v>91</v>
      </c>
      <c r="C9" s="22" t="s">
        <v>92</v>
      </c>
      <c r="D9" s="22" t="s">
        <v>93</v>
      </c>
      <c r="E9" s="22" t="s">
        <v>94</v>
      </c>
      <c r="F9" s="22" t="s">
        <v>60</v>
      </c>
      <c r="G9" s="22" t="s">
        <v>95</v>
      </c>
      <c r="H9" s="22" t="str">
        <f>"t("&amp;TEXT((1-I10)/2,"0.00%") &amp; ",1478)"</f>
        <v>t(2.50%,1478)</v>
      </c>
      <c r="I9" s="22" t="s">
        <v>96</v>
      </c>
    </row>
    <row r="10" spans="1:78" outlineLevel="1" x14ac:dyDescent="0.2">
      <c r="B10" s="23">
        <f xml:space="preserve"> 1 - C40 / C41</f>
        <v>0.97150292353806889</v>
      </c>
      <c r="C10" s="23">
        <f>1-D10^2/E10^2</f>
        <v>0.97109802596993589</v>
      </c>
      <c r="D10" s="23">
        <f xml:space="preserve"> SQRT(D40)</f>
        <v>0.11988463165929603</v>
      </c>
      <c r="E10" s="23">
        <v>0.70517963221689151</v>
      </c>
      <c r="F10" s="24">
        <v>1500</v>
      </c>
      <c r="G10" s="24">
        <v>0</v>
      </c>
      <c r="H10" s="15">
        <f>TINV(1 - $I$10, F10 - 21 - 1)</f>
        <v>1.9615703323581497</v>
      </c>
      <c r="I10" s="25">
        <v>0.95</v>
      </c>
    </row>
    <row r="11" spans="1:78" x14ac:dyDescent="0.2">
      <c r="A11" s="33"/>
    </row>
    <row r="12" spans="1:78" x14ac:dyDescent="0.2">
      <c r="A12" s="20" t="s">
        <v>97</v>
      </c>
    </row>
    <row r="13" spans="1:78" ht="10.8" outlineLevel="1" thickBot="1" x14ac:dyDescent="0.25">
      <c r="A13" s="22" t="s">
        <v>98</v>
      </c>
      <c r="B13" s="22" t="s">
        <v>99</v>
      </c>
      <c r="C13" s="22" t="s">
        <v>100</v>
      </c>
      <c r="D13" s="22" t="s">
        <v>101</v>
      </c>
      <c r="E13" s="22" t="s">
        <v>102</v>
      </c>
      <c r="F13" s="22" t="str">
        <f>IF($I$10&gt;99%,("Lower"&amp;TEXT($I$10,"0.0%")),("Lower"&amp;TEXT($I$10,"0%")))</f>
        <v>Lower95%</v>
      </c>
      <c r="G13" s="22" t="str">
        <f>IF($I$10&gt;99%,("Upper"&amp;TEXT($I$10,"0.0%")),("Upper"&amp;TEXT($I$10,"0%")))</f>
        <v>Upper95%</v>
      </c>
      <c r="H13" s="22" t="s">
        <v>104</v>
      </c>
      <c r="I13" s="22" t="s">
        <v>103</v>
      </c>
    </row>
    <row r="14" spans="1:78" outlineLevel="1" x14ac:dyDescent="0.2">
      <c r="A14" s="26" t="s">
        <v>105</v>
      </c>
      <c r="B14" s="23">
        <v>1.6230169969832431</v>
      </c>
      <c r="C14" s="23">
        <v>7.3887468298449929E-2</v>
      </c>
      <c r="D14" s="23">
        <f>IF(C14&lt;&gt;0,(B14 - 0) / C14, 0)</f>
        <v>21.966065888568171</v>
      </c>
      <c r="E14" s="23">
        <f>IF(C14&lt;&gt;0,TDIST(ABS(D14),$F$10 - 22,2),0)</f>
        <v>8.9034092185000093E-93</v>
      </c>
      <c r="F14" s="23">
        <f>B14 - TINV(1 - $I$10, $F$10 - 22) * C14</f>
        <v>1.4780815312359503</v>
      </c>
      <c r="G14" s="23">
        <f>B14 + TINV(1 - $I$10, $F$10 - 22) * C14</f>
        <v>1.7679524627305359</v>
      </c>
      <c r="H14" s="23">
        <v>0</v>
      </c>
      <c r="I14" s="23">
        <v>0</v>
      </c>
    </row>
    <row r="15" spans="1:78" outlineLevel="1" x14ac:dyDescent="0.2">
      <c r="A15" s="26" t="s">
        <v>106</v>
      </c>
      <c r="B15" s="23">
        <v>5.3347284837416138E-2</v>
      </c>
      <c r="C15" s="23">
        <v>4.3475763314665176E-2</v>
      </c>
      <c r="D15" s="48">
        <f t="shared" ref="D15:D35" si="0">IF(C15&lt;&gt;0,(B15 - 0) / C15, 0)</f>
        <v>1.2270580380913316</v>
      </c>
      <c r="E15" s="23">
        <f t="shared" ref="E15:E35" si="1">IF(C15&lt;&gt;0,TDIST(ABS(D15),$F$10 - 22,2),0)</f>
        <v>0.21999619539839016</v>
      </c>
      <c r="F15" s="23">
        <f t="shared" ref="F15:F35" si="2">B15 - TINV(1 - $I$10, $F$10 - 22) * C15</f>
        <v>-3.1933482657255881E-2</v>
      </c>
      <c r="G15" s="23">
        <f t="shared" ref="G15:G35" si="3">B15 + TINV(1 - $I$10, $F$10 - 22) * C15</f>
        <v>0.13862805233208816</v>
      </c>
      <c r="H15" s="23">
        <v>13.836472245602645</v>
      </c>
      <c r="I15" s="49">
        <f>B15*0.264928188074698/$E$10</f>
        <v>2.0041984857461864E-2</v>
      </c>
    </row>
    <row r="16" spans="1:78" outlineLevel="1" x14ac:dyDescent="0.2">
      <c r="A16" s="26" t="s">
        <v>18</v>
      </c>
      <c r="B16" s="23">
        <v>-0.8872717595780063</v>
      </c>
      <c r="C16" s="23">
        <v>4.1585917982636403E-2</v>
      </c>
      <c r="D16" s="50">
        <f t="shared" si="0"/>
        <v>-21.335870472992173</v>
      </c>
      <c r="E16" s="23">
        <f t="shared" si="1"/>
        <v>2.869181611348223E-88</v>
      </c>
      <c r="F16" s="23">
        <f t="shared" si="2"/>
        <v>-0.96884546253662518</v>
      </c>
      <c r="G16" s="23">
        <f t="shared" si="3"/>
        <v>-0.80569805661938743</v>
      </c>
      <c r="H16" s="23">
        <v>1.0764514639106386</v>
      </c>
      <c r="I16" s="51">
        <f>B16*0.0772526934963109/$E$10</f>
        <v>-9.7200954422248714E-2</v>
      </c>
    </row>
    <row r="17" spans="1:9" outlineLevel="1" x14ac:dyDescent="0.2">
      <c r="A17" s="26" t="s">
        <v>19</v>
      </c>
      <c r="B17" s="23">
        <v>0.12607127108068325</v>
      </c>
      <c r="C17" s="23">
        <v>1.8362040061934308E-2</v>
      </c>
      <c r="D17" s="52">
        <f t="shared" si="0"/>
        <v>6.8658640682326535</v>
      </c>
      <c r="E17" s="23">
        <f t="shared" si="1"/>
        <v>9.6993366032465541E-12</v>
      </c>
      <c r="F17" s="23">
        <f t="shared" si="2"/>
        <v>9.0052838053621104E-2</v>
      </c>
      <c r="G17" s="23">
        <f t="shared" si="3"/>
        <v>0.1620897041077454</v>
      </c>
      <c r="H17" s="23">
        <v>1.3296568279281602</v>
      </c>
      <c r="I17" s="53">
        <f>B17*0.194451613112663/$E$10</f>
        <v>3.4763854355428545E-2</v>
      </c>
    </row>
    <row r="18" spans="1:9" outlineLevel="1" x14ac:dyDescent="0.2">
      <c r="A18" s="26" t="s">
        <v>20</v>
      </c>
      <c r="B18" s="23">
        <v>-0.33251828658199062</v>
      </c>
      <c r="C18" s="23">
        <v>1.1636583689118418E-2</v>
      </c>
      <c r="D18" s="50">
        <f t="shared" si="0"/>
        <v>-28.575249872772758</v>
      </c>
      <c r="E18" s="23">
        <f t="shared" si="1"/>
        <v>2.3741379204026977E-143</v>
      </c>
      <c r="F18" s="23">
        <f t="shared" si="2"/>
        <v>-0.35534426391656804</v>
      </c>
      <c r="G18" s="23">
        <f t="shared" si="3"/>
        <v>-0.3096923092474132</v>
      </c>
      <c r="H18" s="23">
        <v>2.5079254149934753</v>
      </c>
      <c r="I18" s="54">
        <f>B18*0.421399977277474/$E$10</f>
        <v>-0.19870568009669606</v>
      </c>
    </row>
    <row r="19" spans="1:9" outlineLevel="1" x14ac:dyDescent="0.2">
      <c r="A19" s="26" t="s">
        <v>21</v>
      </c>
      <c r="B19" s="23">
        <v>-0.49086892929551224</v>
      </c>
      <c r="C19" s="23">
        <v>1.3468312834024936E-2</v>
      </c>
      <c r="D19" s="50">
        <f t="shared" si="0"/>
        <v>-36.446207876567314</v>
      </c>
      <c r="E19" s="23">
        <f t="shared" si="1"/>
        <v>4.9482143609675158E-208</v>
      </c>
      <c r="F19" s="23">
        <f t="shared" si="2"/>
        <v>-0.5172879721776541</v>
      </c>
      <c r="G19" s="23">
        <f t="shared" si="3"/>
        <v>-0.46444988641337043</v>
      </c>
      <c r="H19" s="23">
        <v>1.9703401888919903</v>
      </c>
      <c r="I19" s="55">
        <f>B19*0.322715711248861/$E$10</f>
        <v>-0.22463938039385364</v>
      </c>
    </row>
    <row r="20" spans="1:9" outlineLevel="1" x14ac:dyDescent="0.2">
      <c r="A20" s="26" t="s">
        <v>22</v>
      </c>
      <c r="B20" s="23">
        <v>-0.12546003578280693</v>
      </c>
      <c r="C20" s="23">
        <v>1.1931648295813365E-2</v>
      </c>
      <c r="D20" s="50">
        <f t="shared" si="0"/>
        <v>-10.514895567851172</v>
      </c>
      <c r="E20" s="23">
        <f t="shared" si="1"/>
        <v>5.4828487714788723E-25</v>
      </c>
      <c r="F20" s="23">
        <f t="shared" si="2"/>
        <v>-0.14886480309600611</v>
      </c>
      <c r="G20" s="23">
        <f t="shared" si="3"/>
        <v>-0.10205526846960776</v>
      </c>
      <c r="H20" s="23">
        <v>2.1612023578412618</v>
      </c>
      <c r="I20" s="56">
        <f>B20*0.381513552335911/$E$10</f>
        <v>-6.7875902452281076E-2</v>
      </c>
    </row>
    <row r="21" spans="1:9" outlineLevel="1" x14ac:dyDescent="0.2">
      <c r="A21" s="26" t="s">
        <v>23</v>
      </c>
      <c r="B21" s="23">
        <v>-0.19330829619298959</v>
      </c>
      <c r="C21" s="23">
        <v>1.1416425300569875E-2</v>
      </c>
      <c r="D21" s="50">
        <f t="shared" si="0"/>
        <v>-16.932471513945806</v>
      </c>
      <c r="E21" s="23">
        <f t="shared" si="1"/>
        <v>6.4299183852409975E-59</v>
      </c>
      <c r="F21" s="23">
        <f t="shared" si="2"/>
        <v>-0.21570241736417042</v>
      </c>
      <c r="G21" s="23">
        <f t="shared" si="3"/>
        <v>-0.17091417502180875</v>
      </c>
      <c r="H21" s="23">
        <v>2.4381989408446834</v>
      </c>
      <c r="I21" s="57">
        <f>B21*0.423513371355787/$E$10</f>
        <v>-0.11609616116444468</v>
      </c>
    </row>
    <row r="22" spans="1:9" outlineLevel="1" x14ac:dyDescent="0.2">
      <c r="A22" s="26" t="s">
        <v>24</v>
      </c>
      <c r="B22" s="23">
        <v>6.9381018525271967E-2</v>
      </c>
      <c r="C22" s="23">
        <v>1.4239477403964583E-2</v>
      </c>
      <c r="D22" s="58">
        <f t="shared" si="0"/>
        <v>4.8724413513908011</v>
      </c>
      <c r="E22" s="23">
        <f t="shared" si="1"/>
        <v>1.220846819063988E-6</v>
      </c>
      <c r="F22" s="23">
        <f t="shared" si="2"/>
        <v>4.1449282101370798E-2</v>
      </c>
      <c r="G22" s="23">
        <f t="shared" si="3"/>
        <v>9.731275494917313E-2</v>
      </c>
      <c r="H22" s="23">
        <v>1.6400008537906892</v>
      </c>
      <c r="I22" s="59">
        <f>B22*0.278477866571718/$E$10</f>
        <v>2.7398803279031769E-2</v>
      </c>
    </row>
    <row r="23" spans="1:9" outlineLevel="1" x14ac:dyDescent="0.2">
      <c r="A23" s="26" t="s">
        <v>10</v>
      </c>
      <c r="B23" s="23">
        <v>0.47044968063703485</v>
      </c>
      <c r="C23" s="23">
        <v>2.1454632385018105E-2</v>
      </c>
      <c r="D23" s="60">
        <f t="shared" si="0"/>
        <v>21.927650504305664</v>
      </c>
      <c r="E23" s="23">
        <f t="shared" si="1"/>
        <v>1.6837691695759573E-92</v>
      </c>
      <c r="F23" s="23">
        <f t="shared" si="2"/>
        <v>0.42836491025893297</v>
      </c>
      <c r="G23" s="23">
        <f t="shared" si="3"/>
        <v>0.51253445101513673</v>
      </c>
      <c r="H23" s="23">
        <v>5.4333663964319614</v>
      </c>
      <c r="I23" s="61">
        <f>B23*0.33641559164254/$E$10</f>
        <v>0.22443445672417567</v>
      </c>
    </row>
    <row r="24" spans="1:9" outlineLevel="1" x14ac:dyDescent="0.2">
      <c r="A24" s="26" t="s">
        <v>11</v>
      </c>
      <c r="B24" s="23">
        <v>0.43511377329953682</v>
      </c>
      <c r="C24" s="23">
        <v>2.0615769060497769E-2</v>
      </c>
      <c r="D24" s="60">
        <f t="shared" si="0"/>
        <v>21.10587153080143</v>
      </c>
      <c r="E24" s="23">
        <f t="shared" si="1"/>
        <v>1.2190351026546689E-86</v>
      </c>
      <c r="F24" s="23">
        <f t="shared" si="2"/>
        <v>0.39467449233171736</v>
      </c>
      <c r="G24" s="23">
        <f t="shared" si="3"/>
        <v>0.47555305426735628</v>
      </c>
      <c r="H24" s="23">
        <v>8.1060956039522356</v>
      </c>
      <c r="I24" s="62">
        <f>B24*0.427630838822182/$E$10</f>
        <v>0.26385910675584695</v>
      </c>
    </row>
    <row r="25" spans="1:9" outlineLevel="1" x14ac:dyDescent="0.2">
      <c r="A25" s="26" t="s">
        <v>12</v>
      </c>
      <c r="B25" s="23">
        <v>0.35916083943716881</v>
      </c>
      <c r="C25" s="23">
        <v>2.0831418916810403E-2</v>
      </c>
      <c r="D25" s="60">
        <f t="shared" si="0"/>
        <v>17.241304630830285</v>
      </c>
      <c r="E25" s="23">
        <f t="shared" si="1"/>
        <v>7.7266071181573625E-61</v>
      </c>
      <c r="F25" s="23">
        <f t="shared" si="2"/>
        <v>0.31829854610902919</v>
      </c>
      <c r="G25" s="23">
        <f t="shared" si="3"/>
        <v>0.40002313276530843</v>
      </c>
      <c r="H25" s="23">
        <v>7.0632208830593894</v>
      </c>
      <c r="I25" s="63">
        <f>B25*0.395043789073751/$E$10</f>
        <v>0.20120300192466284</v>
      </c>
    </row>
    <row r="26" spans="1:9" outlineLevel="1" x14ac:dyDescent="0.2">
      <c r="A26" s="26" t="s">
        <v>13</v>
      </c>
      <c r="B26" s="23">
        <v>0.32303384036516525</v>
      </c>
      <c r="C26" s="23">
        <v>2.0862232875735531E-2</v>
      </c>
      <c r="D26" s="60">
        <f t="shared" si="0"/>
        <v>15.48414507158914</v>
      </c>
      <c r="E26" s="23">
        <f t="shared" si="1"/>
        <v>3.1274944322166305E-50</v>
      </c>
      <c r="F26" s="23">
        <f t="shared" si="2"/>
        <v>0.28211110328937561</v>
      </c>
      <c r="G26" s="23">
        <f t="shared" si="3"/>
        <v>0.36395657744095489</v>
      </c>
      <c r="H26" s="23">
        <v>7.1764944804229618</v>
      </c>
      <c r="I26" s="64">
        <f>B26*0.397610720528184/$E$10</f>
        <v>0.18214042515492707</v>
      </c>
    </row>
    <row r="27" spans="1:9" outlineLevel="1" x14ac:dyDescent="0.2">
      <c r="A27" s="26" t="s">
        <v>14</v>
      </c>
      <c r="B27" s="23">
        <v>0.23694035336833608</v>
      </c>
      <c r="C27" s="23">
        <v>2.1265334796459302E-2</v>
      </c>
      <c r="D27" s="60">
        <f t="shared" si="0"/>
        <v>11.142093723715409</v>
      </c>
      <c r="E27" s="23">
        <f t="shared" si="1"/>
        <v>9.6271876296904144E-28</v>
      </c>
      <c r="F27" s="23">
        <f t="shared" si="2"/>
        <v>0.19522690352393807</v>
      </c>
      <c r="G27" s="23">
        <f t="shared" si="3"/>
        <v>0.27865380321273409</v>
      </c>
      <c r="H27" s="23">
        <v>5.5686483386010055</v>
      </c>
      <c r="I27" s="65">
        <f>B27*0.343609663168307/$E$10</f>
        <v>0.1154528453352051</v>
      </c>
    </row>
    <row r="28" spans="1:9" outlineLevel="1" x14ac:dyDescent="0.2">
      <c r="A28" s="143" t="s">
        <v>15</v>
      </c>
      <c r="B28" s="144">
        <v>0.10044191054078624</v>
      </c>
      <c r="C28" s="144">
        <v>2.2527818467882085E-2</v>
      </c>
      <c r="D28" s="145">
        <f t="shared" si="0"/>
        <v>4.4585724394035884</v>
      </c>
      <c r="E28" s="144">
        <f t="shared" si="1"/>
        <v>8.8738673898294325E-6</v>
      </c>
      <c r="F28" s="144">
        <f t="shared" si="2"/>
        <v>5.6252010181438716E-2</v>
      </c>
      <c r="G28" s="144">
        <f t="shared" si="3"/>
        <v>0.14463181090013377</v>
      </c>
      <c r="H28" s="144">
        <v>3.7793235135649863</v>
      </c>
      <c r="I28" s="146">
        <f>B28*0.267208699736802/$E$10</f>
        <v>3.8059738382274839E-2</v>
      </c>
    </row>
    <row r="29" spans="1:9" outlineLevel="1" x14ac:dyDescent="0.2">
      <c r="A29" s="26" t="s">
        <v>4</v>
      </c>
      <c r="B29" s="23">
        <v>-0.14637971722806389</v>
      </c>
      <c r="C29" s="23">
        <v>2.2199139840598847E-2</v>
      </c>
      <c r="D29" s="66">
        <f t="shared" si="0"/>
        <v>-6.5939364443462658</v>
      </c>
      <c r="E29" s="23">
        <f t="shared" si="1"/>
        <v>5.9457812030121392E-11</v>
      </c>
      <c r="F29" s="23">
        <f t="shared" si="2"/>
        <v>-0.18992489134325241</v>
      </c>
      <c r="G29" s="23">
        <f t="shared" si="3"/>
        <v>-0.10283454311287538</v>
      </c>
      <c r="H29" s="23">
        <v>1.2699451903919425</v>
      </c>
      <c r="I29" s="67">
        <f>B29*0.157187873495185/$E$10</f>
        <v>-3.2628730925723853E-2</v>
      </c>
    </row>
    <row r="30" spans="1:9" outlineLevel="1" x14ac:dyDescent="0.2">
      <c r="A30" s="143" t="s">
        <v>5</v>
      </c>
      <c r="B30" s="144">
        <v>-1.6655147189022806E-2</v>
      </c>
      <c r="C30" s="144">
        <v>1.2322120033926132E-2</v>
      </c>
      <c r="D30" s="147">
        <f t="shared" si="0"/>
        <v>-1.3516462380797036</v>
      </c>
      <c r="E30" s="144">
        <f t="shared" si="1"/>
        <v>0.17669533248533695</v>
      </c>
      <c r="F30" s="144">
        <f t="shared" si="2"/>
        <v>-4.0825852279328306E-2</v>
      </c>
      <c r="G30" s="148">
        <f t="shared" si="3"/>
        <v>7.5155579012826899E-3</v>
      </c>
      <c r="H30" s="144">
        <v>1.3666851317142703</v>
      </c>
      <c r="I30" s="149">
        <f>B30*0.293772741822849/$E$10</f>
        <v>-6.9384140318979942E-3</v>
      </c>
    </row>
    <row r="31" spans="1:9" outlineLevel="1" x14ac:dyDescent="0.2">
      <c r="A31" s="26" t="s">
        <v>6</v>
      </c>
      <c r="B31" s="23">
        <v>3.5226556601019254E-2</v>
      </c>
      <c r="C31" s="27">
        <v>8.5060072936003657E-3</v>
      </c>
      <c r="D31" s="68">
        <f t="shared" si="0"/>
        <v>4.1413739002460686</v>
      </c>
      <c r="E31" s="23">
        <f t="shared" si="1"/>
        <v>3.6476170450442973E-5</v>
      </c>
      <c r="F31" s="23">
        <f t="shared" si="2"/>
        <v>1.854142504707074E-2</v>
      </c>
      <c r="G31" s="23">
        <f t="shared" si="3"/>
        <v>5.1911688154967772E-2</v>
      </c>
      <c r="H31" s="23">
        <v>1.8657796739815162</v>
      </c>
      <c r="I31" s="69">
        <f>B31*0.497241221697313/$E$10</f>
        <v>2.4839197333897115E-2</v>
      </c>
    </row>
    <row r="32" spans="1:9" outlineLevel="1" x14ac:dyDescent="0.2">
      <c r="A32" s="26" t="s">
        <v>7</v>
      </c>
      <c r="B32" s="23">
        <v>2.2772106174722546E-2</v>
      </c>
      <c r="C32" s="23">
        <v>1.0339039521245479E-2</v>
      </c>
      <c r="D32" s="70">
        <f t="shared" si="0"/>
        <v>2.2025359442652883</v>
      </c>
      <c r="E32" s="23">
        <f t="shared" si="1"/>
        <v>2.7781383479351204E-2</v>
      </c>
      <c r="F32" s="27">
        <f t="shared" si="2"/>
        <v>2.4913529847690082E-3</v>
      </c>
      <c r="G32" s="23">
        <f t="shared" si="3"/>
        <v>4.305285936467608E-2</v>
      </c>
      <c r="H32" s="23">
        <v>1.9637073729423071</v>
      </c>
      <c r="I32" s="71">
        <f>B32*0.419682525585139/$E$10</f>
        <v>1.3552653247025493E-2</v>
      </c>
    </row>
    <row r="33" spans="1:9" outlineLevel="1" x14ac:dyDescent="0.2">
      <c r="A33" s="26" t="s">
        <v>36</v>
      </c>
      <c r="B33" s="23">
        <v>0.71534342590274724</v>
      </c>
      <c r="C33" s="23">
        <v>4.5796620289603164E-2</v>
      </c>
      <c r="D33" s="60">
        <f t="shared" si="0"/>
        <v>15.620004737885557</v>
      </c>
      <c r="E33" s="23">
        <f t="shared" si="1"/>
        <v>5.051193783259026E-51</v>
      </c>
      <c r="F33" s="23">
        <f t="shared" si="2"/>
        <v>0.62551013422039037</v>
      </c>
      <c r="G33" s="23">
        <f t="shared" si="3"/>
        <v>0.80517671758510412</v>
      </c>
      <c r="H33" s="23">
        <v>39.823466597916024</v>
      </c>
      <c r="I33" s="72">
        <f>B33*0.426676573712052/$E$10</f>
        <v>0.43282628715763727</v>
      </c>
    </row>
    <row r="34" spans="1:9" outlineLevel="1" x14ac:dyDescent="0.2">
      <c r="A34" s="26" t="s">
        <v>34</v>
      </c>
      <c r="B34" s="23">
        <v>0.88206399136673963</v>
      </c>
      <c r="C34" s="23">
        <v>7.8544938889135482E-2</v>
      </c>
      <c r="D34" s="60">
        <f t="shared" si="0"/>
        <v>11.230055097652496</v>
      </c>
      <c r="E34" s="23">
        <f t="shared" si="1"/>
        <v>3.858659791224576E-28</v>
      </c>
      <c r="F34" s="23">
        <f t="shared" si="2"/>
        <v>0.72799256948492763</v>
      </c>
      <c r="G34" s="23">
        <f t="shared" si="3"/>
        <v>1.0361354132485516</v>
      </c>
      <c r="H34" s="23">
        <v>304.03136443083633</v>
      </c>
      <c r="I34" s="60">
        <f>B34*0.68739075203717/$E$10</f>
        <v>0.85981302163305384</v>
      </c>
    </row>
    <row r="35" spans="1:9" outlineLevel="1" x14ac:dyDescent="0.2">
      <c r="A35" s="26" t="s">
        <v>35</v>
      </c>
      <c r="B35" s="23">
        <v>-0.25824540874572233</v>
      </c>
      <c r="C35" s="23">
        <v>7.6136081154503335E-2</v>
      </c>
      <c r="D35" s="73">
        <f t="shared" si="0"/>
        <v>-3.3918925800983062</v>
      </c>
      <c r="E35" s="23">
        <f t="shared" si="1"/>
        <v>7.1243800013285317E-4</v>
      </c>
      <c r="F35" s="23">
        <f t="shared" si="2"/>
        <v>-0.40759168676040847</v>
      </c>
      <c r="G35" s="23">
        <f t="shared" si="3"/>
        <v>-0.10889913073103616</v>
      </c>
      <c r="H35" s="23">
        <v>281.26910475375252</v>
      </c>
      <c r="I35" s="74">
        <f>B35*0.682076666909095/$E$10</f>
        <v>-0.24978482019980255</v>
      </c>
    </row>
    <row r="36" spans="1:9" x14ac:dyDescent="0.2">
      <c r="A36" s="33"/>
    </row>
    <row r="37" spans="1:9" x14ac:dyDescent="0.2">
      <c r="A37" s="20" t="s">
        <v>107</v>
      </c>
    </row>
    <row r="38" spans="1:9" ht="10.8" hidden="1" outlineLevel="1" thickBot="1" x14ac:dyDescent="0.25">
      <c r="A38" s="28" t="s">
        <v>108</v>
      </c>
      <c r="B38" s="22" t="s">
        <v>112</v>
      </c>
      <c r="C38" s="22" t="s">
        <v>113</v>
      </c>
      <c r="D38" s="22" t="s">
        <v>114</v>
      </c>
      <c r="E38" s="22" t="s">
        <v>115</v>
      </c>
      <c r="F38" s="22" t="s">
        <v>102</v>
      </c>
      <c r="G38" s="21"/>
      <c r="H38" s="21"/>
      <c r="I38" s="22" t="s">
        <v>61</v>
      </c>
    </row>
    <row r="39" spans="1:9" hidden="1" outlineLevel="1" x14ac:dyDescent="0.2">
      <c r="A39" s="15" t="s">
        <v>109</v>
      </c>
      <c r="B39" s="24">
        <v>21</v>
      </c>
      <c r="C39" s="23">
        <f>C41 - C40</f>
        <v>724.17789601248251</v>
      </c>
      <c r="D39" s="23">
        <f>C39/B39</f>
        <v>34.484661714880119</v>
      </c>
      <c r="E39" s="23">
        <f>D39/D40</f>
        <v>2399.3794974312709</v>
      </c>
      <c r="F39" s="23">
        <f>FDIST(E39,21,1478)</f>
        <v>0</v>
      </c>
      <c r="I39" s="23">
        <v>7.2219258176898302</v>
      </c>
    </row>
    <row r="40" spans="1:9" hidden="1" outlineLevel="1" x14ac:dyDescent="0.2">
      <c r="A40" s="15" t="s">
        <v>110</v>
      </c>
      <c r="B40" s="24">
        <v>1478</v>
      </c>
      <c r="C40" s="23">
        <v>21.24229621414975</v>
      </c>
      <c r="D40" s="23">
        <f>C40/B40</f>
        <v>1.4372324908085082E-2</v>
      </c>
    </row>
    <row r="41" spans="1:9" hidden="1" outlineLevel="1" x14ac:dyDescent="0.2">
      <c r="A41" s="15" t="s">
        <v>111</v>
      </c>
      <c r="B41" s="24">
        <f>B39 + B40</f>
        <v>1499</v>
      </c>
      <c r="C41" s="23">
        <v>745.42019222663225</v>
      </c>
    </row>
    <row r="42" spans="1:9" collapsed="1" x14ac:dyDescent="0.2">
      <c r="A42" s="33"/>
    </row>
    <row r="43" spans="1:9" x14ac:dyDescent="0.2">
      <c r="A43" s="20" t="s">
        <v>116</v>
      </c>
    </row>
    <row r="44" spans="1:9" ht="10.8" outlineLevel="1" thickBot="1" x14ac:dyDescent="0.25">
      <c r="A44" s="21"/>
      <c r="B44" s="22" t="s">
        <v>119</v>
      </c>
      <c r="C44" s="22" t="s">
        <v>120</v>
      </c>
      <c r="D44" s="22" t="s">
        <v>121</v>
      </c>
      <c r="E44" s="22" t="s">
        <v>66</v>
      </c>
      <c r="F44" s="22" t="s">
        <v>67</v>
      </c>
      <c r="G44" s="22" t="s">
        <v>117</v>
      </c>
      <c r="H44" s="22" t="s">
        <v>122</v>
      </c>
      <c r="I44" s="21"/>
    </row>
    <row r="45" spans="1:9" outlineLevel="1" x14ac:dyDescent="0.2">
      <c r="A45" s="15" t="s">
        <v>118</v>
      </c>
      <c r="B45" s="23">
        <v>-8.6798716362560899E-15</v>
      </c>
      <c r="C45" s="23">
        <v>0.11900223027083638</v>
      </c>
      <c r="D45" s="23">
        <v>9.4483841676975655E-2</v>
      </c>
      <c r="E45" s="23">
        <v>-0.40205351334107498</v>
      </c>
      <c r="F45" s="23">
        <v>0.46849497416420061</v>
      </c>
      <c r="G45" s="25">
        <v>1.3243335466365323E-2</v>
      </c>
      <c r="H45" s="29" t="s">
        <v>123</v>
      </c>
    </row>
    <row r="46" spans="1:9" outlineLevel="1" x14ac:dyDescent="0.2"/>
    <row r="47" spans="1:9" x14ac:dyDescent="0.2">
      <c r="A47" s="33"/>
    </row>
    <row r="48" spans="1:9" x14ac:dyDescent="0.2">
      <c r="A48" s="20" t="s">
        <v>124</v>
      </c>
    </row>
    <row r="49" spans="1:17" ht="10.8" hidden="1" outlineLevel="1" thickBot="1" x14ac:dyDescent="0.25">
      <c r="A49" s="30" t="s">
        <v>98</v>
      </c>
      <c r="B49" s="21" t="s">
        <v>125</v>
      </c>
    </row>
    <row r="50" spans="1:17" ht="10.8" hidden="1" outlineLevel="1" thickBot="1" x14ac:dyDescent="0.25">
      <c r="A50" s="29" t="s">
        <v>105</v>
      </c>
      <c r="B50" s="31">
        <v>1</v>
      </c>
      <c r="C50" s="32" t="s">
        <v>126</v>
      </c>
    </row>
    <row r="51" spans="1:17" ht="10.8" hidden="1" outlineLevel="1" thickBot="1" x14ac:dyDescent="0.25">
      <c r="A51" s="29" t="s">
        <v>106</v>
      </c>
      <c r="B51" s="31">
        <v>0.88835153850261261</v>
      </c>
      <c r="C51" s="31">
        <v>1</v>
      </c>
      <c r="D51" s="32" t="s">
        <v>127</v>
      </c>
    </row>
    <row r="52" spans="1:17" ht="10.8" hidden="1" outlineLevel="1" thickBot="1" x14ac:dyDescent="0.25">
      <c r="A52" s="29" t="s">
        <v>18</v>
      </c>
      <c r="B52" s="31">
        <v>-3.3871781471211844E-2</v>
      </c>
      <c r="C52" s="75">
        <v>-4.23310483717102E-2</v>
      </c>
      <c r="D52" s="31">
        <v>1</v>
      </c>
      <c r="E52" s="32" t="s">
        <v>128</v>
      </c>
    </row>
    <row r="53" spans="1:17" ht="10.8" hidden="1" outlineLevel="1" thickBot="1" x14ac:dyDescent="0.25">
      <c r="A53" s="29" t="s">
        <v>19</v>
      </c>
      <c r="B53" s="31">
        <v>-8.5476206651290465E-2</v>
      </c>
      <c r="C53" s="76">
        <v>-8.2612113420671048E-3</v>
      </c>
      <c r="D53" s="77">
        <v>0.10482627327277488</v>
      </c>
      <c r="E53" s="31">
        <v>1</v>
      </c>
      <c r="F53" s="32" t="s">
        <v>129</v>
      </c>
    </row>
    <row r="54" spans="1:17" ht="10.8" hidden="1" outlineLevel="1" thickBot="1" x14ac:dyDescent="0.25">
      <c r="A54" s="29" t="s">
        <v>20</v>
      </c>
      <c r="B54" s="31">
        <v>-7.2877854320051436E-2</v>
      </c>
      <c r="C54" s="76">
        <v>-2.8810150820042664E-3</v>
      </c>
      <c r="D54" s="78">
        <v>0.19987976349908657</v>
      </c>
      <c r="E54" s="79">
        <v>0.39018621785983842</v>
      </c>
      <c r="F54" s="31">
        <v>1</v>
      </c>
      <c r="G54" s="32" t="s">
        <v>130</v>
      </c>
    </row>
    <row r="55" spans="1:17" ht="10.8" hidden="1" outlineLevel="1" thickBot="1" x14ac:dyDescent="0.25">
      <c r="A55" s="29" t="s">
        <v>21</v>
      </c>
      <c r="B55" s="31">
        <v>-3.2802805902716295E-2</v>
      </c>
      <c r="C55" s="80">
        <v>-1.1001978464932826E-2</v>
      </c>
      <c r="D55" s="81">
        <v>0.18443714043495785</v>
      </c>
      <c r="E55" s="82">
        <v>0.32832113538463892</v>
      </c>
      <c r="F55" s="83">
        <v>0.60812956857323086</v>
      </c>
      <c r="G55" s="31">
        <v>1</v>
      </c>
      <c r="H55" s="32" t="s">
        <v>131</v>
      </c>
    </row>
    <row r="56" spans="1:17" ht="10.8" hidden="1" outlineLevel="1" thickBot="1" x14ac:dyDescent="0.25">
      <c r="A56" s="29" t="s">
        <v>22</v>
      </c>
      <c r="B56" s="31">
        <v>-7.2621792395825252E-2</v>
      </c>
      <c r="C56" s="84">
        <v>2.1757379208922463E-2</v>
      </c>
      <c r="D56" s="85">
        <v>0.17987436073611315</v>
      </c>
      <c r="E56" s="79">
        <v>0.39340656931447049</v>
      </c>
      <c r="F56" s="86">
        <v>0.64111768745669429</v>
      </c>
      <c r="G56" s="87">
        <v>0.55564206352113976</v>
      </c>
      <c r="H56" s="31">
        <v>1</v>
      </c>
      <c r="I56" s="32" t="s">
        <v>132</v>
      </c>
    </row>
    <row r="57" spans="1:17" ht="10.8" hidden="1" outlineLevel="1" thickBot="1" x14ac:dyDescent="0.25">
      <c r="A57" s="29" t="s">
        <v>23</v>
      </c>
      <c r="B57" s="31">
        <v>-7.7132443693579689E-2</v>
      </c>
      <c r="C57" s="88">
        <v>1.7779464829744268E-2</v>
      </c>
      <c r="D57" s="89">
        <v>0.19591956654608195</v>
      </c>
      <c r="E57" s="90">
        <v>0.40190120316693628</v>
      </c>
      <c r="F57" s="91">
        <v>0.68250604280996841</v>
      </c>
      <c r="G57" s="92">
        <v>0.59560816756798851</v>
      </c>
      <c r="H57" s="93">
        <v>0.64584494117213609</v>
      </c>
      <c r="I57" s="31">
        <v>1</v>
      </c>
      <c r="J57" s="32" t="s">
        <v>133</v>
      </c>
    </row>
    <row r="58" spans="1:17" ht="10.8" hidden="1" outlineLevel="1" thickBot="1" x14ac:dyDescent="0.25">
      <c r="A58" s="29" t="s">
        <v>24</v>
      </c>
      <c r="B58" s="31">
        <v>-0.16445661368149025</v>
      </c>
      <c r="C58" s="94">
        <v>-6.0475687226758418E-2</v>
      </c>
      <c r="D58" s="95">
        <v>0.13639320421201689</v>
      </c>
      <c r="E58" s="96">
        <v>0.33844663955072207</v>
      </c>
      <c r="F58" s="97">
        <v>0.51236601773358892</v>
      </c>
      <c r="G58" s="98">
        <v>0.43428227132884439</v>
      </c>
      <c r="H58" s="99">
        <v>0.50609136447518499</v>
      </c>
      <c r="I58" s="100">
        <v>0.52677085686051373</v>
      </c>
      <c r="J58" s="31">
        <v>1</v>
      </c>
      <c r="K58" s="32" t="s">
        <v>134</v>
      </c>
    </row>
    <row r="59" spans="1:17" ht="10.8" hidden="1" outlineLevel="1" thickBot="1" x14ac:dyDescent="0.25">
      <c r="A59" s="29" t="s">
        <v>10</v>
      </c>
      <c r="B59" s="31">
        <v>-0.21531338766150496</v>
      </c>
      <c r="C59" s="101">
        <v>4.8578568156503368E-2</v>
      </c>
      <c r="D59" s="102">
        <v>-2.3992581017960854E-2</v>
      </c>
      <c r="E59" s="103">
        <v>3.2785350365738264E-2</v>
      </c>
      <c r="F59" s="76">
        <v>-7.5811311677808745E-4</v>
      </c>
      <c r="G59" s="80">
        <v>-9.9097752859293124E-3</v>
      </c>
      <c r="H59" s="104">
        <v>4.0861403206962618E-2</v>
      </c>
      <c r="I59" s="105">
        <v>2.9869068620475728E-3</v>
      </c>
      <c r="J59" s="88">
        <v>1.3922131628430569E-2</v>
      </c>
      <c r="K59" s="31">
        <v>1</v>
      </c>
      <c r="L59" s="32" t="s">
        <v>135</v>
      </c>
    </row>
    <row r="60" spans="1:17" ht="10.8" hidden="1" outlineLevel="1" thickBot="1" x14ac:dyDescent="0.25">
      <c r="A60" s="29" t="s">
        <v>11</v>
      </c>
      <c r="B60" s="31">
        <v>-0.2384183497196537</v>
      </c>
      <c r="C60" s="103">
        <v>3.4719031195243853E-2</v>
      </c>
      <c r="D60" s="76">
        <v>-8.9669301970847545E-3</v>
      </c>
      <c r="E60" s="104">
        <v>4.0746594398646141E-2</v>
      </c>
      <c r="F60" s="104">
        <v>4.2351127572004335E-2</v>
      </c>
      <c r="G60" s="88">
        <v>1.3814379014265852E-2</v>
      </c>
      <c r="H60" s="104">
        <v>4.5663411778356165E-2</v>
      </c>
      <c r="I60" s="103">
        <v>3.1378120122423414E-2</v>
      </c>
      <c r="J60" s="105">
        <v>8.7082491066427792E-3</v>
      </c>
      <c r="K60" s="106">
        <v>0.86984803740887406</v>
      </c>
      <c r="L60" s="31">
        <v>1</v>
      </c>
      <c r="M60" s="32" t="s">
        <v>136</v>
      </c>
    </row>
    <row r="61" spans="1:17" ht="10.8" hidden="1" outlineLevel="1" thickBot="1" x14ac:dyDescent="0.25">
      <c r="A61" s="29" t="s">
        <v>12</v>
      </c>
      <c r="B61" s="31">
        <v>-0.22815481506647153</v>
      </c>
      <c r="C61" s="103">
        <v>3.6459941206908993E-2</v>
      </c>
      <c r="D61" s="105">
        <v>1.2025319590842074E-3</v>
      </c>
      <c r="E61" s="88">
        <v>1.1875120465774292E-2</v>
      </c>
      <c r="F61" s="104">
        <v>4.1870420330965948E-2</v>
      </c>
      <c r="G61" s="105">
        <v>5.1304143398810615E-3</v>
      </c>
      <c r="H61" s="101">
        <v>4.8137631081495304E-2</v>
      </c>
      <c r="I61" s="84">
        <v>2.6523164871767705E-2</v>
      </c>
      <c r="J61" s="76">
        <v>-5.0686828158440543E-3</v>
      </c>
      <c r="K61" s="107">
        <v>0.85917336644657749</v>
      </c>
      <c r="L61" s="108">
        <v>0.89492230625775104</v>
      </c>
      <c r="M61" s="31">
        <v>1</v>
      </c>
      <c r="N61" s="32" t="s">
        <v>137</v>
      </c>
    </row>
    <row r="62" spans="1:17" ht="10.8" hidden="1" outlineLevel="1" thickBot="1" x14ac:dyDescent="0.25">
      <c r="A62" s="29" t="s">
        <v>13</v>
      </c>
      <c r="B62" s="31">
        <v>-0.22655228406995587</v>
      </c>
      <c r="C62" s="103">
        <v>3.3782953515744694E-2</v>
      </c>
      <c r="D62" s="102">
        <v>-1.9985524649321327E-2</v>
      </c>
      <c r="E62" s="76">
        <v>-9.7475670848177934E-4</v>
      </c>
      <c r="F62" s="109">
        <v>6.0763678168401676E-2</v>
      </c>
      <c r="G62" s="103">
        <v>3.678200634126514E-2</v>
      </c>
      <c r="H62" s="101">
        <v>4.8868388059514906E-2</v>
      </c>
      <c r="I62" s="101">
        <v>4.6124527757004471E-2</v>
      </c>
      <c r="J62" s="105">
        <v>8.3361298590679811E-3</v>
      </c>
      <c r="K62" s="110">
        <v>0.85627537000704823</v>
      </c>
      <c r="L62" s="108">
        <v>0.8940260877175249</v>
      </c>
      <c r="M62" s="111">
        <v>0.88423592255114181</v>
      </c>
      <c r="N62" s="31">
        <v>1</v>
      </c>
      <c r="O62" s="32" t="s">
        <v>138</v>
      </c>
    </row>
    <row r="63" spans="1:17" ht="10.8" hidden="1" outlineLevel="1" thickBot="1" x14ac:dyDescent="0.25">
      <c r="A63" s="29" t="s">
        <v>14</v>
      </c>
      <c r="B63" s="31">
        <v>-0.24088296868251885</v>
      </c>
      <c r="C63" s="88">
        <v>1.7152430233893418E-2</v>
      </c>
      <c r="D63" s="76">
        <v>-7.0832750118726287E-3</v>
      </c>
      <c r="E63" s="76">
        <v>-5.7118459955132614E-3</v>
      </c>
      <c r="F63" s="84">
        <v>2.6692896495821801E-2</v>
      </c>
      <c r="G63" s="103">
        <v>3.2189263766003659E-2</v>
      </c>
      <c r="H63" s="103">
        <v>3.6708959470265548E-2</v>
      </c>
      <c r="I63" s="103">
        <v>2.9889312622719474E-2</v>
      </c>
      <c r="J63" s="105">
        <v>2.2285163971085607E-3</v>
      </c>
      <c r="K63" s="112">
        <v>0.83707487827272853</v>
      </c>
      <c r="L63" s="106">
        <v>0.87226046095303145</v>
      </c>
      <c r="M63" s="113">
        <v>0.86277823290752365</v>
      </c>
      <c r="N63" s="113">
        <v>0.86399518270166165</v>
      </c>
      <c r="O63" s="31">
        <v>1</v>
      </c>
      <c r="P63" s="32" t="s">
        <v>139</v>
      </c>
    </row>
    <row r="64" spans="1:17" ht="10.8" hidden="1" outlineLevel="1" thickBot="1" x14ac:dyDescent="0.25">
      <c r="A64" s="29" t="s">
        <v>15</v>
      </c>
      <c r="B64" s="31">
        <v>-0.20605375507122983</v>
      </c>
      <c r="C64" s="88">
        <v>1.840896498111521E-2</v>
      </c>
      <c r="D64" s="105">
        <v>3.0431995654279392E-3</v>
      </c>
      <c r="E64" s="88">
        <v>1.2414844280797862E-2</v>
      </c>
      <c r="F64" s="104">
        <v>3.716174674558137E-2</v>
      </c>
      <c r="G64" s="103">
        <v>3.6168837006414108E-2</v>
      </c>
      <c r="H64" s="103">
        <v>2.9012325409351683E-2</v>
      </c>
      <c r="I64" s="103">
        <v>3.14001220639279E-2</v>
      </c>
      <c r="J64" s="105">
        <v>5.1303002149930858E-3</v>
      </c>
      <c r="K64" s="114">
        <v>0.78803065659515981</v>
      </c>
      <c r="L64" s="115">
        <v>0.82227061289642744</v>
      </c>
      <c r="M64" s="116">
        <v>0.81318991399180385</v>
      </c>
      <c r="N64" s="117">
        <v>0.81572607911611539</v>
      </c>
      <c r="O64" s="118">
        <v>0.7959051253088586</v>
      </c>
      <c r="P64" s="31">
        <v>1</v>
      </c>
      <c r="Q64" s="32" t="s">
        <v>140</v>
      </c>
    </row>
    <row r="65" spans="1:23" ht="10.8" hidden="1" outlineLevel="1" thickBot="1" x14ac:dyDescent="0.25">
      <c r="A65" s="29" t="s">
        <v>4</v>
      </c>
      <c r="B65" s="31">
        <v>-7.9348289800978411E-2</v>
      </c>
      <c r="C65" s="119">
        <v>-8.8198978827363758E-2</v>
      </c>
      <c r="D65" s="101">
        <v>5.4925127156541832E-2</v>
      </c>
      <c r="E65" s="105">
        <v>4.8068363565490491E-3</v>
      </c>
      <c r="F65" s="102">
        <v>-1.8655708820237805E-2</v>
      </c>
      <c r="G65" s="76">
        <v>-2.7871477447994879E-3</v>
      </c>
      <c r="H65" s="88">
        <v>1.3373095774481605E-2</v>
      </c>
      <c r="I65" s="84">
        <v>2.0680463928016382E-2</v>
      </c>
      <c r="J65" s="76">
        <v>-2.924471708233913E-3</v>
      </c>
      <c r="K65" s="84">
        <v>2.360709795663744E-2</v>
      </c>
      <c r="L65" s="103">
        <v>2.9137187901101907E-2</v>
      </c>
      <c r="M65" s="88">
        <v>1.5340306683903028E-2</v>
      </c>
      <c r="N65" s="88">
        <v>1.7306580326599038E-2</v>
      </c>
      <c r="O65" s="88">
        <v>1.364220766348891E-2</v>
      </c>
      <c r="P65" s="88">
        <v>9.4795959514423316E-3</v>
      </c>
      <c r="Q65" s="31">
        <v>1</v>
      </c>
      <c r="R65" s="32" t="s">
        <v>141</v>
      </c>
    </row>
    <row r="66" spans="1:23" ht="10.8" hidden="1" outlineLevel="1" thickBot="1" x14ac:dyDescent="0.25">
      <c r="A66" s="29" t="s">
        <v>5</v>
      </c>
      <c r="B66" s="31">
        <v>-3.9401500376043959E-2</v>
      </c>
      <c r="C66" s="105">
        <v>6.9649369295013931E-3</v>
      </c>
      <c r="D66" s="103">
        <v>3.4428326627812901E-2</v>
      </c>
      <c r="E66" s="88">
        <v>1.352706288660491E-2</v>
      </c>
      <c r="F66" s="75">
        <v>-3.700272949536107E-2</v>
      </c>
      <c r="G66" s="75">
        <v>-3.7028459869721184E-2</v>
      </c>
      <c r="H66" s="105">
        <v>1.4522767991028058E-4</v>
      </c>
      <c r="I66" s="105">
        <v>4.3241853888404362E-4</v>
      </c>
      <c r="J66" s="105">
        <v>7.6687659708708127E-3</v>
      </c>
      <c r="K66" s="105">
        <v>6.9499355548934567E-3</v>
      </c>
      <c r="L66" s="105">
        <v>6.5416072860679355E-3</v>
      </c>
      <c r="M66" s="76">
        <v>-3.627788360022398E-3</v>
      </c>
      <c r="N66" s="105">
        <v>9.1820984736293403E-3</v>
      </c>
      <c r="O66" s="88">
        <v>9.7372751181439513E-3</v>
      </c>
      <c r="P66" s="105">
        <v>1.1728336506151857E-3</v>
      </c>
      <c r="Q66" s="120">
        <v>0.21148896786424587</v>
      </c>
      <c r="R66" s="31">
        <v>1</v>
      </c>
      <c r="S66" s="32" t="s">
        <v>142</v>
      </c>
    </row>
    <row r="67" spans="1:23" ht="10.8" hidden="1" outlineLevel="1" thickBot="1" x14ac:dyDescent="0.25">
      <c r="A67" s="29" t="s">
        <v>6</v>
      </c>
      <c r="B67" s="31">
        <v>1.6792739473753825E-2</v>
      </c>
      <c r="C67" s="95">
        <v>0.13604063278923489</v>
      </c>
      <c r="D67" s="104">
        <v>4.054378795609332E-2</v>
      </c>
      <c r="E67" s="121">
        <v>-2.8040160647007692E-2</v>
      </c>
      <c r="F67" s="122">
        <v>6.7836591560677756E-2</v>
      </c>
      <c r="G67" s="101">
        <v>4.7096454267091283E-2</v>
      </c>
      <c r="H67" s="84">
        <v>2.7419712325512453E-2</v>
      </c>
      <c r="I67" s="109">
        <v>5.8930473122103165E-2</v>
      </c>
      <c r="J67" s="105">
        <v>8.7204750810276933E-3</v>
      </c>
      <c r="K67" s="75">
        <v>-4.0225575391584133E-2</v>
      </c>
      <c r="L67" s="80">
        <v>-1.6760458465947335E-2</v>
      </c>
      <c r="M67" s="121">
        <v>-2.8144951477876424E-2</v>
      </c>
      <c r="N67" s="121">
        <v>-2.8713768365479817E-2</v>
      </c>
      <c r="O67" s="80">
        <v>-9.5304910190143408E-3</v>
      </c>
      <c r="P67" s="121">
        <v>-3.6830876802732095E-2</v>
      </c>
      <c r="Q67" s="123">
        <v>0.25471646002512954</v>
      </c>
      <c r="R67" s="124">
        <v>0.44626837651719681</v>
      </c>
      <c r="S67" s="31">
        <v>1</v>
      </c>
      <c r="T67" s="32" t="s">
        <v>143</v>
      </c>
    </row>
    <row r="68" spans="1:23" ht="10.8" hidden="1" outlineLevel="1" thickBot="1" x14ac:dyDescent="0.25">
      <c r="A68" s="29" t="s">
        <v>7</v>
      </c>
      <c r="B68" s="31">
        <v>-8.0496053008302565E-2</v>
      </c>
      <c r="C68" s="80">
        <v>-1.0736001033285135E-2</v>
      </c>
      <c r="D68" s="88">
        <v>1.5906031793352756E-2</v>
      </c>
      <c r="E68" s="105">
        <v>8.6101586690970882E-3</v>
      </c>
      <c r="F68" s="121">
        <v>-2.9312928056590009E-2</v>
      </c>
      <c r="G68" s="102">
        <v>-2.1129241820408203E-2</v>
      </c>
      <c r="H68" s="102">
        <v>-1.990957803071516E-2</v>
      </c>
      <c r="I68" s="102">
        <v>-1.8875740391690918E-2</v>
      </c>
      <c r="J68" s="80">
        <v>-1.2034696629160204E-2</v>
      </c>
      <c r="K68" s="102">
        <v>-2.4248528668767217E-2</v>
      </c>
      <c r="L68" s="102">
        <v>-2.540606388160568E-2</v>
      </c>
      <c r="M68" s="121">
        <v>-2.9703390921784114E-2</v>
      </c>
      <c r="N68" s="125">
        <v>-5.4837086960468767E-2</v>
      </c>
      <c r="O68" s="80">
        <v>-1.7223192938600931E-2</v>
      </c>
      <c r="P68" s="102">
        <v>-2.2115338497022401E-2</v>
      </c>
      <c r="Q68" s="126">
        <v>0.31595999441802297</v>
      </c>
      <c r="R68" s="127">
        <v>0.380787700164817</v>
      </c>
      <c r="S68" s="128">
        <v>0.574930789712775</v>
      </c>
      <c r="T68" s="31">
        <v>1</v>
      </c>
      <c r="U68" s="32" t="s">
        <v>144</v>
      </c>
    </row>
    <row r="69" spans="1:23" ht="10.8" hidden="1" outlineLevel="1" thickBot="1" x14ac:dyDescent="0.25">
      <c r="A69" s="29" t="s">
        <v>36</v>
      </c>
      <c r="B69" s="31">
        <v>-0.36058952383533005</v>
      </c>
      <c r="C69" s="129">
        <v>-0.36406311350940523</v>
      </c>
      <c r="D69" s="76">
        <v>-1.182484444782651E-3</v>
      </c>
      <c r="E69" s="101">
        <v>4.7595112771620304E-2</v>
      </c>
      <c r="F69" s="88">
        <v>9.3537294228574642E-3</v>
      </c>
      <c r="G69" s="76">
        <v>-8.8247630223974322E-3</v>
      </c>
      <c r="H69" s="76">
        <v>-7.0690791318928983E-3</v>
      </c>
      <c r="I69" s="76">
        <v>-2.039698959577414E-3</v>
      </c>
      <c r="J69" s="104">
        <v>4.192486122347526E-2</v>
      </c>
      <c r="K69" s="103">
        <v>2.8483750799632952E-2</v>
      </c>
      <c r="L69" s="104">
        <v>3.724017036052113E-2</v>
      </c>
      <c r="M69" s="103">
        <v>2.9841983841020939E-2</v>
      </c>
      <c r="N69" s="105">
        <v>6.2807774439231148E-3</v>
      </c>
      <c r="O69" s="88">
        <v>1.3624924397704505E-2</v>
      </c>
      <c r="P69" s="105">
        <v>4.4235309634224672E-4</v>
      </c>
      <c r="Q69" s="80">
        <v>-1.6634330951856912E-2</v>
      </c>
      <c r="R69" s="130">
        <v>-0.11684676809126224</v>
      </c>
      <c r="S69" s="121">
        <v>-3.5898830314502368E-2</v>
      </c>
      <c r="T69" s="131">
        <v>0.1285051928728283</v>
      </c>
      <c r="U69" s="31">
        <v>1</v>
      </c>
      <c r="V69" s="32" t="s">
        <v>145</v>
      </c>
    </row>
    <row r="70" spans="1:23" ht="10.8" hidden="1" outlineLevel="1" thickBot="1" x14ac:dyDescent="0.25">
      <c r="A70" s="29" t="s">
        <v>34</v>
      </c>
      <c r="B70" s="31">
        <v>-2.0546154757701985E-2</v>
      </c>
      <c r="C70" s="94">
        <v>-5.7352662345247427E-2</v>
      </c>
      <c r="D70" s="132">
        <v>-6.6152717375269884E-2</v>
      </c>
      <c r="E70" s="84">
        <v>2.3975392030172221E-2</v>
      </c>
      <c r="F70" s="105">
        <v>2.7079166943770622E-3</v>
      </c>
      <c r="G70" s="102">
        <v>-2.2040788733301165E-2</v>
      </c>
      <c r="H70" s="84">
        <v>2.7379837613675028E-2</v>
      </c>
      <c r="I70" s="102">
        <v>-1.8940196349235421E-2</v>
      </c>
      <c r="J70" s="101">
        <v>4.6129585137583286E-2</v>
      </c>
      <c r="K70" s="76">
        <v>-3.5706712326276356E-3</v>
      </c>
      <c r="L70" s="88">
        <v>1.4247426540697184E-2</v>
      </c>
      <c r="M70" s="105">
        <v>4.8734885910154705E-3</v>
      </c>
      <c r="N70" s="104">
        <v>4.3776230654727785E-2</v>
      </c>
      <c r="O70" s="88">
        <v>1.7975271956216475E-2</v>
      </c>
      <c r="P70" s="101">
        <v>5.4189278601165375E-2</v>
      </c>
      <c r="Q70" s="133">
        <v>-0.28513496327452736</v>
      </c>
      <c r="R70" s="75">
        <v>-4.1071540029005989E-2</v>
      </c>
      <c r="S70" s="134">
        <v>-0.12649920711243837</v>
      </c>
      <c r="T70" s="135">
        <v>-0.39988020010933545</v>
      </c>
      <c r="U70" s="136">
        <v>-0.22000035095907539</v>
      </c>
      <c r="V70" s="31">
        <v>1</v>
      </c>
      <c r="W70" s="32" t="s">
        <v>146</v>
      </c>
    </row>
    <row r="71" spans="1:23" hidden="1" outlineLevel="1" x14ac:dyDescent="0.2">
      <c r="A71" s="29" t="s">
        <v>35</v>
      </c>
      <c r="B71" s="31">
        <v>-5.2622353918401026E-2</v>
      </c>
      <c r="C71" s="80">
        <v>-1.4314229504614848E-2</v>
      </c>
      <c r="D71" s="122">
        <v>7.0704094885086652E-2</v>
      </c>
      <c r="E71" s="75">
        <v>-3.8408207101477541E-2</v>
      </c>
      <c r="F71" s="80">
        <v>-1.4633254729440572E-2</v>
      </c>
      <c r="G71" s="88">
        <v>1.396541808898233E-2</v>
      </c>
      <c r="H71" s="121">
        <v>-3.402187014077681E-2</v>
      </c>
      <c r="I71" s="88">
        <v>1.2203172460321649E-2</v>
      </c>
      <c r="J71" s="75">
        <v>-4.5395365094050733E-2</v>
      </c>
      <c r="K71" s="80">
        <v>-1.3542961265184145E-2</v>
      </c>
      <c r="L71" s="121">
        <v>-3.3011749189168625E-2</v>
      </c>
      <c r="M71" s="102">
        <v>-2.1746915018022329E-2</v>
      </c>
      <c r="N71" s="125">
        <v>-5.3591919879751239E-2</v>
      </c>
      <c r="O71" s="102">
        <v>-2.5215280903358568E-2</v>
      </c>
      <c r="P71" s="94">
        <v>-6.1458812364310583E-2</v>
      </c>
      <c r="Q71" s="137">
        <v>0.31059264997418878</v>
      </c>
      <c r="R71" s="138">
        <v>8.2938264377405618E-2</v>
      </c>
      <c r="S71" s="139">
        <v>0.12060506599635952</v>
      </c>
      <c r="T71" s="140">
        <v>0.3688635025682041</v>
      </c>
      <c r="U71" s="94">
        <v>-6.3653438995860193E-2</v>
      </c>
      <c r="V71" s="141">
        <v>-0.93953888813279918</v>
      </c>
      <c r="W71" s="31">
        <v>1</v>
      </c>
    </row>
    <row r="72" spans="1:23" hidden="1" outlineLevel="1" x14ac:dyDescent="0.2">
      <c r="A72" s="15" t="s">
        <v>147</v>
      </c>
      <c r="C72" s="142"/>
    </row>
    <row r="73" spans="1:23" hidden="1" outlineLevel="1" x14ac:dyDescent="0.2">
      <c r="A73" s="15" t="s">
        <v>148</v>
      </c>
      <c r="C73" s="142"/>
    </row>
    <row r="74" spans="1:23" hidden="1" outlineLevel="1" x14ac:dyDescent="0.2">
      <c r="A74" s="15" t="s">
        <v>149</v>
      </c>
      <c r="C74" s="142"/>
    </row>
    <row r="75" spans="1:23" collapsed="1" x14ac:dyDescent="0.2">
      <c r="A75" s="33"/>
    </row>
    <row r="76" spans="1:23" x14ac:dyDescent="0.2">
      <c r="A76" s="20" t="s">
        <v>150</v>
      </c>
    </row>
    <row r="77" spans="1:23" outlineLevel="1" x14ac:dyDescent="0.2"/>
    <row r="78" spans="1:23" outlineLevel="1" x14ac:dyDescent="0.2"/>
    <row r="79" spans="1:23" outlineLevel="1" x14ac:dyDescent="0.2"/>
    <row r="80" spans="1:23" outlineLevel="1" x14ac:dyDescent="0.2"/>
    <row r="81" outlineLevel="1" x14ac:dyDescent="0.2"/>
    <row r="82" outlineLevel="1" x14ac:dyDescent="0.2"/>
    <row r="83" outlineLevel="1" x14ac:dyDescent="0.2"/>
    <row r="84" outlineLevel="1" x14ac:dyDescent="0.2"/>
    <row r="85" outlineLevel="1" x14ac:dyDescent="0.2"/>
    <row r="86" outlineLevel="1" x14ac:dyDescent="0.2"/>
    <row r="87" outlineLevel="1" x14ac:dyDescent="0.2"/>
    <row r="88" outlineLevel="1" x14ac:dyDescent="0.2"/>
    <row r="89" outlineLevel="1" x14ac:dyDescent="0.2"/>
    <row r="90" outlineLevel="1" x14ac:dyDescent="0.2"/>
    <row r="91" outlineLevel="1" x14ac:dyDescent="0.2"/>
    <row r="92" outlineLevel="1" x14ac:dyDescent="0.2"/>
    <row r="93" outlineLevel="1" x14ac:dyDescent="0.2"/>
    <row r="94" outlineLevel="1" x14ac:dyDescent="0.2"/>
    <row r="95" outlineLevel="1" x14ac:dyDescent="0.2"/>
    <row r="96" outlineLevel="1" x14ac:dyDescent="0.2"/>
    <row r="97" spans="1:1" x14ac:dyDescent="0.2">
      <c r="A97" s="46"/>
    </row>
    <row r="98" spans="1:1" x14ac:dyDescent="0.2">
      <c r="A98" s="20" t="s">
        <v>152</v>
      </c>
    </row>
    <row r="99" spans="1:1" outlineLevel="1" x14ac:dyDescent="0.2"/>
    <row r="100" spans="1:1" outlineLevel="1" x14ac:dyDescent="0.2"/>
    <row r="101" spans="1:1" outlineLevel="1" x14ac:dyDescent="0.2"/>
    <row r="102" spans="1:1" outlineLevel="1" x14ac:dyDescent="0.2"/>
    <row r="103" spans="1:1" outlineLevel="1" x14ac:dyDescent="0.2"/>
    <row r="104" spans="1:1" outlineLevel="1" x14ac:dyDescent="0.2"/>
    <row r="105" spans="1:1" outlineLevel="1" x14ac:dyDescent="0.2"/>
    <row r="106" spans="1:1" outlineLevel="1" x14ac:dyDescent="0.2"/>
    <row r="107" spans="1:1" outlineLevel="1" x14ac:dyDescent="0.2"/>
    <row r="108" spans="1:1" outlineLevel="1" x14ac:dyDescent="0.2"/>
    <row r="109" spans="1:1" outlineLevel="1" x14ac:dyDescent="0.2"/>
    <row r="110" spans="1:1" outlineLevel="1" x14ac:dyDescent="0.2"/>
    <row r="111" spans="1:1" outlineLevel="1" x14ac:dyDescent="0.2"/>
    <row r="112" spans="1:1" outlineLevel="1" x14ac:dyDescent="0.2"/>
    <row r="113" spans="1:1" outlineLevel="1" x14ac:dyDescent="0.2"/>
    <row r="114" spans="1:1" outlineLevel="1" x14ac:dyDescent="0.2"/>
    <row r="115" spans="1:1" outlineLevel="1" x14ac:dyDescent="0.2"/>
    <row r="116" spans="1:1" outlineLevel="1" x14ac:dyDescent="0.2"/>
    <row r="117" spans="1:1" outlineLevel="1" x14ac:dyDescent="0.2"/>
    <row r="118" spans="1:1" outlineLevel="1" x14ac:dyDescent="0.2"/>
    <row r="119" spans="1:1" x14ac:dyDescent="0.2">
      <c r="A119" s="46"/>
    </row>
    <row r="120" spans="1:1" x14ac:dyDescent="0.2">
      <c r="A120" s="20" t="s">
        <v>153</v>
      </c>
    </row>
    <row r="121" spans="1:1" outlineLevel="1" x14ac:dyDescent="0.2"/>
    <row r="122" spans="1:1" outlineLevel="1" x14ac:dyDescent="0.2"/>
    <row r="123" spans="1:1" outlineLevel="1" x14ac:dyDescent="0.2"/>
    <row r="124" spans="1:1" outlineLevel="1" x14ac:dyDescent="0.2"/>
    <row r="125" spans="1:1" outlineLevel="1" x14ac:dyDescent="0.2"/>
    <row r="126" spans="1:1" outlineLevel="1" x14ac:dyDescent="0.2"/>
    <row r="127" spans="1:1" outlineLevel="1" x14ac:dyDescent="0.2"/>
    <row r="128" spans="1:1" outlineLevel="1" x14ac:dyDescent="0.2"/>
    <row r="129" spans="1:1" outlineLevel="1" x14ac:dyDescent="0.2"/>
    <row r="130" spans="1:1" outlineLevel="1" x14ac:dyDescent="0.2"/>
    <row r="131" spans="1:1" outlineLevel="1" x14ac:dyDescent="0.2"/>
    <row r="132" spans="1:1" outlineLevel="1" x14ac:dyDescent="0.2"/>
    <row r="133" spans="1:1" outlineLevel="1" x14ac:dyDescent="0.2"/>
    <row r="134" spans="1:1" outlineLevel="1" x14ac:dyDescent="0.2"/>
    <row r="135" spans="1:1" outlineLevel="1" x14ac:dyDescent="0.2"/>
    <row r="136" spans="1:1" outlineLevel="1" x14ac:dyDescent="0.2"/>
    <row r="137" spans="1:1" outlineLevel="1" x14ac:dyDescent="0.2"/>
    <row r="138" spans="1:1" outlineLevel="1" x14ac:dyDescent="0.2"/>
    <row r="139" spans="1:1" outlineLevel="1" x14ac:dyDescent="0.2"/>
    <row r="140" spans="1:1" outlineLevel="1" x14ac:dyDescent="0.2"/>
    <row r="141" spans="1:1" x14ac:dyDescent="0.2">
      <c r="A141" s="46"/>
    </row>
    <row r="142" spans="1:1" x14ac:dyDescent="0.2">
      <c r="A142" s="20" t="s">
        <v>154</v>
      </c>
    </row>
    <row r="143" spans="1:1" outlineLevel="1" x14ac:dyDescent="0.2"/>
    <row r="144" spans="1:1" outlineLevel="1" x14ac:dyDescent="0.2"/>
    <row r="145" outlineLevel="1" x14ac:dyDescent="0.2"/>
    <row r="146" outlineLevel="1" x14ac:dyDescent="0.2"/>
    <row r="147" outlineLevel="1" x14ac:dyDescent="0.2"/>
    <row r="148" outlineLevel="1" x14ac:dyDescent="0.2"/>
    <row r="149" outlineLevel="1" x14ac:dyDescent="0.2"/>
    <row r="150" outlineLevel="1" x14ac:dyDescent="0.2"/>
    <row r="151" outlineLevel="1" x14ac:dyDescent="0.2"/>
    <row r="152" outlineLevel="1" x14ac:dyDescent="0.2"/>
    <row r="153" outlineLevel="1" x14ac:dyDescent="0.2"/>
    <row r="154" outlineLevel="1" x14ac:dyDescent="0.2"/>
    <row r="155" outlineLevel="1" x14ac:dyDescent="0.2"/>
    <row r="156" outlineLevel="1" x14ac:dyDescent="0.2"/>
    <row r="157" outlineLevel="1" x14ac:dyDescent="0.2"/>
    <row r="158" outlineLevel="1" x14ac:dyDescent="0.2"/>
    <row r="159" outlineLevel="1" x14ac:dyDescent="0.2"/>
    <row r="160" outlineLevel="1" x14ac:dyDescent="0.2"/>
    <row r="161" spans="1:1" outlineLevel="1" x14ac:dyDescent="0.2"/>
    <row r="162" spans="1:1" outlineLevel="1" x14ac:dyDescent="0.2"/>
    <row r="163" spans="1:1" x14ac:dyDescent="0.2">
      <c r="A163" s="46"/>
    </row>
    <row r="164" spans="1:1" x14ac:dyDescent="0.2">
      <c r="A164" s="20" t="s">
        <v>155</v>
      </c>
    </row>
    <row r="165" spans="1:1" outlineLevel="1" x14ac:dyDescent="0.2"/>
    <row r="166" spans="1:1" outlineLevel="1" x14ac:dyDescent="0.2"/>
    <row r="167" spans="1:1" outlineLevel="1" x14ac:dyDescent="0.2"/>
    <row r="168" spans="1:1" outlineLevel="1" x14ac:dyDescent="0.2"/>
    <row r="169" spans="1:1" outlineLevel="1" x14ac:dyDescent="0.2"/>
    <row r="170" spans="1:1" outlineLevel="1" x14ac:dyDescent="0.2"/>
    <row r="171" spans="1:1" outlineLevel="1" x14ac:dyDescent="0.2"/>
    <row r="172" spans="1:1" outlineLevel="1" x14ac:dyDescent="0.2"/>
    <row r="173" spans="1:1" outlineLevel="1" x14ac:dyDescent="0.2"/>
    <row r="174" spans="1:1" outlineLevel="1" x14ac:dyDescent="0.2"/>
    <row r="175" spans="1:1" outlineLevel="1" x14ac:dyDescent="0.2"/>
    <row r="176" spans="1:1" outlineLevel="1" x14ac:dyDescent="0.2"/>
    <row r="177" spans="1:1" outlineLevel="1" x14ac:dyDescent="0.2"/>
    <row r="178" spans="1:1" outlineLevel="1" x14ac:dyDescent="0.2"/>
    <row r="179" spans="1:1" outlineLevel="1" x14ac:dyDescent="0.2"/>
    <row r="180" spans="1:1" outlineLevel="1" x14ac:dyDescent="0.2"/>
    <row r="181" spans="1:1" outlineLevel="1" x14ac:dyDescent="0.2"/>
    <row r="182" spans="1:1" outlineLevel="1" x14ac:dyDescent="0.2"/>
    <row r="183" spans="1:1" outlineLevel="1" x14ac:dyDescent="0.2"/>
    <row r="184" spans="1:1" outlineLevel="1" x14ac:dyDescent="0.2"/>
    <row r="185" spans="1:1" x14ac:dyDescent="0.2">
      <c r="A185" s="46"/>
    </row>
    <row r="186" spans="1:1" x14ac:dyDescent="0.2">
      <c r="A186" s="20" t="s">
        <v>156</v>
      </c>
    </row>
    <row r="187" spans="1:1" hidden="1" outlineLevel="1" x14ac:dyDescent="0.2"/>
    <row r="188" spans="1:1" hidden="1" outlineLevel="1" x14ac:dyDescent="0.2">
      <c r="A188" s="35" t="s">
        <v>157</v>
      </c>
    </row>
    <row r="189" spans="1:1" hidden="1" outlineLevel="1" x14ac:dyDescent="0.2"/>
    <row r="190" spans="1:1" hidden="1" outlineLevel="1" x14ac:dyDescent="0.2"/>
    <row r="191" spans="1:1" hidden="1" outlineLevel="1" x14ac:dyDescent="0.2"/>
    <row r="192" spans="1:1" hidden="1" outlineLevel="1" x14ac:dyDescent="0.2"/>
    <row r="193" hidden="1" outlineLevel="1" x14ac:dyDescent="0.2"/>
    <row r="194" hidden="1" outlineLevel="1" x14ac:dyDescent="0.2"/>
    <row r="195" hidden="1" outlineLevel="1" x14ac:dyDescent="0.2"/>
    <row r="196" hidden="1" outlineLevel="1" x14ac:dyDescent="0.2"/>
    <row r="197" hidden="1" outlineLevel="1" x14ac:dyDescent="0.2"/>
    <row r="198" hidden="1" outlineLevel="1" x14ac:dyDescent="0.2"/>
    <row r="199" hidden="1" outlineLevel="1" x14ac:dyDescent="0.2"/>
    <row r="200" hidden="1" outlineLevel="1" x14ac:dyDescent="0.2"/>
    <row r="201" hidden="1" outlineLevel="1" x14ac:dyDescent="0.2"/>
    <row r="202" hidden="1" outlineLevel="1" x14ac:dyDescent="0.2"/>
    <row r="203" hidden="1" outlineLevel="1" x14ac:dyDescent="0.2"/>
    <row r="204" hidden="1" outlineLevel="1" x14ac:dyDescent="0.2"/>
    <row r="205" hidden="1" outlineLevel="1" x14ac:dyDescent="0.2"/>
    <row r="206" hidden="1" outlineLevel="1" x14ac:dyDescent="0.2"/>
    <row r="207" hidden="1" outlineLevel="1" x14ac:dyDescent="0.2"/>
    <row r="208" hidden="1" outlineLevel="1" x14ac:dyDescent="0.2"/>
    <row r="209" spans="1:1" hidden="1" outlineLevel="1" x14ac:dyDescent="0.2"/>
    <row r="210" spans="1:1" hidden="1" outlineLevel="1" x14ac:dyDescent="0.2">
      <c r="A210" s="35" t="s">
        <v>158</v>
      </c>
    </row>
    <row r="211" spans="1:1" hidden="1" outlineLevel="1" x14ac:dyDescent="0.2"/>
    <row r="212" spans="1:1" hidden="1" outlineLevel="1" x14ac:dyDescent="0.2"/>
    <row r="213" spans="1:1" hidden="1" outlineLevel="1" x14ac:dyDescent="0.2"/>
    <row r="214" spans="1:1" hidden="1" outlineLevel="1" x14ac:dyDescent="0.2"/>
    <row r="215" spans="1:1" hidden="1" outlineLevel="1" x14ac:dyDescent="0.2"/>
    <row r="216" spans="1:1" hidden="1" outlineLevel="1" x14ac:dyDescent="0.2"/>
    <row r="217" spans="1:1" hidden="1" outlineLevel="1" x14ac:dyDescent="0.2"/>
    <row r="218" spans="1:1" hidden="1" outlineLevel="1" x14ac:dyDescent="0.2"/>
    <row r="219" spans="1:1" hidden="1" outlineLevel="1" x14ac:dyDescent="0.2"/>
    <row r="220" spans="1:1" hidden="1" outlineLevel="1" x14ac:dyDescent="0.2"/>
    <row r="221" spans="1:1" hidden="1" outlineLevel="1" x14ac:dyDescent="0.2"/>
    <row r="222" spans="1:1" hidden="1" outlineLevel="1" x14ac:dyDescent="0.2"/>
    <row r="223" spans="1:1" hidden="1" outlineLevel="1" x14ac:dyDescent="0.2"/>
    <row r="224" spans="1:1" hidden="1" outlineLevel="1" x14ac:dyDescent="0.2"/>
    <row r="225" spans="1:1" hidden="1" outlineLevel="1" x14ac:dyDescent="0.2"/>
    <row r="226" spans="1:1" hidden="1" outlineLevel="1" x14ac:dyDescent="0.2"/>
    <row r="227" spans="1:1" hidden="1" outlineLevel="1" x14ac:dyDescent="0.2"/>
    <row r="228" spans="1:1" hidden="1" outlineLevel="1" x14ac:dyDescent="0.2"/>
    <row r="229" spans="1:1" hidden="1" outlineLevel="1" x14ac:dyDescent="0.2"/>
    <row r="230" spans="1:1" hidden="1" outlineLevel="1" x14ac:dyDescent="0.2"/>
    <row r="231" spans="1:1" hidden="1" outlineLevel="1" x14ac:dyDescent="0.2"/>
    <row r="232" spans="1:1" hidden="1" outlineLevel="1" x14ac:dyDescent="0.2">
      <c r="A232" s="35" t="s">
        <v>159</v>
      </c>
    </row>
    <row r="233" spans="1:1" hidden="1" outlineLevel="1" x14ac:dyDescent="0.2"/>
    <row r="234" spans="1:1" hidden="1" outlineLevel="1" x14ac:dyDescent="0.2"/>
    <row r="235" spans="1:1" hidden="1" outlineLevel="1" x14ac:dyDescent="0.2"/>
    <row r="236" spans="1:1" hidden="1" outlineLevel="1" x14ac:dyDescent="0.2"/>
    <row r="237" spans="1:1" hidden="1" outlineLevel="1" x14ac:dyDescent="0.2"/>
    <row r="238" spans="1:1" hidden="1" outlineLevel="1" x14ac:dyDescent="0.2"/>
    <row r="239" spans="1:1" hidden="1" outlineLevel="1" x14ac:dyDescent="0.2"/>
    <row r="240" spans="1:1" hidden="1" outlineLevel="1" x14ac:dyDescent="0.2"/>
    <row r="241" spans="1:1" hidden="1" outlineLevel="1" x14ac:dyDescent="0.2"/>
    <row r="242" spans="1:1" hidden="1" outlineLevel="1" x14ac:dyDescent="0.2"/>
    <row r="243" spans="1:1" hidden="1" outlineLevel="1" x14ac:dyDescent="0.2"/>
    <row r="244" spans="1:1" hidden="1" outlineLevel="1" x14ac:dyDescent="0.2"/>
    <row r="245" spans="1:1" hidden="1" outlineLevel="1" x14ac:dyDescent="0.2"/>
    <row r="246" spans="1:1" hidden="1" outlineLevel="1" x14ac:dyDescent="0.2"/>
    <row r="247" spans="1:1" hidden="1" outlineLevel="1" x14ac:dyDescent="0.2"/>
    <row r="248" spans="1:1" hidden="1" outlineLevel="1" x14ac:dyDescent="0.2"/>
    <row r="249" spans="1:1" hidden="1" outlineLevel="1" x14ac:dyDescent="0.2"/>
    <row r="250" spans="1:1" hidden="1" outlineLevel="1" x14ac:dyDescent="0.2"/>
    <row r="251" spans="1:1" hidden="1" outlineLevel="1" x14ac:dyDescent="0.2"/>
    <row r="252" spans="1:1" hidden="1" outlineLevel="1" x14ac:dyDescent="0.2"/>
    <row r="253" spans="1:1" hidden="1" outlineLevel="1" x14ac:dyDescent="0.2"/>
    <row r="254" spans="1:1" hidden="1" outlineLevel="1" x14ac:dyDescent="0.2">
      <c r="A254" s="35" t="s">
        <v>160</v>
      </c>
    </row>
    <row r="255" spans="1:1" hidden="1" outlineLevel="1" x14ac:dyDescent="0.2"/>
    <row r="256" spans="1:1" hidden="1" outlineLevel="1" x14ac:dyDescent="0.2"/>
    <row r="257" hidden="1" outlineLevel="1" x14ac:dyDescent="0.2"/>
    <row r="258" hidden="1" outlineLevel="1" x14ac:dyDescent="0.2"/>
    <row r="259" hidden="1" outlineLevel="1" x14ac:dyDescent="0.2"/>
    <row r="260" hidden="1" outlineLevel="1" x14ac:dyDescent="0.2"/>
    <row r="261" hidden="1" outlineLevel="1" x14ac:dyDescent="0.2"/>
    <row r="262" hidden="1" outlineLevel="1" x14ac:dyDescent="0.2"/>
    <row r="263" hidden="1" outlineLevel="1" x14ac:dyDescent="0.2"/>
    <row r="264" hidden="1" outlineLevel="1" x14ac:dyDescent="0.2"/>
    <row r="265" hidden="1" outlineLevel="1" x14ac:dyDescent="0.2"/>
    <row r="266" hidden="1" outlineLevel="1" x14ac:dyDescent="0.2"/>
    <row r="267" hidden="1" outlineLevel="1" x14ac:dyDescent="0.2"/>
    <row r="268" hidden="1" outlineLevel="1" x14ac:dyDescent="0.2"/>
    <row r="269" hidden="1" outlineLevel="1" x14ac:dyDescent="0.2"/>
    <row r="270" hidden="1" outlineLevel="1" x14ac:dyDescent="0.2"/>
    <row r="271" hidden="1" outlineLevel="1" x14ac:dyDescent="0.2"/>
    <row r="272" hidden="1" outlineLevel="1" x14ac:dyDescent="0.2"/>
    <row r="273" spans="1:1" hidden="1" outlineLevel="1" x14ac:dyDescent="0.2"/>
    <row r="274" spans="1:1" hidden="1" outlineLevel="1" x14ac:dyDescent="0.2"/>
    <row r="275" spans="1:1" hidden="1" outlineLevel="1" x14ac:dyDescent="0.2"/>
    <row r="276" spans="1:1" hidden="1" outlineLevel="1" x14ac:dyDescent="0.2">
      <c r="A276" s="35" t="s">
        <v>161</v>
      </c>
    </row>
    <row r="277" spans="1:1" hidden="1" outlineLevel="1" x14ac:dyDescent="0.2"/>
    <row r="278" spans="1:1" hidden="1" outlineLevel="1" x14ac:dyDescent="0.2"/>
    <row r="279" spans="1:1" hidden="1" outlineLevel="1" x14ac:dyDescent="0.2"/>
    <row r="280" spans="1:1" hidden="1" outlineLevel="1" x14ac:dyDescent="0.2"/>
    <row r="281" spans="1:1" hidden="1" outlineLevel="1" x14ac:dyDescent="0.2"/>
    <row r="282" spans="1:1" hidden="1" outlineLevel="1" x14ac:dyDescent="0.2"/>
    <row r="283" spans="1:1" hidden="1" outlineLevel="1" x14ac:dyDescent="0.2"/>
    <row r="284" spans="1:1" hidden="1" outlineLevel="1" x14ac:dyDescent="0.2"/>
    <row r="285" spans="1:1" hidden="1" outlineLevel="1" x14ac:dyDescent="0.2"/>
    <row r="286" spans="1:1" hidden="1" outlineLevel="1" x14ac:dyDescent="0.2"/>
    <row r="287" spans="1:1" hidden="1" outlineLevel="1" x14ac:dyDescent="0.2"/>
    <row r="288" spans="1:1" hidden="1" outlineLevel="1" x14ac:dyDescent="0.2"/>
    <row r="289" spans="1:1" hidden="1" outlineLevel="1" x14ac:dyDescent="0.2"/>
    <row r="290" spans="1:1" hidden="1" outlineLevel="1" x14ac:dyDescent="0.2"/>
    <row r="291" spans="1:1" hidden="1" outlineLevel="1" x14ac:dyDescent="0.2"/>
    <row r="292" spans="1:1" hidden="1" outlineLevel="1" x14ac:dyDescent="0.2"/>
    <row r="293" spans="1:1" hidden="1" outlineLevel="1" x14ac:dyDescent="0.2"/>
    <row r="294" spans="1:1" hidden="1" outlineLevel="1" x14ac:dyDescent="0.2"/>
    <row r="295" spans="1:1" hidden="1" outlineLevel="1" x14ac:dyDescent="0.2"/>
    <row r="296" spans="1:1" hidden="1" outlineLevel="1" x14ac:dyDescent="0.2"/>
    <row r="297" spans="1:1" hidden="1" outlineLevel="1" x14ac:dyDescent="0.2"/>
    <row r="298" spans="1:1" hidden="1" outlineLevel="1" x14ac:dyDescent="0.2">
      <c r="A298" s="35" t="s">
        <v>162</v>
      </c>
    </row>
    <row r="299" spans="1:1" hidden="1" outlineLevel="1" x14ac:dyDescent="0.2"/>
    <row r="300" spans="1:1" hidden="1" outlineLevel="1" x14ac:dyDescent="0.2"/>
    <row r="301" spans="1:1" hidden="1" outlineLevel="1" x14ac:dyDescent="0.2"/>
    <row r="302" spans="1:1" hidden="1" outlineLevel="1" x14ac:dyDescent="0.2"/>
    <row r="303" spans="1:1" hidden="1" outlineLevel="1" x14ac:dyDescent="0.2"/>
    <row r="304" spans="1:1" hidden="1" outlineLevel="1" x14ac:dyDescent="0.2"/>
    <row r="305" spans="1:1" hidden="1" outlineLevel="1" x14ac:dyDescent="0.2"/>
    <row r="306" spans="1:1" hidden="1" outlineLevel="1" x14ac:dyDescent="0.2"/>
    <row r="307" spans="1:1" hidden="1" outlineLevel="1" x14ac:dyDescent="0.2"/>
    <row r="308" spans="1:1" hidden="1" outlineLevel="1" x14ac:dyDescent="0.2"/>
    <row r="309" spans="1:1" hidden="1" outlineLevel="1" x14ac:dyDescent="0.2"/>
    <row r="310" spans="1:1" hidden="1" outlineLevel="1" x14ac:dyDescent="0.2"/>
    <row r="311" spans="1:1" hidden="1" outlineLevel="1" x14ac:dyDescent="0.2"/>
    <row r="312" spans="1:1" hidden="1" outlineLevel="1" x14ac:dyDescent="0.2"/>
    <row r="313" spans="1:1" hidden="1" outlineLevel="1" x14ac:dyDescent="0.2"/>
    <row r="314" spans="1:1" hidden="1" outlineLevel="1" x14ac:dyDescent="0.2"/>
    <row r="315" spans="1:1" hidden="1" outlineLevel="1" x14ac:dyDescent="0.2"/>
    <row r="316" spans="1:1" hidden="1" outlineLevel="1" x14ac:dyDescent="0.2"/>
    <row r="317" spans="1:1" hidden="1" outlineLevel="1" x14ac:dyDescent="0.2"/>
    <row r="318" spans="1:1" hidden="1" outlineLevel="1" x14ac:dyDescent="0.2"/>
    <row r="319" spans="1:1" hidden="1" outlineLevel="1" x14ac:dyDescent="0.2"/>
    <row r="320" spans="1:1" hidden="1" outlineLevel="1" x14ac:dyDescent="0.2">
      <c r="A320" s="35" t="s">
        <v>163</v>
      </c>
    </row>
    <row r="321" hidden="1" outlineLevel="1" x14ac:dyDescent="0.2"/>
    <row r="322" hidden="1" outlineLevel="1" x14ac:dyDescent="0.2"/>
    <row r="323" hidden="1" outlineLevel="1" x14ac:dyDescent="0.2"/>
    <row r="324" hidden="1" outlineLevel="1" x14ac:dyDescent="0.2"/>
    <row r="325" hidden="1" outlineLevel="1" x14ac:dyDescent="0.2"/>
    <row r="326" hidden="1" outlineLevel="1" x14ac:dyDescent="0.2"/>
    <row r="327" hidden="1" outlineLevel="1" x14ac:dyDescent="0.2"/>
    <row r="328" hidden="1" outlineLevel="1" x14ac:dyDescent="0.2"/>
    <row r="329" hidden="1" outlineLevel="1" x14ac:dyDescent="0.2"/>
    <row r="330" hidden="1" outlineLevel="1" x14ac:dyDescent="0.2"/>
    <row r="331" hidden="1" outlineLevel="1" x14ac:dyDescent="0.2"/>
    <row r="332" hidden="1" outlineLevel="1" x14ac:dyDescent="0.2"/>
    <row r="333" hidden="1" outlineLevel="1" x14ac:dyDescent="0.2"/>
    <row r="334" hidden="1" outlineLevel="1" x14ac:dyDescent="0.2"/>
    <row r="335" hidden="1" outlineLevel="1" x14ac:dyDescent="0.2"/>
    <row r="336" hidden="1" outlineLevel="1" x14ac:dyDescent="0.2"/>
    <row r="337" spans="1:1" hidden="1" outlineLevel="1" x14ac:dyDescent="0.2"/>
    <row r="338" spans="1:1" hidden="1" outlineLevel="1" x14ac:dyDescent="0.2"/>
    <row r="339" spans="1:1" hidden="1" outlineLevel="1" x14ac:dyDescent="0.2"/>
    <row r="340" spans="1:1" hidden="1" outlineLevel="1" x14ac:dyDescent="0.2"/>
    <row r="341" spans="1:1" hidden="1" outlineLevel="1" x14ac:dyDescent="0.2"/>
    <row r="342" spans="1:1" hidden="1" outlineLevel="1" x14ac:dyDescent="0.2">
      <c r="A342" s="35" t="s">
        <v>164</v>
      </c>
    </row>
    <row r="343" spans="1:1" hidden="1" outlineLevel="1" x14ac:dyDescent="0.2"/>
    <row r="344" spans="1:1" hidden="1" outlineLevel="1" x14ac:dyDescent="0.2"/>
    <row r="345" spans="1:1" hidden="1" outlineLevel="1" x14ac:dyDescent="0.2"/>
    <row r="346" spans="1:1" hidden="1" outlineLevel="1" x14ac:dyDescent="0.2"/>
    <row r="347" spans="1:1" hidden="1" outlineLevel="1" x14ac:dyDescent="0.2"/>
    <row r="348" spans="1:1" hidden="1" outlineLevel="1" x14ac:dyDescent="0.2"/>
    <row r="349" spans="1:1" hidden="1" outlineLevel="1" x14ac:dyDescent="0.2"/>
    <row r="350" spans="1:1" hidden="1" outlineLevel="1" x14ac:dyDescent="0.2"/>
    <row r="351" spans="1:1" hidden="1" outlineLevel="1" x14ac:dyDescent="0.2"/>
    <row r="352" spans="1:1" hidden="1" outlineLevel="1" x14ac:dyDescent="0.2"/>
    <row r="353" spans="1:1" hidden="1" outlineLevel="1" x14ac:dyDescent="0.2"/>
    <row r="354" spans="1:1" hidden="1" outlineLevel="1" x14ac:dyDescent="0.2"/>
    <row r="355" spans="1:1" hidden="1" outlineLevel="1" x14ac:dyDescent="0.2"/>
    <row r="356" spans="1:1" hidden="1" outlineLevel="1" x14ac:dyDescent="0.2"/>
    <row r="357" spans="1:1" hidden="1" outlineLevel="1" x14ac:dyDescent="0.2"/>
    <row r="358" spans="1:1" hidden="1" outlineLevel="1" x14ac:dyDescent="0.2"/>
    <row r="359" spans="1:1" hidden="1" outlineLevel="1" x14ac:dyDescent="0.2"/>
    <row r="360" spans="1:1" hidden="1" outlineLevel="1" x14ac:dyDescent="0.2"/>
    <row r="361" spans="1:1" hidden="1" outlineLevel="1" x14ac:dyDescent="0.2"/>
    <row r="362" spans="1:1" hidden="1" outlineLevel="1" x14ac:dyDescent="0.2"/>
    <row r="363" spans="1:1" hidden="1" outlineLevel="1" x14ac:dyDescent="0.2"/>
    <row r="364" spans="1:1" hidden="1" outlineLevel="1" x14ac:dyDescent="0.2">
      <c r="A364" s="35" t="s">
        <v>165</v>
      </c>
    </row>
    <row r="365" spans="1:1" hidden="1" outlineLevel="1" x14ac:dyDescent="0.2"/>
    <row r="366" spans="1:1" hidden="1" outlineLevel="1" x14ac:dyDescent="0.2"/>
    <row r="367" spans="1:1" hidden="1" outlineLevel="1" x14ac:dyDescent="0.2"/>
    <row r="368" spans="1:1" hidden="1" outlineLevel="1" x14ac:dyDescent="0.2"/>
    <row r="369" hidden="1" outlineLevel="1" x14ac:dyDescent="0.2"/>
    <row r="370" hidden="1" outlineLevel="1" x14ac:dyDescent="0.2"/>
    <row r="371" hidden="1" outlineLevel="1" x14ac:dyDescent="0.2"/>
    <row r="372" hidden="1" outlineLevel="1" x14ac:dyDescent="0.2"/>
    <row r="373" hidden="1" outlineLevel="1" x14ac:dyDescent="0.2"/>
    <row r="374" hidden="1" outlineLevel="1" x14ac:dyDescent="0.2"/>
    <row r="375" hidden="1" outlineLevel="1" x14ac:dyDescent="0.2"/>
    <row r="376" hidden="1" outlineLevel="1" x14ac:dyDescent="0.2"/>
    <row r="377" hidden="1" outlineLevel="1" x14ac:dyDescent="0.2"/>
    <row r="378" hidden="1" outlineLevel="1" x14ac:dyDescent="0.2"/>
    <row r="379" hidden="1" outlineLevel="1" x14ac:dyDescent="0.2"/>
    <row r="380" hidden="1" outlineLevel="1" x14ac:dyDescent="0.2"/>
    <row r="381" hidden="1" outlineLevel="1" x14ac:dyDescent="0.2"/>
    <row r="382" hidden="1" outlineLevel="1" x14ac:dyDescent="0.2"/>
    <row r="383" hidden="1" outlineLevel="1" x14ac:dyDescent="0.2"/>
    <row r="384" hidden="1" outlineLevel="1" x14ac:dyDescent="0.2"/>
    <row r="385" spans="1:1" hidden="1" outlineLevel="1" x14ac:dyDescent="0.2"/>
    <row r="386" spans="1:1" hidden="1" outlineLevel="1" x14ac:dyDescent="0.2">
      <c r="A386" s="35" t="s">
        <v>166</v>
      </c>
    </row>
    <row r="387" spans="1:1" hidden="1" outlineLevel="1" x14ac:dyDescent="0.2"/>
    <row r="388" spans="1:1" hidden="1" outlineLevel="1" x14ac:dyDescent="0.2"/>
    <row r="389" spans="1:1" hidden="1" outlineLevel="1" x14ac:dyDescent="0.2"/>
    <row r="390" spans="1:1" hidden="1" outlineLevel="1" x14ac:dyDescent="0.2"/>
    <row r="391" spans="1:1" hidden="1" outlineLevel="1" x14ac:dyDescent="0.2"/>
    <row r="392" spans="1:1" hidden="1" outlineLevel="1" x14ac:dyDescent="0.2"/>
    <row r="393" spans="1:1" hidden="1" outlineLevel="1" x14ac:dyDescent="0.2"/>
    <row r="394" spans="1:1" hidden="1" outlineLevel="1" x14ac:dyDescent="0.2"/>
    <row r="395" spans="1:1" hidden="1" outlineLevel="1" x14ac:dyDescent="0.2"/>
    <row r="396" spans="1:1" hidden="1" outlineLevel="1" x14ac:dyDescent="0.2"/>
    <row r="397" spans="1:1" hidden="1" outlineLevel="1" x14ac:dyDescent="0.2"/>
    <row r="398" spans="1:1" hidden="1" outlineLevel="1" x14ac:dyDescent="0.2"/>
    <row r="399" spans="1:1" hidden="1" outlineLevel="1" x14ac:dyDescent="0.2"/>
    <row r="400" spans="1:1" hidden="1" outlineLevel="1" x14ac:dyDescent="0.2"/>
    <row r="401" spans="1:1" hidden="1" outlineLevel="1" x14ac:dyDescent="0.2"/>
    <row r="402" spans="1:1" hidden="1" outlineLevel="1" x14ac:dyDescent="0.2"/>
    <row r="403" spans="1:1" hidden="1" outlineLevel="1" x14ac:dyDescent="0.2"/>
    <row r="404" spans="1:1" hidden="1" outlineLevel="1" x14ac:dyDescent="0.2"/>
    <row r="405" spans="1:1" hidden="1" outlineLevel="1" x14ac:dyDescent="0.2"/>
    <row r="406" spans="1:1" hidden="1" outlineLevel="1" x14ac:dyDescent="0.2"/>
    <row r="407" spans="1:1" hidden="1" outlineLevel="1" x14ac:dyDescent="0.2"/>
    <row r="408" spans="1:1" hidden="1" outlineLevel="1" x14ac:dyDescent="0.2">
      <c r="A408" s="35" t="s">
        <v>167</v>
      </c>
    </row>
    <row r="409" spans="1:1" hidden="1" outlineLevel="1" x14ac:dyDescent="0.2"/>
    <row r="410" spans="1:1" hidden="1" outlineLevel="1" x14ac:dyDescent="0.2"/>
    <row r="411" spans="1:1" hidden="1" outlineLevel="1" x14ac:dyDescent="0.2"/>
    <row r="412" spans="1:1" hidden="1" outlineLevel="1" x14ac:dyDescent="0.2"/>
    <row r="413" spans="1:1" hidden="1" outlineLevel="1" x14ac:dyDescent="0.2"/>
    <row r="414" spans="1:1" hidden="1" outlineLevel="1" x14ac:dyDescent="0.2"/>
    <row r="415" spans="1:1" hidden="1" outlineLevel="1" x14ac:dyDescent="0.2"/>
    <row r="416" spans="1:1" hidden="1" outlineLevel="1" x14ac:dyDescent="0.2"/>
    <row r="417" spans="1:1" hidden="1" outlineLevel="1" x14ac:dyDescent="0.2"/>
    <row r="418" spans="1:1" hidden="1" outlineLevel="1" x14ac:dyDescent="0.2"/>
    <row r="419" spans="1:1" hidden="1" outlineLevel="1" x14ac:dyDescent="0.2"/>
    <row r="420" spans="1:1" hidden="1" outlineLevel="1" x14ac:dyDescent="0.2"/>
    <row r="421" spans="1:1" hidden="1" outlineLevel="1" x14ac:dyDescent="0.2"/>
    <row r="422" spans="1:1" hidden="1" outlineLevel="1" x14ac:dyDescent="0.2"/>
    <row r="423" spans="1:1" hidden="1" outlineLevel="1" x14ac:dyDescent="0.2"/>
    <row r="424" spans="1:1" hidden="1" outlineLevel="1" x14ac:dyDescent="0.2"/>
    <row r="425" spans="1:1" hidden="1" outlineLevel="1" x14ac:dyDescent="0.2"/>
    <row r="426" spans="1:1" hidden="1" outlineLevel="1" x14ac:dyDescent="0.2"/>
    <row r="427" spans="1:1" hidden="1" outlineLevel="1" x14ac:dyDescent="0.2"/>
    <row r="428" spans="1:1" hidden="1" outlineLevel="1" x14ac:dyDescent="0.2"/>
    <row r="429" spans="1:1" hidden="1" outlineLevel="1" x14ac:dyDescent="0.2"/>
    <row r="430" spans="1:1" hidden="1" outlineLevel="1" x14ac:dyDescent="0.2">
      <c r="A430" s="35" t="s">
        <v>168</v>
      </c>
    </row>
    <row r="431" spans="1:1" hidden="1" outlineLevel="1" x14ac:dyDescent="0.2"/>
    <row r="432" spans="1:1" hidden="1" outlineLevel="1" x14ac:dyDescent="0.2"/>
    <row r="433" hidden="1" outlineLevel="1" x14ac:dyDescent="0.2"/>
    <row r="434" hidden="1" outlineLevel="1" x14ac:dyDescent="0.2"/>
    <row r="435" hidden="1" outlineLevel="1" x14ac:dyDescent="0.2"/>
    <row r="436" hidden="1" outlineLevel="1" x14ac:dyDescent="0.2"/>
    <row r="437" hidden="1" outlineLevel="1" x14ac:dyDescent="0.2"/>
    <row r="438" hidden="1" outlineLevel="1" x14ac:dyDescent="0.2"/>
    <row r="439" hidden="1" outlineLevel="1" x14ac:dyDescent="0.2"/>
    <row r="440" hidden="1" outlineLevel="1" x14ac:dyDescent="0.2"/>
    <row r="441" hidden="1" outlineLevel="1" x14ac:dyDescent="0.2"/>
    <row r="442" hidden="1" outlineLevel="1" x14ac:dyDescent="0.2"/>
    <row r="443" hidden="1" outlineLevel="1" x14ac:dyDescent="0.2"/>
    <row r="444" hidden="1" outlineLevel="1" x14ac:dyDescent="0.2"/>
    <row r="445" hidden="1" outlineLevel="1" x14ac:dyDescent="0.2"/>
    <row r="446" hidden="1" outlineLevel="1" x14ac:dyDescent="0.2"/>
    <row r="447" hidden="1" outlineLevel="1" x14ac:dyDescent="0.2"/>
    <row r="448" hidden="1" outlineLevel="1" x14ac:dyDescent="0.2"/>
    <row r="449" spans="1:1" hidden="1" outlineLevel="1" x14ac:dyDescent="0.2"/>
    <row r="450" spans="1:1" hidden="1" outlineLevel="1" x14ac:dyDescent="0.2"/>
    <row r="451" spans="1:1" hidden="1" outlineLevel="1" x14ac:dyDescent="0.2"/>
    <row r="452" spans="1:1" hidden="1" outlineLevel="1" x14ac:dyDescent="0.2">
      <c r="A452" s="35" t="s">
        <v>169</v>
      </c>
    </row>
    <row r="453" spans="1:1" hidden="1" outlineLevel="1" x14ac:dyDescent="0.2"/>
    <row r="454" spans="1:1" hidden="1" outlineLevel="1" x14ac:dyDescent="0.2"/>
    <row r="455" spans="1:1" hidden="1" outlineLevel="1" x14ac:dyDescent="0.2"/>
    <row r="456" spans="1:1" hidden="1" outlineLevel="1" x14ac:dyDescent="0.2"/>
    <row r="457" spans="1:1" hidden="1" outlineLevel="1" x14ac:dyDescent="0.2"/>
    <row r="458" spans="1:1" hidden="1" outlineLevel="1" x14ac:dyDescent="0.2"/>
    <row r="459" spans="1:1" hidden="1" outlineLevel="1" x14ac:dyDescent="0.2"/>
    <row r="460" spans="1:1" hidden="1" outlineLevel="1" x14ac:dyDescent="0.2"/>
    <row r="461" spans="1:1" hidden="1" outlineLevel="1" x14ac:dyDescent="0.2"/>
    <row r="462" spans="1:1" hidden="1" outlineLevel="1" x14ac:dyDescent="0.2"/>
    <row r="463" spans="1:1" hidden="1" outlineLevel="1" x14ac:dyDescent="0.2"/>
    <row r="464" spans="1:1" hidden="1" outlineLevel="1" x14ac:dyDescent="0.2"/>
    <row r="465" spans="1:1" hidden="1" outlineLevel="1" x14ac:dyDescent="0.2"/>
    <row r="466" spans="1:1" hidden="1" outlineLevel="1" x14ac:dyDescent="0.2"/>
    <row r="467" spans="1:1" hidden="1" outlineLevel="1" x14ac:dyDescent="0.2"/>
    <row r="468" spans="1:1" hidden="1" outlineLevel="1" x14ac:dyDescent="0.2"/>
    <row r="469" spans="1:1" hidden="1" outlineLevel="1" x14ac:dyDescent="0.2"/>
    <row r="470" spans="1:1" hidden="1" outlineLevel="1" x14ac:dyDescent="0.2"/>
    <row r="471" spans="1:1" hidden="1" outlineLevel="1" x14ac:dyDescent="0.2"/>
    <row r="472" spans="1:1" hidden="1" outlineLevel="1" x14ac:dyDescent="0.2"/>
    <row r="473" spans="1:1" hidden="1" outlineLevel="1" x14ac:dyDescent="0.2"/>
    <row r="474" spans="1:1" hidden="1" outlineLevel="1" x14ac:dyDescent="0.2">
      <c r="A474" s="35" t="s">
        <v>170</v>
      </c>
    </row>
    <row r="475" spans="1:1" hidden="1" outlineLevel="1" x14ac:dyDescent="0.2"/>
    <row r="476" spans="1:1" hidden="1" outlineLevel="1" x14ac:dyDescent="0.2"/>
    <row r="477" spans="1:1" hidden="1" outlineLevel="1" x14ac:dyDescent="0.2"/>
    <row r="478" spans="1:1" hidden="1" outlineLevel="1" x14ac:dyDescent="0.2"/>
    <row r="479" spans="1:1" hidden="1" outlineLevel="1" x14ac:dyDescent="0.2"/>
    <row r="480" spans="1:1" hidden="1" outlineLevel="1" x14ac:dyDescent="0.2"/>
    <row r="481" spans="1:1" hidden="1" outlineLevel="1" x14ac:dyDescent="0.2"/>
    <row r="482" spans="1:1" hidden="1" outlineLevel="1" x14ac:dyDescent="0.2"/>
    <row r="483" spans="1:1" hidden="1" outlineLevel="1" x14ac:dyDescent="0.2"/>
    <row r="484" spans="1:1" hidden="1" outlineLevel="1" x14ac:dyDescent="0.2"/>
    <row r="485" spans="1:1" hidden="1" outlineLevel="1" x14ac:dyDescent="0.2"/>
    <row r="486" spans="1:1" hidden="1" outlineLevel="1" x14ac:dyDescent="0.2"/>
    <row r="487" spans="1:1" hidden="1" outlineLevel="1" x14ac:dyDescent="0.2"/>
    <row r="488" spans="1:1" hidden="1" outlineLevel="1" x14ac:dyDescent="0.2"/>
    <row r="489" spans="1:1" hidden="1" outlineLevel="1" x14ac:dyDescent="0.2"/>
    <row r="490" spans="1:1" hidden="1" outlineLevel="1" x14ac:dyDescent="0.2"/>
    <row r="491" spans="1:1" hidden="1" outlineLevel="1" x14ac:dyDescent="0.2"/>
    <row r="492" spans="1:1" hidden="1" outlineLevel="1" x14ac:dyDescent="0.2"/>
    <row r="493" spans="1:1" hidden="1" outlineLevel="1" x14ac:dyDescent="0.2"/>
    <row r="494" spans="1:1" hidden="1" outlineLevel="1" x14ac:dyDescent="0.2"/>
    <row r="495" spans="1:1" hidden="1" outlineLevel="1" x14ac:dyDescent="0.2"/>
    <row r="496" spans="1:1" hidden="1" outlineLevel="1" x14ac:dyDescent="0.2">
      <c r="A496" s="35" t="s">
        <v>171</v>
      </c>
    </row>
    <row r="497" hidden="1" outlineLevel="1" x14ac:dyDescent="0.2"/>
    <row r="498" hidden="1" outlineLevel="1" x14ac:dyDescent="0.2"/>
    <row r="499" hidden="1" outlineLevel="1" x14ac:dyDescent="0.2"/>
    <row r="500" hidden="1" outlineLevel="1" x14ac:dyDescent="0.2"/>
    <row r="501" hidden="1" outlineLevel="1" x14ac:dyDescent="0.2"/>
    <row r="502" hidden="1" outlineLevel="1" x14ac:dyDescent="0.2"/>
    <row r="503" hidden="1" outlineLevel="1" x14ac:dyDescent="0.2"/>
    <row r="504" hidden="1" outlineLevel="1" x14ac:dyDescent="0.2"/>
    <row r="505" hidden="1" outlineLevel="1" x14ac:dyDescent="0.2"/>
    <row r="506" hidden="1" outlineLevel="1" x14ac:dyDescent="0.2"/>
    <row r="507" hidden="1" outlineLevel="1" x14ac:dyDescent="0.2"/>
    <row r="508" hidden="1" outlineLevel="1" x14ac:dyDescent="0.2"/>
    <row r="509" hidden="1" outlineLevel="1" x14ac:dyDescent="0.2"/>
    <row r="510" hidden="1" outlineLevel="1" x14ac:dyDescent="0.2"/>
    <row r="511" hidden="1" outlineLevel="1" x14ac:dyDescent="0.2"/>
    <row r="512" hidden="1" outlineLevel="1" x14ac:dyDescent="0.2"/>
    <row r="513" spans="1:1" hidden="1" outlineLevel="1" x14ac:dyDescent="0.2"/>
    <row r="514" spans="1:1" hidden="1" outlineLevel="1" x14ac:dyDescent="0.2"/>
    <row r="515" spans="1:1" hidden="1" outlineLevel="1" x14ac:dyDescent="0.2"/>
    <row r="516" spans="1:1" hidden="1" outlineLevel="1" x14ac:dyDescent="0.2"/>
    <row r="517" spans="1:1" hidden="1" outlineLevel="1" x14ac:dyDescent="0.2"/>
    <row r="518" spans="1:1" hidden="1" outlineLevel="1" x14ac:dyDescent="0.2">
      <c r="A518" s="35" t="s">
        <v>172</v>
      </c>
    </row>
    <row r="519" spans="1:1" hidden="1" outlineLevel="1" x14ac:dyDescent="0.2"/>
    <row r="520" spans="1:1" hidden="1" outlineLevel="1" x14ac:dyDescent="0.2"/>
    <row r="521" spans="1:1" hidden="1" outlineLevel="1" x14ac:dyDescent="0.2"/>
    <row r="522" spans="1:1" hidden="1" outlineLevel="1" x14ac:dyDescent="0.2"/>
    <row r="523" spans="1:1" hidden="1" outlineLevel="1" x14ac:dyDescent="0.2"/>
    <row r="524" spans="1:1" hidden="1" outlineLevel="1" x14ac:dyDescent="0.2"/>
    <row r="525" spans="1:1" hidden="1" outlineLevel="1" x14ac:dyDescent="0.2"/>
    <row r="526" spans="1:1" hidden="1" outlineLevel="1" x14ac:dyDescent="0.2"/>
    <row r="527" spans="1:1" hidden="1" outlineLevel="1" x14ac:dyDescent="0.2"/>
    <row r="528" spans="1:1" hidden="1" outlineLevel="1" x14ac:dyDescent="0.2"/>
    <row r="529" spans="1:1" hidden="1" outlineLevel="1" x14ac:dyDescent="0.2"/>
    <row r="530" spans="1:1" hidden="1" outlineLevel="1" x14ac:dyDescent="0.2"/>
    <row r="531" spans="1:1" hidden="1" outlineLevel="1" x14ac:dyDescent="0.2"/>
    <row r="532" spans="1:1" hidden="1" outlineLevel="1" x14ac:dyDescent="0.2"/>
    <row r="533" spans="1:1" hidden="1" outlineLevel="1" x14ac:dyDescent="0.2"/>
    <row r="534" spans="1:1" hidden="1" outlineLevel="1" x14ac:dyDescent="0.2"/>
    <row r="535" spans="1:1" hidden="1" outlineLevel="1" x14ac:dyDescent="0.2"/>
    <row r="536" spans="1:1" hidden="1" outlineLevel="1" x14ac:dyDescent="0.2"/>
    <row r="537" spans="1:1" hidden="1" outlineLevel="1" x14ac:dyDescent="0.2"/>
    <row r="538" spans="1:1" hidden="1" outlineLevel="1" x14ac:dyDescent="0.2"/>
    <row r="539" spans="1:1" hidden="1" outlineLevel="1" x14ac:dyDescent="0.2"/>
    <row r="540" spans="1:1" hidden="1" outlineLevel="1" x14ac:dyDescent="0.2">
      <c r="A540" s="35" t="s">
        <v>173</v>
      </c>
    </row>
    <row r="541" spans="1:1" hidden="1" outlineLevel="1" x14ac:dyDescent="0.2"/>
    <row r="542" spans="1:1" hidden="1" outlineLevel="1" x14ac:dyDescent="0.2"/>
    <row r="543" spans="1:1" hidden="1" outlineLevel="1" x14ac:dyDescent="0.2"/>
    <row r="544" spans="1:1" hidden="1" outlineLevel="1" x14ac:dyDescent="0.2"/>
    <row r="545" hidden="1" outlineLevel="1" x14ac:dyDescent="0.2"/>
    <row r="546" hidden="1" outlineLevel="1" x14ac:dyDescent="0.2"/>
    <row r="547" hidden="1" outlineLevel="1" x14ac:dyDescent="0.2"/>
    <row r="548" hidden="1" outlineLevel="1" x14ac:dyDescent="0.2"/>
    <row r="549" hidden="1" outlineLevel="1" x14ac:dyDescent="0.2"/>
    <row r="550" hidden="1" outlineLevel="1" x14ac:dyDescent="0.2"/>
    <row r="551" hidden="1" outlineLevel="1" x14ac:dyDescent="0.2"/>
    <row r="552" hidden="1" outlineLevel="1" x14ac:dyDescent="0.2"/>
    <row r="553" hidden="1" outlineLevel="1" x14ac:dyDescent="0.2"/>
    <row r="554" hidden="1" outlineLevel="1" x14ac:dyDescent="0.2"/>
    <row r="555" hidden="1" outlineLevel="1" x14ac:dyDescent="0.2"/>
    <row r="556" hidden="1" outlineLevel="1" x14ac:dyDescent="0.2"/>
    <row r="557" hidden="1" outlineLevel="1" x14ac:dyDescent="0.2"/>
    <row r="558" hidden="1" outlineLevel="1" x14ac:dyDescent="0.2"/>
    <row r="559" hidden="1" outlineLevel="1" x14ac:dyDescent="0.2"/>
    <row r="560" hidden="1" outlineLevel="1" x14ac:dyDescent="0.2"/>
    <row r="561" spans="1:1" hidden="1" outlineLevel="1" x14ac:dyDescent="0.2"/>
    <row r="562" spans="1:1" hidden="1" outlineLevel="1" x14ac:dyDescent="0.2">
      <c r="A562" s="35" t="s">
        <v>174</v>
      </c>
    </row>
    <row r="563" spans="1:1" hidden="1" outlineLevel="1" x14ac:dyDescent="0.2"/>
    <row r="564" spans="1:1" hidden="1" outlineLevel="1" x14ac:dyDescent="0.2"/>
    <row r="565" spans="1:1" hidden="1" outlineLevel="1" x14ac:dyDescent="0.2"/>
    <row r="566" spans="1:1" hidden="1" outlineLevel="1" x14ac:dyDescent="0.2"/>
    <row r="567" spans="1:1" hidden="1" outlineLevel="1" x14ac:dyDescent="0.2"/>
    <row r="568" spans="1:1" hidden="1" outlineLevel="1" x14ac:dyDescent="0.2"/>
    <row r="569" spans="1:1" hidden="1" outlineLevel="1" x14ac:dyDescent="0.2"/>
    <row r="570" spans="1:1" hidden="1" outlineLevel="1" x14ac:dyDescent="0.2"/>
    <row r="571" spans="1:1" hidden="1" outlineLevel="1" x14ac:dyDescent="0.2"/>
    <row r="572" spans="1:1" hidden="1" outlineLevel="1" x14ac:dyDescent="0.2"/>
    <row r="573" spans="1:1" hidden="1" outlineLevel="1" x14ac:dyDescent="0.2"/>
    <row r="574" spans="1:1" hidden="1" outlineLevel="1" x14ac:dyDescent="0.2"/>
    <row r="575" spans="1:1" hidden="1" outlineLevel="1" x14ac:dyDescent="0.2"/>
    <row r="576" spans="1:1" hidden="1" outlineLevel="1" x14ac:dyDescent="0.2"/>
    <row r="577" spans="1:1" hidden="1" outlineLevel="1" x14ac:dyDescent="0.2"/>
    <row r="578" spans="1:1" hidden="1" outlineLevel="1" x14ac:dyDescent="0.2"/>
    <row r="579" spans="1:1" hidden="1" outlineLevel="1" x14ac:dyDescent="0.2"/>
    <row r="580" spans="1:1" hidden="1" outlineLevel="1" x14ac:dyDescent="0.2"/>
    <row r="581" spans="1:1" hidden="1" outlineLevel="1" x14ac:dyDescent="0.2"/>
    <row r="582" spans="1:1" hidden="1" outlineLevel="1" x14ac:dyDescent="0.2"/>
    <row r="583" spans="1:1" hidden="1" outlineLevel="1" x14ac:dyDescent="0.2"/>
    <row r="584" spans="1:1" hidden="1" outlineLevel="1" x14ac:dyDescent="0.2">
      <c r="A584" s="35" t="s">
        <v>175</v>
      </c>
    </row>
    <row r="585" spans="1:1" hidden="1" outlineLevel="1" x14ac:dyDescent="0.2"/>
    <row r="586" spans="1:1" hidden="1" outlineLevel="1" x14ac:dyDescent="0.2"/>
    <row r="587" spans="1:1" hidden="1" outlineLevel="1" x14ac:dyDescent="0.2"/>
    <row r="588" spans="1:1" hidden="1" outlineLevel="1" x14ac:dyDescent="0.2"/>
    <row r="589" spans="1:1" hidden="1" outlineLevel="1" x14ac:dyDescent="0.2"/>
    <row r="590" spans="1:1" hidden="1" outlineLevel="1" x14ac:dyDescent="0.2"/>
    <row r="591" spans="1:1" hidden="1" outlineLevel="1" x14ac:dyDescent="0.2"/>
    <row r="592" spans="1:1" hidden="1" outlineLevel="1" x14ac:dyDescent="0.2"/>
    <row r="593" spans="1:1" hidden="1" outlineLevel="1" x14ac:dyDescent="0.2"/>
    <row r="594" spans="1:1" hidden="1" outlineLevel="1" x14ac:dyDescent="0.2"/>
    <row r="595" spans="1:1" hidden="1" outlineLevel="1" x14ac:dyDescent="0.2"/>
    <row r="596" spans="1:1" hidden="1" outlineLevel="1" x14ac:dyDescent="0.2"/>
    <row r="597" spans="1:1" hidden="1" outlineLevel="1" x14ac:dyDescent="0.2"/>
    <row r="598" spans="1:1" hidden="1" outlineLevel="1" x14ac:dyDescent="0.2"/>
    <row r="599" spans="1:1" hidden="1" outlineLevel="1" x14ac:dyDescent="0.2"/>
    <row r="600" spans="1:1" hidden="1" outlineLevel="1" x14ac:dyDescent="0.2"/>
    <row r="601" spans="1:1" hidden="1" outlineLevel="1" x14ac:dyDescent="0.2"/>
    <row r="602" spans="1:1" hidden="1" outlineLevel="1" x14ac:dyDescent="0.2"/>
    <row r="603" spans="1:1" hidden="1" outlineLevel="1" x14ac:dyDescent="0.2"/>
    <row r="604" spans="1:1" hidden="1" outlineLevel="1" x14ac:dyDescent="0.2"/>
    <row r="605" spans="1:1" hidden="1" outlineLevel="1" x14ac:dyDescent="0.2"/>
    <row r="606" spans="1:1" hidden="1" outlineLevel="1" x14ac:dyDescent="0.2">
      <c r="A606" s="35" t="s">
        <v>176</v>
      </c>
    </row>
    <row r="607" spans="1:1" hidden="1" outlineLevel="1" x14ac:dyDescent="0.2"/>
    <row r="608" spans="1:1" hidden="1" outlineLevel="1" x14ac:dyDescent="0.2"/>
    <row r="609" hidden="1" outlineLevel="1" x14ac:dyDescent="0.2"/>
    <row r="610" hidden="1" outlineLevel="1" x14ac:dyDescent="0.2"/>
    <row r="611" hidden="1" outlineLevel="1" x14ac:dyDescent="0.2"/>
    <row r="612" hidden="1" outlineLevel="1" x14ac:dyDescent="0.2"/>
    <row r="613" hidden="1" outlineLevel="1" x14ac:dyDescent="0.2"/>
    <row r="614" hidden="1" outlineLevel="1" x14ac:dyDescent="0.2"/>
    <row r="615" hidden="1" outlineLevel="1" x14ac:dyDescent="0.2"/>
    <row r="616" hidden="1" outlineLevel="1" x14ac:dyDescent="0.2"/>
    <row r="617" hidden="1" outlineLevel="1" x14ac:dyDescent="0.2"/>
    <row r="618" hidden="1" outlineLevel="1" x14ac:dyDescent="0.2"/>
    <row r="619" hidden="1" outlineLevel="1" x14ac:dyDescent="0.2"/>
    <row r="620" hidden="1" outlineLevel="1" x14ac:dyDescent="0.2"/>
    <row r="621" hidden="1" outlineLevel="1" x14ac:dyDescent="0.2"/>
    <row r="622" hidden="1" outlineLevel="1" x14ac:dyDescent="0.2"/>
    <row r="623" hidden="1" outlineLevel="1" x14ac:dyDescent="0.2"/>
    <row r="624" hidden="1" outlineLevel="1" x14ac:dyDescent="0.2"/>
    <row r="625" spans="1:1" hidden="1" outlineLevel="1" x14ac:dyDescent="0.2"/>
    <row r="626" spans="1:1" hidden="1" outlineLevel="1" x14ac:dyDescent="0.2"/>
    <row r="627" spans="1:1" hidden="1" outlineLevel="1" x14ac:dyDescent="0.2"/>
    <row r="628" spans="1:1" hidden="1" outlineLevel="1" x14ac:dyDescent="0.2">
      <c r="A628" s="35" t="s">
        <v>177</v>
      </c>
    </row>
    <row r="629" spans="1:1" hidden="1" outlineLevel="1" x14ac:dyDescent="0.2"/>
    <row r="630" spans="1:1" hidden="1" outlineLevel="1" x14ac:dyDescent="0.2"/>
    <row r="631" spans="1:1" hidden="1" outlineLevel="1" x14ac:dyDescent="0.2"/>
    <row r="632" spans="1:1" hidden="1" outlineLevel="1" x14ac:dyDescent="0.2"/>
    <row r="633" spans="1:1" hidden="1" outlineLevel="1" x14ac:dyDescent="0.2"/>
    <row r="634" spans="1:1" hidden="1" outlineLevel="1" x14ac:dyDescent="0.2"/>
    <row r="635" spans="1:1" hidden="1" outlineLevel="1" x14ac:dyDescent="0.2"/>
    <row r="636" spans="1:1" hidden="1" outlineLevel="1" x14ac:dyDescent="0.2"/>
    <row r="637" spans="1:1" hidden="1" outlineLevel="1" x14ac:dyDescent="0.2"/>
    <row r="638" spans="1:1" hidden="1" outlineLevel="1" x14ac:dyDescent="0.2"/>
    <row r="639" spans="1:1" hidden="1" outlineLevel="1" x14ac:dyDescent="0.2"/>
    <row r="640" spans="1:1" hidden="1" outlineLevel="1" x14ac:dyDescent="0.2"/>
    <row r="641" spans="1:1" hidden="1" outlineLevel="1" x14ac:dyDescent="0.2"/>
    <row r="642" spans="1:1" hidden="1" outlineLevel="1" x14ac:dyDescent="0.2"/>
    <row r="643" spans="1:1" hidden="1" outlineLevel="1" x14ac:dyDescent="0.2"/>
    <row r="644" spans="1:1" hidden="1" outlineLevel="1" x14ac:dyDescent="0.2"/>
    <row r="645" spans="1:1" hidden="1" outlineLevel="1" x14ac:dyDescent="0.2"/>
    <row r="646" spans="1:1" hidden="1" outlineLevel="1" x14ac:dyDescent="0.2"/>
    <row r="647" spans="1:1" hidden="1" outlineLevel="1" x14ac:dyDescent="0.2"/>
    <row r="648" spans="1:1" hidden="1" outlineLevel="1" x14ac:dyDescent="0.2"/>
    <row r="649" spans="1:1" hidden="1" outlineLevel="1" x14ac:dyDescent="0.2"/>
    <row r="650" spans="1:1" collapsed="1" x14ac:dyDescent="0.2">
      <c r="A650" s="46"/>
    </row>
    <row r="653" spans="1:1" x14ac:dyDescent="0.2">
      <c r="A653" s="16" t="s">
        <v>75</v>
      </c>
    </row>
  </sheetData>
  <dataValidations count="1">
    <dataValidation type="decimal" allowBlank="1" showInputMessage="1" showErrorMessage="1" error="Please enter a confidence level between 0 and 1." prompt="Confidence level can be adjusted between 0 and 100% to dynamically change confidence limits on this sheet." sqref="I10" xr:uid="{6E58840B-726D-42E1-9BDA-6BA8556D9174}">
      <formula1>0</formula1>
      <formula2>1</formula2>
    </dataValidation>
  </dataValidations>
  <pageMargins left="0.7" right="0.7" top="0.75" bottom="0.75" header="0.3" footer="0.3"/>
  <drawing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C778A1-86A1-45F3-96C5-BEB4B1B5448D}">
  <dimension ref="A1:BZ188"/>
  <sheetViews>
    <sheetView showGridLines="0" showRowColHeaders="0" zoomScaleNormal="100" workbookViewId="0">
      <selection activeCell="A30" sqref="A30"/>
    </sheetView>
  </sheetViews>
  <sheetFormatPr defaultColWidth="8.77734375" defaultRowHeight="10.199999999999999" outlineLevelRow="1" x14ac:dyDescent="0.2"/>
  <cols>
    <col min="1" max="1" width="15.6640625" style="15" customWidth="1"/>
    <col min="2" max="9" width="10.6640625" style="15" customWidth="1"/>
    <col min="10" max="77" width="8.77734375" style="15"/>
    <col min="78" max="78" width="9.109375" style="15" customWidth="1"/>
    <col min="79" max="16384" width="8.77734375" style="15"/>
  </cols>
  <sheetData>
    <row r="1" spans="1:78" x14ac:dyDescent="0.2">
      <c r="A1" s="17" t="s">
        <v>81</v>
      </c>
      <c r="B1" s="15" t="s">
        <v>226</v>
      </c>
      <c r="E1" s="19" t="s">
        <v>227</v>
      </c>
      <c r="M1" s="16" t="s">
        <v>217</v>
      </c>
      <c r="N1" s="16" t="s">
        <v>218</v>
      </c>
      <c r="O1" s="16" t="s">
        <v>224</v>
      </c>
      <c r="R1" s="16" t="s">
        <v>70</v>
      </c>
      <c r="U1" s="16" t="s">
        <v>225</v>
      </c>
      <c r="Z1" s="47" t="s">
        <v>228</v>
      </c>
      <c r="BW1" s="33"/>
      <c r="BZ1" s="18" t="s">
        <v>228</v>
      </c>
    </row>
    <row r="2" spans="1:78" x14ac:dyDescent="0.2">
      <c r="A2" s="17" t="s">
        <v>85</v>
      </c>
      <c r="C2" s="15" t="s">
        <v>29</v>
      </c>
      <c r="Q2" s="16" t="s">
        <v>255</v>
      </c>
      <c r="R2" s="16" t="s">
        <v>221</v>
      </c>
      <c r="S2" s="16" t="s">
        <v>281</v>
      </c>
      <c r="T2" s="16" t="s">
        <v>282</v>
      </c>
    </row>
    <row r="3" spans="1:78" ht="10.5" hidden="1" customHeight="1" outlineLevel="1" x14ac:dyDescent="0.2">
      <c r="A3" s="17" t="s">
        <v>86</v>
      </c>
      <c r="AA3" s="34" t="s">
        <v>236</v>
      </c>
    </row>
    <row r="4" spans="1:78" hidden="1" outlineLevel="1" x14ac:dyDescent="0.2">
      <c r="A4" s="15" t="s">
        <v>229</v>
      </c>
    </row>
    <row r="5" spans="1:78" hidden="1" outlineLevel="1" x14ac:dyDescent="0.2">
      <c r="A5" s="17" t="s">
        <v>88</v>
      </c>
    </row>
    <row r="6" spans="1:78" hidden="1" outlineLevel="1" x14ac:dyDescent="0.2">
      <c r="A6" s="15" t="s">
        <v>230</v>
      </c>
    </row>
    <row r="7" spans="1:78" collapsed="1" x14ac:dyDescent="0.2">
      <c r="A7" s="33"/>
      <c r="J7" s="16" t="s">
        <v>222</v>
      </c>
      <c r="K7" s="16" t="s">
        <v>256</v>
      </c>
    </row>
    <row r="8" spans="1:78" x14ac:dyDescent="0.2">
      <c r="A8" s="20" t="s">
        <v>231</v>
      </c>
    </row>
    <row r="9" spans="1:78" ht="10.8" outlineLevel="1" thickBot="1" x14ac:dyDescent="0.25">
      <c r="A9" s="21"/>
      <c r="B9" s="22" t="s">
        <v>91</v>
      </c>
      <c r="C9" s="22" t="s">
        <v>92</v>
      </c>
      <c r="D9" s="22" t="s">
        <v>93</v>
      </c>
      <c r="E9" s="22" t="s">
        <v>94</v>
      </c>
      <c r="F9" s="22" t="s">
        <v>60</v>
      </c>
      <c r="G9" s="22" t="s">
        <v>95</v>
      </c>
      <c r="H9" s="22" t="str">
        <f>"t("&amp;TEXT((1-I10)/2,"0.00%") &amp; ",1478)"</f>
        <v>t(2.50%,1478)</v>
      </c>
      <c r="I9" s="22" t="s">
        <v>96</v>
      </c>
    </row>
    <row r="10" spans="1:78" outlineLevel="1" x14ac:dyDescent="0.2">
      <c r="B10" s="23">
        <f xml:space="preserve"> 1 - C40 / C41</f>
        <v>0.97164773129050475</v>
      </c>
      <c r="C10" s="23">
        <f>1-D10^2/E10^2</f>
        <v>0.97124489120735225</v>
      </c>
      <c r="D10" s="23">
        <f xml:space="preserve"> SQRT(D40)</f>
        <v>0.11957964714148671</v>
      </c>
      <c r="E10" s="23">
        <v>0.70517963221689151</v>
      </c>
      <c r="F10" s="24">
        <v>1500</v>
      </c>
      <c r="G10" s="24">
        <v>0</v>
      </c>
      <c r="H10" s="15">
        <f>TINV(1 - $I$10, F10 - 21 - 1)</f>
        <v>1.9615703323581497</v>
      </c>
      <c r="I10" s="25">
        <v>0.95</v>
      </c>
    </row>
    <row r="11" spans="1:78" x14ac:dyDescent="0.2">
      <c r="A11" s="33"/>
    </row>
    <row r="12" spans="1:78" x14ac:dyDescent="0.2">
      <c r="A12" s="20" t="s">
        <v>232</v>
      </c>
    </row>
    <row r="13" spans="1:78" ht="10.8" outlineLevel="1" thickBot="1" x14ac:dyDescent="0.25">
      <c r="A13" s="22" t="s">
        <v>98</v>
      </c>
      <c r="B13" s="22" t="s">
        <v>99</v>
      </c>
      <c r="C13" s="22" t="s">
        <v>100</v>
      </c>
      <c r="D13" s="22" t="s">
        <v>101</v>
      </c>
      <c r="E13" s="22" t="s">
        <v>102</v>
      </c>
      <c r="F13" s="22" t="str">
        <f>IF($I$10&gt;99%,("Lower"&amp;TEXT($I$10,"0.0%")),("Lower"&amp;TEXT($I$10,"0%")))</f>
        <v>Lower95%</v>
      </c>
      <c r="G13" s="22" t="str">
        <f>IF($I$10&gt;99%,("Upper"&amp;TEXT($I$10,"0.0%")),("Upper"&amp;TEXT($I$10,"0%")))</f>
        <v>Upper95%</v>
      </c>
      <c r="H13" s="22" t="s">
        <v>104</v>
      </c>
      <c r="I13" s="22" t="s">
        <v>103</v>
      </c>
    </row>
    <row r="14" spans="1:78" outlineLevel="1" x14ac:dyDescent="0.2">
      <c r="A14" s="26" t="s">
        <v>105</v>
      </c>
      <c r="B14" s="23">
        <v>1.9193992813726506</v>
      </c>
      <c r="C14" s="23">
        <v>0.12970197225675378</v>
      </c>
      <c r="D14" s="23">
        <f>IF(C14&lt;&gt;0,(B14 - 0) / C14, 0)</f>
        <v>14.798535812339619</v>
      </c>
      <c r="E14" s="23">
        <f>IF(C14&lt;&gt;0,TDIST(ABS(D14),$F$10 - 22,2),0)</f>
        <v>2.5992575229503867E-46</v>
      </c>
      <c r="F14" s="23">
        <f>B14 - TINV(1 - $I$10, $F$10 - 22) * C14</f>
        <v>1.6649797405454625</v>
      </c>
      <c r="G14" s="23">
        <f>B14 + TINV(1 - $I$10, $F$10 - 22) * C14</f>
        <v>2.1738188221998387</v>
      </c>
      <c r="H14" s="23">
        <v>0</v>
      </c>
      <c r="I14" s="23">
        <v>0</v>
      </c>
    </row>
    <row r="15" spans="1:78" outlineLevel="1" x14ac:dyDescent="0.2">
      <c r="A15" s="26" t="s">
        <v>1</v>
      </c>
      <c r="B15" s="23">
        <v>0.3551199107704599</v>
      </c>
      <c r="C15" s="23">
        <v>0.11796655841058822</v>
      </c>
      <c r="D15" s="23">
        <f t="shared" ref="D15:D35" si="0">IF(C15&lt;&gt;0,(B15 - 0) / C15, 0)</f>
        <v>3.0103439106398966</v>
      </c>
      <c r="E15" s="23">
        <f t="shared" ref="E15:E35" si="1">IF(C15&lt;&gt;0,TDIST(ABS(D15),$F$10 - 22,2),0)</f>
        <v>2.6537426746304116E-3</v>
      </c>
      <c r="F15" s="23">
        <f t="shared" ref="F15:F35" si="2">B15 - TINV(1 - $I$10, $F$10 - 22) * C15</f>
        <v>0.12372020958185528</v>
      </c>
      <c r="G15" s="23">
        <f t="shared" ref="G15:G35" si="3">B15 + TINV(1 - $I$10, $F$10 - 22) * C15</f>
        <v>0.58651961195906455</v>
      </c>
      <c r="H15" s="23">
        <v>69.611203981923822</v>
      </c>
      <c r="I15" s="23">
        <f>B15*0.21844248801291/$E$10</f>
        <v>0.1100049878181432</v>
      </c>
    </row>
    <row r="16" spans="1:78" outlineLevel="1" x14ac:dyDescent="0.2">
      <c r="A16" s="26" t="s">
        <v>18</v>
      </c>
      <c r="B16" s="23">
        <v>-0.89105172683102774</v>
      </c>
      <c r="C16" s="23">
        <v>4.1489891423710006E-2</v>
      </c>
      <c r="D16" s="23">
        <f t="shared" si="0"/>
        <v>-21.476357162068233</v>
      </c>
      <c r="E16" s="23">
        <f t="shared" si="1"/>
        <v>2.8750062572338527E-89</v>
      </c>
      <c r="F16" s="23">
        <f t="shared" si="2"/>
        <v>-0.97243706694053811</v>
      </c>
      <c r="G16" s="23">
        <f t="shared" si="3"/>
        <v>-0.80966638672151736</v>
      </c>
      <c r="H16" s="23">
        <v>1.0769584678035125</v>
      </c>
      <c r="I16" s="23">
        <f>B16*0.0772526934963109/$E$10</f>
        <v>-9.7615051254152027E-2</v>
      </c>
    </row>
    <row r="17" spans="1:9" outlineLevel="1" x14ac:dyDescent="0.2">
      <c r="A17" s="26" t="s">
        <v>19</v>
      </c>
      <c r="B17" s="23">
        <v>0.12658062256327487</v>
      </c>
      <c r="C17" s="23">
        <v>1.8315017052989171E-2</v>
      </c>
      <c r="D17" s="23">
        <f t="shared" si="0"/>
        <v>6.9113024681904847</v>
      </c>
      <c r="E17" s="23">
        <f t="shared" si="1"/>
        <v>7.1181608465067065E-12</v>
      </c>
      <c r="F17" s="23">
        <f t="shared" si="2"/>
        <v>9.0654428475497734E-2</v>
      </c>
      <c r="G17" s="23">
        <f t="shared" si="3"/>
        <v>0.16250681665105202</v>
      </c>
      <c r="H17" s="23">
        <v>1.3296117764243685</v>
      </c>
      <c r="I17" s="23">
        <f>B17*0.194451613112663/$E$10</f>
        <v>3.4904306820171316E-2</v>
      </c>
    </row>
    <row r="18" spans="1:9" outlineLevel="1" x14ac:dyDescent="0.2">
      <c r="A18" s="26" t="s">
        <v>20</v>
      </c>
      <c r="B18" s="23">
        <v>-0.33253654325137061</v>
      </c>
      <c r="C18" s="23">
        <v>1.1606949011316627E-2</v>
      </c>
      <c r="D18" s="23">
        <f t="shared" si="0"/>
        <v>-28.649780655291217</v>
      </c>
      <c r="E18" s="23">
        <f t="shared" si="1"/>
        <v>6.0086199421412515E-144</v>
      </c>
      <c r="F18" s="23">
        <f t="shared" si="2"/>
        <v>-0.35530439008116305</v>
      </c>
      <c r="G18" s="23">
        <f t="shared" si="3"/>
        <v>-0.30976869642157817</v>
      </c>
      <c r="H18" s="23">
        <v>2.5079118451037639</v>
      </c>
      <c r="I18" s="23">
        <f>B18*0.421399977277474/$E$10</f>
        <v>-0.19871658988437343</v>
      </c>
    </row>
    <row r="19" spans="1:9" outlineLevel="1" x14ac:dyDescent="0.2">
      <c r="A19" s="26" t="s">
        <v>21</v>
      </c>
      <c r="B19" s="23">
        <v>-0.4910361691188504</v>
      </c>
      <c r="C19" s="23">
        <v>1.3433737037358177E-2</v>
      </c>
      <c r="D19" s="23">
        <f t="shared" si="0"/>
        <v>-36.552462487044153</v>
      </c>
      <c r="E19" s="23">
        <f t="shared" si="1"/>
        <v>6.4261128548514035E-209</v>
      </c>
      <c r="F19" s="23">
        <f t="shared" si="2"/>
        <v>-0.51738738914403304</v>
      </c>
      <c r="G19" s="23">
        <f t="shared" si="3"/>
        <v>-0.46468494909366775</v>
      </c>
      <c r="H19" s="23">
        <v>1.9702484840203349</v>
      </c>
      <c r="I19" s="23">
        <f>B19*0.322715711248861/$E$10</f>
        <v>-0.22471591538731062</v>
      </c>
    </row>
    <row r="20" spans="1:9" outlineLevel="1" x14ac:dyDescent="0.2">
      <c r="A20" s="26" t="s">
        <v>22</v>
      </c>
      <c r="B20" s="23">
        <v>-0.12501903334897607</v>
      </c>
      <c r="C20" s="23">
        <v>1.1901152014062626E-2</v>
      </c>
      <c r="D20" s="23">
        <f t="shared" si="0"/>
        <v>-10.504784175620244</v>
      </c>
      <c r="E20" s="23">
        <f t="shared" si="1"/>
        <v>6.0580187284133265E-25</v>
      </c>
      <c r="F20" s="23">
        <f t="shared" si="2"/>
        <v>-0.14836398006064577</v>
      </c>
      <c r="G20" s="23">
        <f t="shared" si="3"/>
        <v>-0.10167408663730639</v>
      </c>
      <c r="H20" s="23">
        <v>2.1611506525373865</v>
      </c>
      <c r="I20" s="23">
        <f>B20*0.381513552335911/$E$10</f>
        <v>-6.7637313024236104E-2</v>
      </c>
    </row>
    <row r="21" spans="1:9" outlineLevel="1" x14ac:dyDescent="0.2">
      <c r="A21" s="26" t="s">
        <v>23</v>
      </c>
      <c r="B21" s="23">
        <v>-0.19283555562895507</v>
      </c>
      <c r="C21" s="23">
        <v>1.1388106634123598E-2</v>
      </c>
      <c r="D21" s="23">
        <f t="shared" si="0"/>
        <v>-16.933065506353618</v>
      </c>
      <c r="E21" s="23">
        <f t="shared" si="1"/>
        <v>6.3757957699149113E-59</v>
      </c>
      <c r="F21" s="23">
        <f t="shared" si="2"/>
        <v>-0.21517412774418296</v>
      </c>
      <c r="G21" s="23">
        <f t="shared" si="3"/>
        <v>-0.17049698351372719</v>
      </c>
      <c r="H21" s="23">
        <v>2.4385092150807344</v>
      </c>
      <c r="I21" s="23">
        <f>B21*0.423513371355787/$E$10</f>
        <v>-0.1158122449239522</v>
      </c>
    </row>
    <row r="22" spans="1:9" outlineLevel="1" x14ac:dyDescent="0.2">
      <c r="A22" s="26" t="s">
        <v>24</v>
      </c>
      <c r="B22" s="23">
        <v>6.772704087847975E-2</v>
      </c>
      <c r="C22" s="23">
        <v>1.4205822136741163E-2</v>
      </c>
      <c r="D22" s="23">
        <f t="shared" si="0"/>
        <v>4.7675551774869982</v>
      </c>
      <c r="E22" s="23">
        <f t="shared" si="1"/>
        <v>2.0485547045829787E-6</v>
      </c>
      <c r="F22" s="23">
        <f t="shared" si="2"/>
        <v>3.9861321628291625E-2</v>
      </c>
      <c r="G22" s="23">
        <f t="shared" si="3"/>
        <v>9.5592760128667881E-2</v>
      </c>
      <c r="H22" s="23">
        <v>1.6405943427216179</v>
      </c>
      <c r="I22" s="23">
        <f>B22*0.278477866571718/$E$10</f>
        <v>2.6745641807268867E-2</v>
      </c>
    </row>
    <row r="23" spans="1:9" outlineLevel="1" x14ac:dyDescent="0.2">
      <c r="A23" s="26" t="s">
        <v>10</v>
      </c>
      <c r="B23" s="23">
        <v>0.47181687346700862</v>
      </c>
      <c r="C23" s="23">
        <v>2.1392852290094133E-2</v>
      </c>
      <c r="D23" s="23">
        <f t="shared" si="0"/>
        <v>22.054883896219923</v>
      </c>
      <c r="E23" s="23">
        <f t="shared" si="1"/>
        <v>2.0362036166597528E-93</v>
      </c>
      <c r="F23" s="23">
        <f t="shared" si="2"/>
        <v>0.4298532890902399</v>
      </c>
      <c r="G23" s="23">
        <f t="shared" si="3"/>
        <v>0.51378045784377735</v>
      </c>
      <c r="H23" s="23">
        <v>5.4297109916964654</v>
      </c>
      <c r="I23" s="23">
        <f>B23*0.33641559164254/$E$10</f>
        <v>0.22508669476930912</v>
      </c>
    </row>
    <row r="24" spans="1:9" outlineLevel="1" x14ac:dyDescent="0.2">
      <c r="A24" s="26" t="s">
        <v>11</v>
      </c>
      <c r="B24" s="23">
        <v>0.43590857533804506</v>
      </c>
      <c r="C24" s="23">
        <v>2.0558439337526511E-2</v>
      </c>
      <c r="D24" s="23">
        <f t="shared" si="0"/>
        <v>21.203388456747096</v>
      </c>
      <c r="E24" s="23">
        <f t="shared" si="1"/>
        <v>2.493405516737176E-87</v>
      </c>
      <c r="F24" s="23">
        <f t="shared" si="2"/>
        <v>0.39558175065396833</v>
      </c>
      <c r="G24" s="23">
        <f t="shared" si="3"/>
        <v>0.47623540002212178</v>
      </c>
      <c r="H24" s="23">
        <v>8.1022458559980794</v>
      </c>
      <c r="I24" s="23">
        <f>B24*0.427630838822182/$E$10</f>
        <v>0.26434108588130234</v>
      </c>
    </row>
    <row r="25" spans="1:9" outlineLevel="1" x14ac:dyDescent="0.2">
      <c r="A25" s="26" t="s">
        <v>12</v>
      </c>
      <c r="B25" s="23">
        <v>0.36002558960427106</v>
      </c>
      <c r="C25" s="23">
        <v>2.0773184843780261E-2</v>
      </c>
      <c r="D25" s="23">
        <f t="shared" si="0"/>
        <v>17.331265875298222</v>
      </c>
      <c r="E25" s="23">
        <f t="shared" si="1"/>
        <v>2.1102542214844174E-61</v>
      </c>
      <c r="F25" s="23">
        <f t="shared" si="2"/>
        <v>0.31927752650611974</v>
      </c>
      <c r="G25" s="23">
        <f t="shared" si="3"/>
        <v>0.40077365270242238</v>
      </c>
      <c r="H25" s="23">
        <v>7.0596593439984314</v>
      </c>
      <c r="I25" s="23">
        <f>B25*0.395043789073751/$E$10</f>
        <v>0.20168743761594946</v>
      </c>
    </row>
    <row r="26" spans="1:9" outlineLevel="1" x14ac:dyDescent="0.2">
      <c r="A26" s="26" t="s">
        <v>13</v>
      </c>
      <c r="B26" s="23">
        <v>0.32375386172707427</v>
      </c>
      <c r="C26" s="23">
        <v>2.0803944090954554E-2</v>
      </c>
      <c r="D26" s="23">
        <f t="shared" si="0"/>
        <v>15.562138617159654</v>
      </c>
      <c r="E26" s="23">
        <f t="shared" si="1"/>
        <v>1.0996231906744659E-50</v>
      </c>
      <c r="F26" s="23">
        <f t="shared" si="2"/>
        <v>0.28294546220222017</v>
      </c>
      <c r="G26" s="23">
        <f t="shared" si="3"/>
        <v>0.36456226125192837</v>
      </c>
      <c r="H26" s="23">
        <v>7.1728974967148984</v>
      </c>
      <c r="I26" s="23">
        <f>B26*0.397610720528184/$E$10</f>
        <v>0.1825464042834001</v>
      </c>
    </row>
    <row r="27" spans="1:9" outlineLevel="1" x14ac:dyDescent="0.2">
      <c r="A27" s="26" t="s">
        <v>14</v>
      </c>
      <c r="B27" s="23">
        <v>0.23702149725072086</v>
      </c>
      <c r="C27" s="23">
        <v>2.1208842904513987E-2</v>
      </c>
      <c r="D27" s="23">
        <f t="shared" si="0"/>
        <v>11.175597759756821</v>
      </c>
      <c r="E27" s="23">
        <f t="shared" si="1"/>
        <v>6.8008823155325966E-28</v>
      </c>
      <c r="F27" s="23">
        <f t="shared" si="2"/>
        <v>0.19541886022558158</v>
      </c>
      <c r="G27" s="23">
        <f t="shared" si="3"/>
        <v>0.27862413427586014</v>
      </c>
      <c r="H27" s="23">
        <v>5.5673918048071087</v>
      </c>
      <c r="I27" s="23">
        <f>B27*0.343609663168307/$E$10</f>
        <v>0.11549238394468925</v>
      </c>
    </row>
    <row r="28" spans="1:9" outlineLevel="1" x14ac:dyDescent="0.2">
      <c r="A28" s="26" t="s">
        <v>15</v>
      </c>
      <c r="B28" s="23">
        <v>0.10082268406214215</v>
      </c>
      <c r="C28" s="23">
        <v>2.2468643889300269E-2</v>
      </c>
      <c r="D28" s="23">
        <f t="shared" si="0"/>
        <v>4.4872616504529956</v>
      </c>
      <c r="E28" s="23">
        <f t="shared" si="1"/>
        <v>7.7732879763357488E-6</v>
      </c>
      <c r="F28" s="23">
        <f t="shared" si="2"/>
        <v>5.6748858800570512E-2</v>
      </c>
      <c r="G28" s="23">
        <f t="shared" si="3"/>
        <v>0.14489650932371378</v>
      </c>
      <c r="H28" s="23">
        <v>3.7786964647731653</v>
      </c>
      <c r="I28" s="23">
        <f>B28*0.267208699736802/$E$10</f>
        <v>3.8204022183007787E-2</v>
      </c>
    </row>
    <row r="29" spans="1:9" outlineLevel="1" x14ac:dyDescent="0.2">
      <c r="A29" s="26" t="s">
        <v>4</v>
      </c>
      <c r="B29" s="23">
        <v>-0.15114389010580509</v>
      </c>
      <c r="C29" s="23">
        <v>2.2184482104547959E-2</v>
      </c>
      <c r="D29" s="23">
        <f t="shared" si="0"/>
        <v>-6.8130456863277251</v>
      </c>
      <c r="E29" s="23">
        <f t="shared" si="1"/>
        <v>1.386558869383993E-11</v>
      </c>
      <c r="F29" s="23">
        <f t="shared" si="2"/>
        <v>-0.19466031204081666</v>
      </c>
      <c r="G29" s="23">
        <f t="shared" si="3"/>
        <v>-0.10762746817079352</v>
      </c>
      <c r="H29" s="23">
        <v>1.2747463122192351</v>
      </c>
      <c r="I29" s="23">
        <f>B29*0.157187873495185/$E$10</f>
        <v>-3.3690687581025044E-2</v>
      </c>
    </row>
    <row r="30" spans="1:9" outlineLevel="1" x14ac:dyDescent="0.2">
      <c r="A30" s="143" t="s">
        <v>5</v>
      </c>
      <c r="B30" s="144">
        <v>-1.6859542790367315E-2</v>
      </c>
      <c r="C30" s="144">
        <v>1.2290518721274526E-2</v>
      </c>
      <c r="D30" s="144">
        <f t="shared" si="0"/>
        <v>-1.3717519311193873</v>
      </c>
      <c r="E30" s="144">
        <f t="shared" si="1"/>
        <v>0.17034886153875964</v>
      </c>
      <c r="F30" s="144">
        <f t="shared" si="2"/>
        <v>-4.0968259683311845E-2</v>
      </c>
      <c r="G30" s="148">
        <f t="shared" si="3"/>
        <v>7.2491741025772181E-3</v>
      </c>
      <c r="H30" s="144">
        <v>1.3666286350803731</v>
      </c>
      <c r="I30" s="148">
        <f>B30*0.293772741822849/$E$10</f>
        <v>-7.0235637632291986E-3</v>
      </c>
    </row>
    <row r="31" spans="1:9" outlineLevel="1" x14ac:dyDescent="0.2">
      <c r="A31" s="26" t="s">
        <v>6</v>
      </c>
      <c r="B31" s="23">
        <v>3.8309195399173608E-2</v>
      </c>
      <c r="C31" s="27">
        <v>8.537527372055315E-3</v>
      </c>
      <c r="D31" s="23">
        <f t="shared" si="0"/>
        <v>4.4871534496704157</v>
      </c>
      <c r="E31" s="23">
        <f t="shared" si="1"/>
        <v>7.7771820707967025E-6</v>
      </c>
      <c r="F31" s="23">
        <f t="shared" si="2"/>
        <v>2.1562234994454265E-2</v>
      </c>
      <c r="G31" s="23">
        <f t="shared" si="3"/>
        <v>5.5056155803892948E-2</v>
      </c>
      <c r="H31" s="23">
        <v>1.8892331851580269</v>
      </c>
      <c r="I31" s="23">
        <f>B31*0.497241221697313/$E$10</f>
        <v>2.7012849283014048E-2</v>
      </c>
    </row>
    <row r="32" spans="1:9" outlineLevel="1" x14ac:dyDescent="0.2">
      <c r="A32" s="26" t="s">
        <v>7</v>
      </c>
      <c r="B32" s="23">
        <v>2.2470286237610416E-2</v>
      </c>
      <c r="C32" s="23">
        <v>1.0313169333311454E-2</v>
      </c>
      <c r="D32" s="23">
        <f t="shared" si="0"/>
        <v>2.1787954324604728</v>
      </c>
      <c r="E32" s="23">
        <f t="shared" si="1"/>
        <v>2.9504387877811816E-2</v>
      </c>
      <c r="F32" s="27">
        <f t="shared" si="2"/>
        <v>2.2402792408007903E-3</v>
      </c>
      <c r="G32" s="23">
        <f t="shared" si="3"/>
        <v>4.2700293234420039E-2</v>
      </c>
      <c r="H32" s="23">
        <v>1.9638719555266637</v>
      </c>
      <c r="I32" s="23">
        <f>B32*0.419682525585139/$E$10</f>
        <v>1.3373027308197743E-2</v>
      </c>
    </row>
    <row r="33" spans="1:9" outlineLevel="1" x14ac:dyDescent="0.2">
      <c r="A33" s="26" t="s">
        <v>36</v>
      </c>
      <c r="B33" s="23">
        <v>0.64127399232969329</v>
      </c>
      <c r="C33" s="23">
        <v>5.2878426241793688E-2</v>
      </c>
      <c r="D33" s="23">
        <f t="shared" si="0"/>
        <v>12.127327492640989</v>
      </c>
      <c r="E33" s="23">
        <f t="shared" si="1"/>
        <v>2.456606719239744E-32</v>
      </c>
      <c r="F33" s="23">
        <f t="shared" si="2"/>
        <v>0.53754924019200212</v>
      </c>
      <c r="G33" s="23">
        <f t="shared" si="3"/>
        <v>0.74499874446738445</v>
      </c>
      <c r="H33" s="23">
        <v>53.363184449800137</v>
      </c>
      <c r="I33" s="23">
        <f>B33*0.426676573712052/$E$10</f>
        <v>0.38800977418719068</v>
      </c>
    </row>
    <row r="34" spans="1:9" outlineLevel="1" x14ac:dyDescent="0.2">
      <c r="A34" s="26" t="s">
        <v>34</v>
      </c>
      <c r="B34" s="23">
        <v>0.85563488255924414</v>
      </c>
      <c r="C34" s="23">
        <v>7.8933263404107154E-2</v>
      </c>
      <c r="D34" s="23">
        <f t="shared" si="0"/>
        <v>10.839978554779007</v>
      </c>
      <c r="E34" s="23">
        <f t="shared" si="1"/>
        <v>2.1255269893612749E-26</v>
      </c>
      <c r="F34" s="23">
        <f t="shared" si="2"/>
        <v>0.70080173482953634</v>
      </c>
      <c r="G34" s="23">
        <f t="shared" si="3"/>
        <v>1.0104680302889519</v>
      </c>
      <c r="H34" s="23">
        <v>308.61326186138837</v>
      </c>
      <c r="I34" s="23">
        <f>B34*0.68739075203717/$E$10</f>
        <v>0.83405061422808657</v>
      </c>
    </row>
    <row r="35" spans="1:9" outlineLevel="1" x14ac:dyDescent="0.2">
      <c r="A35" s="26" t="s">
        <v>35</v>
      </c>
      <c r="B35" s="23">
        <v>-0.27800840941827104</v>
      </c>
      <c r="C35" s="23">
        <v>7.6257425712945581E-2</v>
      </c>
      <c r="D35" s="23">
        <f t="shared" si="0"/>
        <v>-3.6456568893995054</v>
      </c>
      <c r="E35" s="23">
        <f t="shared" si="1"/>
        <v>2.7595401209566011E-4</v>
      </c>
      <c r="F35" s="23">
        <f t="shared" si="2"/>
        <v>-0.42759271331879062</v>
      </c>
      <c r="G35" s="23">
        <f t="shared" si="3"/>
        <v>-0.12842410551775146</v>
      </c>
      <c r="H35" s="23">
        <v>283.60753456395946</v>
      </c>
      <c r="I35" s="23">
        <f>B35*0.682076666909095/$E$10</f>
        <v>-0.26890034908210614</v>
      </c>
    </row>
    <row r="36" spans="1:9" x14ac:dyDescent="0.2">
      <c r="A36" s="33"/>
    </row>
    <row r="37" spans="1:9" x14ac:dyDescent="0.2">
      <c r="A37" s="20" t="s">
        <v>233</v>
      </c>
    </row>
    <row r="38" spans="1:9" ht="10.8" hidden="1" outlineLevel="1" thickBot="1" x14ac:dyDescent="0.25">
      <c r="A38" s="28" t="s">
        <v>108</v>
      </c>
      <c r="B38" s="22" t="s">
        <v>112</v>
      </c>
      <c r="C38" s="22" t="s">
        <v>113</v>
      </c>
      <c r="D38" s="22" t="s">
        <v>114</v>
      </c>
      <c r="E38" s="22" t="s">
        <v>115</v>
      </c>
      <c r="F38" s="22" t="s">
        <v>102</v>
      </c>
      <c r="G38" s="21"/>
      <c r="H38" s="21"/>
      <c r="I38" s="22" t="s">
        <v>61</v>
      </c>
    </row>
    <row r="39" spans="1:9" hidden="1" outlineLevel="1" x14ac:dyDescent="0.2">
      <c r="A39" s="15" t="s">
        <v>109</v>
      </c>
      <c r="B39" s="24">
        <v>21</v>
      </c>
      <c r="C39" s="23">
        <f>C41 - C40</f>
        <v>724.28583863513916</v>
      </c>
      <c r="D39" s="23">
        <f>C39/B39</f>
        <v>34.489801839768532</v>
      </c>
      <c r="E39" s="23">
        <f>D39/D40</f>
        <v>2411.9936717485652</v>
      </c>
      <c r="F39" s="23">
        <f>FDIST(E39,21,1478)</f>
        <v>0</v>
      </c>
      <c r="I39" s="23">
        <v>7.2219258176898302</v>
      </c>
    </row>
    <row r="40" spans="1:9" hidden="1" outlineLevel="1" x14ac:dyDescent="0.2">
      <c r="A40" s="15" t="s">
        <v>110</v>
      </c>
      <c r="B40" s="24">
        <v>1478</v>
      </c>
      <c r="C40" s="23">
        <v>21.134353591493088</v>
      </c>
      <c r="D40" s="23">
        <f>C40/B40</f>
        <v>1.4299292010482469E-2</v>
      </c>
    </row>
    <row r="41" spans="1:9" hidden="1" outlineLevel="1" x14ac:dyDescent="0.2">
      <c r="A41" s="15" t="s">
        <v>111</v>
      </c>
      <c r="B41" s="24">
        <f>B39 + B40</f>
        <v>1499</v>
      </c>
      <c r="C41" s="23">
        <v>745.42019222663225</v>
      </c>
    </row>
    <row r="42" spans="1:9" collapsed="1" x14ac:dyDescent="0.2">
      <c r="A42" s="33"/>
    </row>
    <row r="43" spans="1:9" x14ac:dyDescent="0.2">
      <c r="A43" s="20" t="s">
        <v>234</v>
      </c>
    </row>
    <row r="44" spans="1:9" ht="10.8" outlineLevel="1" thickBot="1" x14ac:dyDescent="0.25">
      <c r="A44" s="21"/>
      <c r="B44" s="22" t="s">
        <v>119</v>
      </c>
      <c r="C44" s="22" t="s">
        <v>120</v>
      </c>
      <c r="D44" s="22" t="s">
        <v>121</v>
      </c>
      <c r="E44" s="22" t="s">
        <v>66</v>
      </c>
      <c r="F44" s="22" t="s">
        <v>67</v>
      </c>
      <c r="G44" s="22" t="s">
        <v>117</v>
      </c>
      <c r="H44" s="22" t="s">
        <v>122</v>
      </c>
      <c r="I44" s="21"/>
    </row>
    <row r="45" spans="1:9" outlineLevel="1" x14ac:dyDescent="0.2">
      <c r="A45" s="15" t="s">
        <v>118</v>
      </c>
      <c r="B45" s="23">
        <v>-9.1494219608042239E-15</v>
      </c>
      <c r="C45" s="23">
        <v>0.1186994905675479</v>
      </c>
      <c r="D45" s="23">
        <v>9.4327497078276909E-2</v>
      </c>
      <c r="E45" s="23">
        <v>-0.39503365411599489</v>
      </c>
      <c r="F45" s="23">
        <v>0.47516813481651798</v>
      </c>
      <c r="G45" s="25">
        <v>1.3224094990969387E-2</v>
      </c>
      <c r="H45" s="29" t="s">
        <v>123</v>
      </c>
    </row>
    <row r="46" spans="1:9" outlineLevel="1" x14ac:dyDescent="0.2"/>
    <row r="47" spans="1:9" x14ac:dyDescent="0.2">
      <c r="A47" s="33"/>
    </row>
    <row r="48" spans="1:9" x14ac:dyDescent="0.2">
      <c r="A48" s="20" t="s">
        <v>235</v>
      </c>
    </row>
    <row r="49" spans="1:17" ht="10.8" hidden="1" outlineLevel="1" thickBot="1" x14ac:dyDescent="0.25">
      <c r="A49" s="30" t="s">
        <v>98</v>
      </c>
      <c r="B49" s="21" t="s">
        <v>125</v>
      </c>
    </row>
    <row r="50" spans="1:17" ht="10.8" hidden="1" outlineLevel="1" thickBot="1" x14ac:dyDescent="0.25">
      <c r="A50" s="29" t="s">
        <v>105</v>
      </c>
      <c r="B50" s="31">
        <v>1</v>
      </c>
      <c r="C50" s="32" t="s">
        <v>78</v>
      </c>
    </row>
    <row r="51" spans="1:17" ht="10.8" hidden="1" outlineLevel="1" thickBot="1" x14ac:dyDescent="0.25">
      <c r="A51" s="29" t="s">
        <v>1</v>
      </c>
      <c r="B51" s="31">
        <v>0.96536393649768726</v>
      </c>
      <c r="C51" s="31">
        <v>1</v>
      </c>
      <c r="D51" s="32" t="s">
        <v>127</v>
      </c>
    </row>
    <row r="52" spans="1:17" ht="10.8" hidden="1" outlineLevel="1" thickBot="1" x14ac:dyDescent="0.25">
      <c r="A52" s="29" t="s">
        <v>18</v>
      </c>
      <c r="B52" s="31">
        <v>-4.3790923337931172E-2</v>
      </c>
      <c r="C52" s="31">
        <v>-4.7558889035439346E-2</v>
      </c>
      <c r="D52" s="31">
        <v>1</v>
      </c>
      <c r="E52" s="32" t="s">
        <v>128</v>
      </c>
    </row>
    <row r="53" spans="1:17" ht="10.8" hidden="1" outlineLevel="1" thickBot="1" x14ac:dyDescent="0.25">
      <c r="A53" s="29" t="s">
        <v>19</v>
      </c>
      <c r="B53" s="31">
        <v>-3.8740836708307344E-2</v>
      </c>
      <c r="C53" s="31">
        <v>5.8623138546165165E-3</v>
      </c>
      <c r="D53" s="15">
        <v>0.104174936656932</v>
      </c>
      <c r="E53" s="31">
        <v>1</v>
      </c>
      <c r="F53" s="32" t="s">
        <v>129</v>
      </c>
    </row>
    <row r="54" spans="1:17" ht="10.8" hidden="1" outlineLevel="1" thickBot="1" x14ac:dyDescent="0.25">
      <c r="A54" s="29" t="s">
        <v>20</v>
      </c>
      <c r="B54" s="31">
        <v>-4.1597584732282977E-2</v>
      </c>
      <c r="C54" s="31">
        <v>-1.6998414023227384E-3</v>
      </c>
      <c r="D54" s="15">
        <v>0.19979216406687952</v>
      </c>
      <c r="E54" s="15">
        <v>0.3901601176695873</v>
      </c>
      <c r="F54" s="31">
        <v>1</v>
      </c>
      <c r="G54" s="32" t="s">
        <v>130</v>
      </c>
    </row>
    <row r="55" spans="1:17" ht="10.8" hidden="1" outlineLevel="1" thickBot="1" x14ac:dyDescent="0.25">
      <c r="A55" s="29" t="s">
        <v>21</v>
      </c>
      <c r="B55" s="31">
        <v>-2.1418614810940421E-2</v>
      </c>
      <c r="C55" s="31">
        <v>-8.6315895815119205E-3</v>
      </c>
      <c r="D55" s="15">
        <v>0.18434289480016169</v>
      </c>
      <c r="E55" s="15">
        <v>0.32819284407711397</v>
      </c>
      <c r="F55" s="17">
        <v>0.60812834097441737</v>
      </c>
      <c r="G55" s="31">
        <v>1</v>
      </c>
      <c r="H55" s="32" t="s">
        <v>131</v>
      </c>
    </row>
    <row r="56" spans="1:17" ht="10.8" hidden="1" outlineLevel="1" thickBot="1" x14ac:dyDescent="0.25">
      <c r="A56" s="29" t="s">
        <v>22</v>
      </c>
      <c r="B56" s="31">
        <v>-3.1782226175026261E-2</v>
      </c>
      <c r="C56" s="31">
        <v>2.1200707064305879E-2</v>
      </c>
      <c r="D56" s="15">
        <v>0.17974669168867866</v>
      </c>
      <c r="E56" s="15">
        <v>0.39372197305412082</v>
      </c>
      <c r="F56" s="17">
        <v>0.64115373767361994</v>
      </c>
      <c r="G56" s="17">
        <v>0.55571802830581007</v>
      </c>
      <c r="H56" s="31">
        <v>1</v>
      </c>
      <c r="I56" s="32" t="s">
        <v>132</v>
      </c>
    </row>
    <row r="57" spans="1:17" ht="10.8" hidden="1" outlineLevel="1" thickBot="1" x14ac:dyDescent="0.25">
      <c r="A57" s="29" t="s">
        <v>23</v>
      </c>
      <c r="B57" s="31">
        <v>-3.2474082769699326E-2</v>
      </c>
      <c r="C57" s="31">
        <v>2.105489160744891E-2</v>
      </c>
      <c r="D57" s="15">
        <v>0.19561203349609704</v>
      </c>
      <c r="E57" s="15">
        <v>0.40215274533876505</v>
      </c>
      <c r="F57" s="17">
        <v>0.68247989678117205</v>
      </c>
      <c r="G57" s="17">
        <v>0.59559799838470739</v>
      </c>
      <c r="H57" s="17">
        <v>0.64587114079526908</v>
      </c>
      <c r="I57" s="31">
        <v>1</v>
      </c>
      <c r="J57" s="32" t="s">
        <v>133</v>
      </c>
    </row>
    <row r="58" spans="1:17" ht="10.8" hidden="1" outlineLevel="1" thickBot="1" x14ac:dyDescent="0.25">
      <c r="A58" s="29" t="s">
        <v>24</v>
      </c>
      <c r="B58" s="31">
        <v>-0.12409970209669186</v>
      </c>
      <c r="C58" s="31">
        <v>-6.3385630069417082E-2</v>
      </c>
      <c r="D58" s="15">
        <v>0.13679204509044018</v>
      </c>
      <c r="E58" s="15">
        <v>0.33752004283574505</v>
      </c>
      <c r="F58" s="17">
        <v>0.51220826564178423</v>
      </c>
      <c r="G58" s="15">
        <v>0.4340956891597933</v>
      </c>
      <c r="H58" s="17">
        <v>0.50597761927868834</v>
      </c>
      <c r="I58" s="17">
        <v>0.52638244483620178</v>
      </c>
      <c r="J58" s="31">
        <v>1</v>
      </c>
      <c r="K58" s="32" t="s">
        <v>134</v>
      </c>
    </row>
    <row r="59" spans="1:17" ht="10.8" hidden="1" outlineLevel="1" thickBot="1" x14ac:dyDescent="0.25">
      <c r="A59" s="29" t="s">
        <v>10</v>
      </c>
      <c r="B59" s="31">
        <v>-0.10725163381530158</v>
      </c>
      <c r="C59" s="31">
        <v>4.1088237969949593E-2</v>
      </c>
      <c r="D59" s="31">
        <v>-2.3892527140728495E-2</v>
      </c>
      <c r="E59" s="31">
        <v>3.3439271880224136E-2</v>
      </c>
      <c r="F59" s="31">
        <v>-6.8821073407411202E-4</v>
      </c>
      <c r="G59" s="31">
        <v>-9.7333452955709887E-3</v>
      </c>
      <c r="H59" s="31">
        <v>4.0689433270492986E-2</v>
      </c>
      <c r="I59" s="31">
        <v>2.9888937624097524E-3</v>
      </c>
      <c r="J59" s="31">
        <v>1.4258173500447752E-2</v>
      </c>
      <c r="K59" s="31">
        <v>1</v>
      </c>
      <c r="L59" s="32" t="s">
        <v>135</v>
      </c>
    </row>
    <row r="60" spans="1:17" ht="10.8" hidden="1" outlineLevel="1" thickBot="1" x14ac:dyDescent="0.25">
      <c r="A60" s="29" t="s">
        <v>11</v>
      </c>
      <c r="B60" s="31">
        <v>-0.12693870427930801</v>
      </c>
      <c r="C60" s="31">
        <v>2.7034017270644806E-2</v>
      </c>
      <c r="D60" s="31">
        <v>-8.7829605858470699E-3</v>
      </c>
      <c r="E60" s="31">
        <v>4.1202340147430745E-2</v>
      </c>
      <c r="F60" s="31">
        <v>4.2415399003455707E-2</v>
      </c>
      <c r="G60" s="31">
        <v>1.3966713233158104E-2</v>
      </c>
      <c r="H60" s="31">
        <v>4.5492361926357722E-2</v>
      </c>
      <c r="I60" s="31">
        <v>3.133538218334618E-2</v>
      </c>
      <c r="J60" s="31">
        <v>9.0949499864068969E-3</v>
      </c>
      <c r="K60" s="17">
        <v>0.8697706970846778</v>
      </c>
      <c r="L60" s="31">
        <v>1</v>
      </c>
      <c r="M60" s="32" t="s">
        <v>136</v>
      </c>
    </row>
    <row r="61" spans="1:17" ht="10.8" hidden="1" outlineLevel="1" thickBot="1" x14ac:dyDescent="0.25">
      <c r="A61" s="29" t="s">
        <v>12</v>
      </c>
      <c r="B61" s="31">
        <v>-0.12034770233569402</v>
      </c>
      <c r="C61" s="31">
        <v>2.8731625706090801E-2</v>
      </c>
      <c r="D61" s="31">
        <v>1.3795212618608369E-3</v>
      </c>
      <c r="E61" s="31">
        <v>1.2348034929179994E-2</v>
      </c>
      <c r="F61" s="31">
        <v>4.1937323153694882E-2</v>
      </c>
      <c r="G61" s="31">
        <v>5.2850701235087772E-3</v>
      </c>
      <c r="H61" s="31">
        <v>4.7965996499122865E-2</v>
      </c>
      <c r="I61" s="31">
        <v>2.6484747291831038E-2</v>
      </c>
      <c r="J61" s="31">
        <v>-4.6851191290489405E-3</v>
      </c>
      <c r="K61" s="17">
        <v>0.85908761096204866</v>
      </c>
      <c r="L61" s="17">
        <v>0.89487091323946888</v>
      </c>
      <c r="M61" s="31">
        <v>1</v>
      </c>
      <c r="N61" s="32" t="s">
        <v>137</v>
      </c>
    </row>
    <row r="62" spans="1:17" ht="10.8" hidden="1" outlineLevel="1" thickBot="1" x14ac:dyDescent="0.25">
      <c r="A62" s="29" t="s">
        <v>13</v>
      </c>
      <c r="B62" s="31">
        <v>-0.12139204169650164</v>
      </c>
      <c r="C62" s="31">
        <v>2.5305958804098218E-2</v>
      </c>
      <c r="D62" s="31">
        <v>-1.9759262682753173E-2</v>
      </c>
      <c r="E62" s="31">
        <v>-5.4750331157721235E-4</v>
      </c>
      <c r="F62" s="31">
        <v>6.0833413978931765E-2</v>
      </c>
      <c r="G62" s="31">
        <v>3.6945434418537204E-2</v>
      </c>
      <c r="H62" s="31">
        <v>4.8682506856770232E-2</v>
      </c>
      <c r="I62" s="31">
        <v>4.606521508207316E-2</v>
      </c>
      <c r="J62" s="31">
        <v>8.7758671497239742E-3</v>
      </c>
      <c r="K62" s="17">
        <v>0.85617598236312908</v>
      </c>
      <c r="L62" s="17">
        <v>0.89397328463014858</v>
      </c>
      <c r="M62" s="17">
        <v>0.88417541299329327</v>
      </c>
      <c r="N62" s="31">
        <v>1</v>
      </c>
      <c r="O62" s="32" t="s">
        <v>138</v>
      </c>
    </row>
    <row r="63" spans="1:17" ht="10.8" hidden="1" outlineLevel="1" thickBot="1" x14ac:dyDescent="0.25">
      <c r="A63" s="29" t="s">
        <v>14</v>
      </c>
      <c r="B63" s="31">
        <v>-0.13755531578269142</v>
      </c>
      <c r="C63" s="31">
        <v>8.2811249351424296E-3</v>
      </c>
      <c r="D63" s="31">
        <v>-6.7502563680602017E-3</v>
      </c>
      <c r="E63" s="31">
        <v>-5.5223225101779603E-3</v>
      </c>
      <c r="F63" s="31">
        <v>2.673132630016609E-2</v>
      </c>
      <c r="G63" s="31">
        <v>3.2310902323301624E-2</v>
      </c>
      <c r="H63" s="31">
        <v>3.6515868129834157E-2</v>
      </c>
      <c r="I63" s="31">
        <v>2.9760165697205576E-2</v>
      </c>
      <c r="J63" s="31">
        <v>2.7406947713347883E-3</v>
      </c>
      <c r="K63" s="17">
        <v>0.83695772998326445</v>
      </c>
      <c r="L63" s="17">
        <v>0.872194259762896</v>
      </c>
      <c r="M63" s="17">
        <v>0.86270554446387993</v>
      </c>
      <c r="N63" s="17">
        <v>0.86393919894412774</v>
      </c>
      <c r="O63" s="31">
        <v>1</v>
      </c>
      <c r="P63" s="32" t="s">
        <v>139</v>
      </c>
    </row>
    <row r="64" spans="1:17" ht="10.8" hidden="1" outlineLevel="1" thickBot="1" x14ac:dyDescent="0.25">
      <c r="A64" s="29" t="s">
        <v>15</v>
      </c>
      <c r="B64" s="31">
        <v>-0.1136897381301674</v>
      </c>
      <c r="C64" s="31">
        <v>1.3153063475279623E-2</v>
      </c>
      <c r="D64" s="31">
        <v>3.1963424693091606E-3</v>
      </c>
      <c r="E64" s="31">
        <v>1.2645287591290239E-2</v>
      </c>
      <c r="F64" s="31">
        <v>3.7195613460241021E-2</v>
      </c>
      <c r="G64" s="31">
        <v>3.6261704371825368E-2</v>
      </c>
      <c r="H64" s="31">
        <v>2.8893364983774521E-2</v>
      </c>
      <c r="I64" s="31">
        <v>3.1350357829104912E-2</v>
      </c>
      <c r="J64" s="31">
        <v>5.4092683134760247E-3</v>
      </c>
      <c r="K64" s="17">
        <v>0.78800705531391735</v>
      </c>
      <c r="L64" s="17">
        <v>0.82225041121770392</v>
      </c>
      <c r="M64" s="17">
        <v>0.81316899187706071</v>
      </c>
      <c r="N64" s="17">
        <v>0.81570901442172195</v>
      </c>
      <c r="O64" s="17">
        <v>0.79585408029483051</v>
      </c>
      <c r="P64" s="31">
        <v>1</v>
      </c>
      <c r="Q64" s="32" t="s">
        <v>140</v>
      </c>
    </row>
    <row r="65" spans="1:23" ht="10.8" hidden="1" outlineLevel="1" thickBot="1" x14ac:dyDescent="0.25">
      <c r="A65" s="29" t="s">
        <v>4</v>
      </c>
      <c r="B65" s="31">
        <v>-0.10416139183473351</v>
      </c>
      <c r="C65" s="15">
        <v>-0.10731307682138358</v>
      </c>
      <c r="D65" s="31">
        <v>5.6186740850353988E-2</v>
      </c>
      <c r="E65" s="31">
        <v>3.4414847856401808E-3</v>
      </c>
      <c r="F65" s="31">
        <v>-1.8691803322884476E-2</v>
      </c>
      <c r="G65" s="31">
        <v>-2.8242331570169253E-3</v>
      </c>
      <c r="H65" s="31">
        <v>1.2988319176494416E-2</v>
      </c>
      <c r="I65" s="31">
        <v>1.9945779188192202E-2</v>
      </c>
      <c r="J65" s="31">
        <v>-1.439200958260854E-3</v>
      </c>
      <c r="K65" s="31">
        <v>2.3439167951656955E-2</v>
      </c>
      <c r="L65" s="31">
        <v>2.9245207784311802E-2</v>
      </c>
      <c r="M65" s="31">
        <v>1.5442451289829644E-2</v>
      </c>
      <c r="N65" s="31">
        <v>1.7537379894329175E-2</v>
      </c>
      <c r="O65" s="31">
        <v>1.4239501995278091E-2</v>
      </c>
      <c r="P65" s="31">
        <v>9.6717426309068724E-3</v>
      </c>
      <c r="Q65" s="31">
        <v>1</v>
      </c>
      <c r="R65" s="32" t="s">
        <v>141</v>
      </c>
    </row>
    <row r="66" spans="1:23" ht="10.8" hidden="1" outlineLevel="1" thickBot="1" x14ac:dyDescent="0.25">
      <c r="A66" s="29" t="s">
        <v>5</v>
      </c>
      <c r="B66" s="31">
        <v>-2.8490434626763629E-2</v>
      </c>
      <c r="C66" s="31">
        <v>-2.6780965285361281E-3</v>
      </c>
      <c r="D66" s="31">
        <v>3.484307021934898E-2</v>
      </c>
      <c r="E66" s="31">
        <v>1.3569412799726484E-2</v>
      </c>
      <c r="F66" s="31">
        <v>-3.6978975549627383E-2</v>
      </c>
      <c r="G66" s="31">
        <v>-3.6930339308823029E-2</v>
      </c>
      <c r="H66" s="31">
        <v>-6.3088839969279383E-5</v>
      </c>
      <c r="I66" s="31">
        <v>2.5218540085978578E-4</v>
      </c>
      <c r="J66" s="31">
        <v>8.2584319261148273E-3</v>
      </c>
      <c r="K66" s="31">
        <v>6.5039124921528841E-3</v>
      </c>
      <c r="L66" s="31">
        <v>6.2290184444098338E-3</v>
      </c>
      <c r="M66" s="31">
        <v>-3.9597348996692847E-3</v>
      </c>
      <c r="N66" s="31">
        <v>8.8814584977890982E-3</v>
      </c>
      <c r="O66" s="31">
        <v>9.5969159783135163E-3</v>
      </c>
      <c r="P66" s="31">
        <v>1.0094994606888819E-3</v>
      </c>
      <c r="Q66" s="15">
        <v>0.21199523605009335</v>
      </c>
      <c r="R66" s="31">
        <v>1</v>
      </c>
      <c r="S66" s="32" t="s">
        <v>142</v>
      </c>
    </row>
    <row r="67" spans="1:23" ht="10.8" hidden="1" outlineLevel="1" thickBot="1" x14ac:dyDescent="0.25">
      <c r="A67" s="29" t="s">
        <v>6</v>
      </c>
      <c r="B67" s="31">
        <v>0.11036176485979396</v>
      </c>
      <c r="C67" s="15">
        <v>0.17519019249522513</v>
      </c>
      <c r="D67" s="31">
        <v>3.7671542849777633E-2</v>
      </c>
      <c r="E67" s="31">
        <v>-2.5722138189775048E-2</v>
      </c>
      <c r="F67" s="31">
        <v>6.7506087203379139E-2</v>
      </c>
      <c r="G67" s="31">
        <v>4.6779557247925437E-2</v>
      </c>
      <c r="H67" s="31">
        <v>2.8021971442426682E-2</v>
      </c>
      <c r="I67" s="31">
        <v>5.9844908608234777E-2</v>
      </c>
      <c r="J67" s="31">
        <v>5.734513496042112E-3</v>
      </c>
      <c r="K67" s="31">
        <v>-3.9360027322691192E-2</v>
      </c>
      <c r="L67" s="31">
        <v>-1.6618865539434778E-2</v>
      </c>
      <c r="M67" s="31">
        <v>-2.7873654089995654E-2</v>
      </c>
      <c r="N67" s="31">
        <v>-2.867716220873065E-2</v>
      </c>
      <c r="O67" s="31">
        <v>-1.0340605900503346E-2</v>
      </c>
      <c r="P67" s="31">
        <v>-3.6789277269813354E-2</v>
      </c>
      <c r="Q67" s="15">
        <v>0.24575458246166582</v>
      </c>
      <c r="R67" s="15">
        <v>0.4420880269429498</v>
      </c>
      <c r="S67" s="31">
        <v>1</v>
      </c>
      <c r="T67" s="32" t="s">
        <v>143</v>
      </c>
    </row>
    <row r="68" spans="1:23" ht="10.8" hidden="1" outlineLevel="1" thickBot="1" x14ac:dyDescent="0.25">
      <c r="A68" s="29" t="s">
        <v>7</v>
      </c>
      <c r="B68" s="31">
        <v>-5.3938694247198764E-2</v>
      </c>
      <c r="C68" s="31">
        <v>-1.4108763549490061E-2</v>
      </c>
      <c r="D68" s="31">
        <v>1.61182778881E-2</v>
      </c>
      <c r="E68" s="31">
        <v>8.4385435767094872E-3</v>
      </c>
      <c r="F68" s="31">
        <v>-2.9318725751978074E-2</v>
      </c>
      <c r="G68" s="31">
        <v>-2.112518212923567E-2</v>
      </c>
      <c r="H68" s="31">
        <v>-1.9974517417885113E-2</v>
      </c>
      <c r="I68" s="31">
        <v>-1.8979946853626341E-2</v>
      </c>
      <c r="J68" s="31">
        <v>-1.1786844962264493E-2</v>
      </c>
      <c r="K68" s="31">
        <v>-2.4313684197794543E-2</v>
      </c>
      <c r="L68" s="31">
        <v>-2.5419634184554538E-2</v>
      </c>
      <c r="M68" s="31">
        <v>-2.9723488972993064E-2</v>
      </c>
      <c r="N68" s="31">
        <v>-5.4842802578448403E-2</v>
      </c>
      <c r="O68" s="31">
        <v>-1.7157089495229736E-2</v>
      </c>
      <c r="P68" s="31">
        <v>-2.2104173259611917E-2</v>
      </c>
      <c r="Q68" s="15">
        <v>0.31592018760419338</v>
      </c>
      <c r="R68" s="15">
        <v>0.38089217295755351</v>
      </c>
      <c r="S68" s="17">
        <v>0.57030668146187502</v>
      </c>
      <c r="T68" s="31">
        <v>1</v>
      </c>
      <c r="U68" s="32" t="s">
        <v>144</v>
      </c>
    </row>
    <row r="69" spans="1:23" ht="10.8" hidden="1" outlineLevel="1" thickBot="1" x14ac:dyDescent="0.25">
      <c r="A69" s="29" t="s">
        <v>36</v>
      </c>
      <c r="B69" s="31">
        <v>-0.59151431477636174</v>
      </c>
      <c r="C69" s="17">
        <v>-0.59383506382982165</v>
      </c>
      <c r="D69" s="31">
        <v>1.3910738530367714E-2</v>
      </c>
      <c r="E69" s="31">
        <v>3.5037241598346508E-2</v>
      </c>
      <c r="F69" s="31">
        <v>8.1837670611751151E-3</v>
      </c>
      <c r="G69" s="31">
        <v>-5.9581297587465634E-3</v>
      </c>
      <c r="H69" s="31">
        <v>-1.185371393560368E-2</v>
      </c>
      <c r="I69" s="31">
        <v>-8.6737102968940435E-3</v>
      </c>
      <c r="J69" s="31">
        <v>5.4835341993739926E-2</v>
      </c>
      <c r="K69" s="31">
        <v>1.54981846645392E-2</v>
      </c>
      <c r="L69" s="31">
        <v>2.7046427620078951E-2</v>
      </c>
      <c r="M69" s="31">
        <v>2.0193933236330879E-2</v>
      </c>
      <c r="N69" s="31">
        <v>1.0270905063980045E-3</v>
      </c>
      <c r="O69" s="31">
        <v>1.2248982855659498E-2</v>
      </c>
      <c r="P69" s="31">
        <v>-1.6384203923992036E-3</v>
      </c>
      <c r="Q69" s="31">
        <v>2.1696853659818837E-2</v>
      </c>
      <c r="R69" s="31">
        <v>-9.7161677437462984E-2</v>
      </c>
      <c r="S69" s="31">
        <v>-9.2334086649203215E-2</v>
      </c>
      <c r="T69" s="15">
        <v>0.11600910932143842</v>
      </c>
      <c r="U69" s="31">
        <v>1</v>
      </c>
      <c r="V69" s="32" t="s">
        <v>145</v>
      </c>
    </row>
    <row r="70" spans="1:23" ht="10.8" hidden="1" outlineLevel="1" thickBot="1" x14ac:dyDescent="0.25">
      <c r="A70" s="29" t="s">
        <v>34</v>
      </c>
      <c r="B70" s="31">
        <v>-0.1126835552350496</v>
      </c>
      <c r="C70" s="15">
        <v>-0.13448873934179226</v>
      </c>
      <c r="D70" s="31">
        <v>-6.1657354177078648E-2</v>
      </c>
      <c r="E70" s="31">
        <v>2.253845629037116E-2</v>
      </c>
      <c r="F70" s="31">
        <v>2.752353319112564E-3</v>
      </c>
      <c r="G70" s="31">
        <v>-2.1342523320769701E-2</v>
      </c>
      <c r="H70" s="31">
        <v>2.5563456369403249E-2</v>
      </c>
      <c r="I70" s="31">
        <v>-2.0617483054235618E-2</v>
      </c>
      <c r="J70" s="31">
        <v>5.086026389300019E-2</v>
      </c>
      <c r="K70" s="31">
        <v>-6.3048825610762761E-3</v>
      </c>
      <c r="L70" s="31">
        <v>1.2485716939651883E-2</v>
      </c>
      <c r="M70" s="31">
        <v>3.0503328146574342E-3</v>
      </c>
      <c r="N70" s="31">
        <v>4.1981162671908392E-2</v>
      </c>
      <c r="O70" s="31">
        <v>1.7706148928666329E-2</v>
      </c>
      <c r="P70" s="31">
        <v>5.3069054298599108E-2</v>
      </c>
      <c r="Q70" s="15">
        <v>-0.27305581941548118</v>
      </c>
      <c r="R70" s="31">
        <v>-4.0009690217520696E-2</v>
      </c>
      <c r="S70" s="15">
        <v>-0.14064003364454183</v>
      </c>
      <c r="T70" s="15">
        <v>-0.39559766648495759</v>
      </c>
      <c r="U70" s="15">
        <v>-0.12667479909478688</v>
      </c>
      <c r="V70" s="31">
        <v>1</v>
      </c>
      <c r="W70" s="32" t="s">
        <v>146</v>
      </c>
    </row>
    <row r="71" spans="1:23" hidden="1" outlineLevel="1" x14ac:dyDescent="0.2">
      <c r="A71" s="29" t="s">
        <v>35</v>
      </c>
      <c r="B71" s="31">
        <v>-0.11131412338407051</v>
      </c>
      <c r="C71" s="31">
        <v>-9.1915775908695332E-2</v>
      </c>
      <c r="D71" s="31">
        <v>7.4163548351550618E-2</v>
      </c>
      <c r="E71" s="31">
        <v>-3.8906789190362133E-2</v>
      </c>
      <c r="F71" s="31">
        <v>-1.4457668493843605E-2</v>
      </c>
      <c r="G71" s="31">
        <v>1.4544589392066239E-2</v>
      </c>
      <c r="H71" s="31">
        <v>-3.5520247048981102E-2</v>
      </c>
      <c r="I71" s="31">
        <v>1.0470140858352137E-2</v>
      </c>
      <c r="J71" s="31">
        <v>-4.0235442048916485E-2</v>
      </c>
      <c r="K71" s="31">
        <v>-1.6575484031317696E-2</v>
      </c>
      <c r="L71" s="31">
        <v>-3.4872992961710876E-2</v>
      </c>
      <c r="M71" s="31">
        <v>-2.3783555385878022E-2</v>
      </c>
      <c r="N71" s="31">
        <v>-5.5228218823082126E-2</v>
      </c>
      <c r="O71" s="31">
        <v>-2.5630574411593721E-2</v>
      </c>
      <c r="P71" s="31">
        <v>-6.2156523455979815E-2</v>
      </c>
      <c r="Q71" s="15">
        <v>0.31733535311628686</v>
      </c>
      <c r="R71" s="31">
        <v>8.2942785561660529E-2</v>
      </c>
      <c r="S71" s="15">
        <v>0.10518342947506083</v>
      </c>
      <c r="T71" s="15">
        <v>0.36846804826658669</v>
      </c>
      <c r="U71" s="31">
        <v>-4.6616286434150341E-3</v>
      </c>
      <c r="V71" s="17">
        <v>-0.91713561876984717</v>
      </c>
      <c r="W71" s="31">
        <v>1</v>
      </c>
    </row>
    <row r="72" spans="1:23" hidden="1" outlineLevel="1" x14ac:dyDescent="0.2">
      <c r="A72" s="15" t="s">
        <v>147</v>
      </c>
    </row>
    <row r="73" spans="1:23" hidden="1" outlineLevel="1" x14ac:dyDescent="0.2">
      <c r="A73" s="15" t="s">
        <v>148</v>
      </c>
    </row>
    <row r="74" spans="1:23" hidden="1" outlineLevel="1" x14ac:dyDescent="0.2">
      <c r="A74" s="15" t="s">
        <v>149</v>
      </c>
    </row>
    <row r="75" spans="1:23" collapsed="1" x14ac:dyDescent="0.2">
      <c r="A75" s="33"/>
    </row>
    <row r="76" spans="1:23" x14ac:dyDescent="0.2">
      <c r="A76" s="20" t="s">
        <v>150</v>
      </c>
    </row>
    <row r="77" spans="1:23" outlineLevel="1" x14ac:dyDescent="0.2"/>
    <row r="78" spans="1:23" outlineLevel="1" x14ac:dyDescent="0.2"/>
    <row r="79" spans="1:23" outlineLevel="1" x14ac:dyDescent="0.2"/>
    <row r="80" spans="1:23" outlineLevel="1" x14ac:dyDescent="0.2"/>
    <row r="81" outlineLevel="1" x14ac:dyDescent="0.2"/>
    <row r="82" outlineLevel="1" x14ac:dyDescent="0.2"/>
    <row r="83" outlineLevel="1" x14ac:dyDescent="0.2"/>
    <row r="84" outlineLevel="1" x14ac:dyDescent="0.2"/>
    <row r="85" outlineLevel="1" x14ac:dyDescent="0.2"/>
    <row r="86" outlineLevel="1" x14ac:dyDescent="0.2"/>
    <row r="87" outlineLevel="1" x14ac:dyDescent="0.2"/>
    <row r="88" outlineLevel="1" x14ac:dyDescent="0.2"/>
    <row r="89" outlineLevel="1" x14ac:dyDescent="0.2"/>
    <row r="90" outlineLevel="1" x14ac:dyDescent="0.2"/>
    <row r="91" outlineLevel="1" x14ac:dyDescent="0.2"/>
    <row r="92" outlineLevel="1" x14ac:dyDescent="0.2"/>
    <row r="93" outlineLevel="1" x14ac:dyDescent="0.2"/>
    <row r="94" outlineLevel="1" x14ac:dyDescent="0.2"/>
    <row r="95" outlineLevel="1" x14ac:dyDescent="0.2"/>
    <row r="96" outlineLevel="1" x14ac:dyDescent="0.2"/>
    <row r="97" spans="1:1" x14ac:dyDescent="0.2">
      <c r="A97" s="46"/>
    </row>
    <row r="98" spans="1:1" x14ac:dyDescent="0.2">
      <c r="A98" s="20" t="s">
        <v>152</v>
      </c>
    </row>
    <row r="99" spans="1:1" outlineLevel="1" x14ac:dyDescent="0.2"/>
    <row r="100" spans="1:1" outlineLevel="1" x14ac:dyDescent="0.2"/>
    <row r="101" spans="1:1" outlineLevel="1" x14ac:dyDescent="0.2"/>
    <row r="102" spans="1:1" outlineLevel="1" x14ac:dyDescent="0.2"/>
    <row r="103" spans="1:1" outlineLevel="1" x14ac:dyDescent="0.2"/>
    <row r="104" spans="1:1" outlineLevel="1" x14ac:dyDescent="0.2"/>
    <row r="105" spans="1:1" outlineLevel="1" x14ac:dyDescent="0.2"/>
    <row r="106" spans="1:1" outlineLevel="1" x14ac:dyDescent="0.2"/>
    <row r="107" spans="1:1" outlineLevel="1" x14ac:dyDescent="0.2"/>
    <row r="108" spans="1:1" outlineLevel="1" x14ac:dyDescent="0.2"/>
    <row r="109" spans="1:1" outlineLevel="1" x14ac:dyDescent="0.2"/>
    <row r="110" spans="1:1" outlineLevel="1" x14ac:dyDescent="0.2"/>
    <row r="111" spans="1:1" outlineLevel="1" x14ac:dyDescent="0.2"/>
    <row r="112" spans="1:1" outlineLevel="1" x14ac:dyDescent="0.2"/>
    <row r="113" spans="1:1" outlineLevel="1" x14ac:dyDescent="0.2"/>
    <row r="114" spans="1:1" outlineLevel="1" x14ac:dyDescent="0.2"/>
    <row r="115" spans="1:1" outlineLevel="1" x14ac:dyDescent="0.2"/>
    <row r="116" spans="1:1" outlineLevel="1" x14ac:dyDescent="0.2"/>
    <row r="117" spans="1:1" outlineLevel="1" x14ac:dyDescent="0.2"/>
    <row r="118" spans="1:1" outlineLevel="1" x14ac:dyDescent="0.2"/>
    <row r="119" spans="1:1" x14ac:dyDescent="0.2">
      <c r="A119" s="46"/>
    </row>
    <row r="120" spans="1:1" x14ac:dyDescent="0.2">
      <c r="A120" s="20" t="s">
        <v>153</v>
      </c>
    </row>
    <row r="121" spans="1:1" outlineLevel="1" x14ac:dyDescent="0.2"/>
    <row r="122" spans="1:1" outlineLevel="1" x14ac:dyDescent="0.2"/>
    <row r="123" spans="1:1" outlineLevel="1" x14ac:dyDescent="0.2"/>
    <row r="124" spans="1:1" outlineLevel="1" x14ac:dyDescent="0.2"/>
    <row r="125" spans="1:1" outlineLevel="1" x14ac:dyDescent="0.2"/>
    <row r="126" spans="1:1" outlineLevel="1" x14ac:dyDescent="0.2"/>
    <row r="127" spans="1:1" outlineLevel="1" x14ac:dyDescent="0.2"/>
    <row r="128" spans="1:1" outlineLevel="1" x14ac:dyDescent="0.2"/>
    <row r="129" spans="1:1" outlineLevel="1" x14ac:dyDescent="0.2"/>
    <row r="130" spans="1:1" outlineLevel="1" x14ac:dyDescent="0.2"/>
    <row r="131" spans="1:1" outlineLevel="1" x14ac:dyDescent="0.2"/>
    <row r="132" spans="1:1" outlineLevel="1" x14ac:dyDescent="0.2"/>
    <row r="133" spans="1:1" outlineLevel="1" x14ac:dyDescent="0.2"/>
    <row r="134" spans="1:1" outlineLevel="1" x14ac:dyDescent="0.2"/>
    <row r="135" spans="1:1" outlineLevel="1" x14ac:dyDescent="0.2"/>
    <row r="136" spans="1:1" outlineLevel="1" x14ac:dyDescent="0.2"/>
    <row r="137" spans="1:1" outlineLevel="1" x14ac:dyDescent="0.2"/>
    <row r="138" spans="1:1" outlineLevel="1" x14ac:dyDescent="0.2"/>
    <row r="139" spans="1:1" outlineLevel="1" x14ac:dyDescent="0.2"/>
    <row r="140" spans="1:1" outlineLevel="1" x14ac:dyDescent="0.2"/>
    <row r="141" spans="1:1" x14ac:dyDescent="0.2">
      <c r="A141" s="46"/>
    </row>
    <row r="142" spans="1:1" x14ac:dyDescent="0.2">
      <c r="A142" s="20" t="s">
        <v>154</v>
      </c>
    </row>
    <row r="143" spans="1:1" outlineLevel="1" x14ac:dyDescent="0.2"/>
    <row r="144" spans="1:1" outlineLevel="1" x14ac:dyDescent="0.2"/>
    <row r="145" outlineLevel="1" x14ac:dyDescent="0.2"/>
    <row r="146" outlineLevel="1" x14ac:dyDescent="0.2"/>
    <row r="147" outlineLevel="1" x14ac:dyDescent="0.2"/>
    <row r="148" outlineLevel="1" x14ac:dyDescent="0.2"/>
    <row r="149" outlineLevel="1" x14ac:dyDescent="0.2"/>
    <row r="150" outlineLevel="1" x14ac:dyDescent="0.2"/>
    <row r="151" outlineLevel="1" x14ac:dyDescent="0.2"/>
    <row r="152" outlineLevel="1" x14ac:dyDescent="0.2"/>
    <row r="153" outlineLevel="1" x14ac:dyDescent="0.2"/>
    <row r="154" outlineLevel="1" x14ac:dyDescent="0.2"/>
    <row r="155" outlineLevel="1" x14ac:dyDescent="0.2"/>
    <row r="156" outlineLevel="1" x14ac:dyDescent="0.2"/>
    <row r="157" outlineLevel="1" x14ac:dyDescent="0.2"/>
    <row r="158" outlineLevel="1" x14ac:dyDescent="0.2"/>
    <row r="159" outlineLevel="1" x14ac:dyDescent="0.2"/>
    <row r="160" outlineLevel="1" x14ac:dyDescent="0.2"/>
    <row r="161" spans="1:1" outlineLevel="1" x14ac:dyDescent="0.2"/>
    <row r="162" spans="1:1" outlineLevel="1" x14ac:dyDescent="0.2"/>
    <row r="163" spans="1:1" x14ac:dyDescent="0.2">
      <c r="A163" s="46"/>
    </row>
    <row r="164" spans="1:1" x14ac:dyDescent="0.2">
      <c r="A164" s="20" t="s">
        <v>155</v>
      </c>
    </row>
    <row r="165" spans="1:1" outlineLevel="1" x14ac:dyDescent="0.2"/>
    <row r="166" spans="1:1" outlineLevel="1" x14ac:dyDescent="0.2"/>
    <row r="167" spans="1:1" outlineLevel="1" x14ac:dyDescent="0.2"/>
    <row r="168" spans="1:1" outlineLevel="1" x14ac:dyDescent="0.2"/>
    <row r="169" spans="1:1" outlineLevel="1" x14ac:dyDescent="0.2"/>
    <row r="170" spans="1:1" outlineLevel="1" x14ac:dyDescent="0.2"/>
    <row r="171" spans="1:1" outlineLevel="1" x14ac:dyDescent="0.2"/>
    <row r="172" spans="1:1" outlineLevel="1" x14ac:dyDescent="0.2"/>
    <row r="173" spans="1:1" outlineLevel="1" x14ac:dyDescent="0.2"/>
    <row r="174" spans="1:1" outlineLevel="1" x14ac:dyDescent="0.2"/>
    <row r="175" spans="1:1" outlineLevel="1" x14ac:dyDescent="0.2"/>
    <row r="176" spans="1:1" outlineLevel="1" x14ac:dyDescent="0.2"/>
    <row r="177" spans="1:1" outlineLevel="1" x14ac:dyDescent="0.2"/>
    <row r="178" spans="1:1" outlineLevel="1" x14ac:dyDescent="0.2"/>
    <row r="179" spans="1:1" outlineLevel="1" x14ac:dyDescent="0.2"/>
    <row r="180" spans="1:1" outlineLevel="1" x14ac:dyDescent="0.2"/>
    <row r="181" spans="1:1" outlineLevel="1" x14ac:dyDescent="0.2"/>
    <row r="182" spans="1:1" outlineLevel="1" x14ac:dyDescent="0.2"/>
    <row r="183" spans="1:1" outlineLevel="1" x14ac:dyDescent="0.2"/>
    <row r="184" spans="1:1" outlineLevel="1" x14ac:dyDescent="0.2"/>
    <row r="185" spans="1:1" x14ac:dyDescent="0.2">
      <c r="A185" s="46"/>
    </row>
    <row r="188" spans="1:1" x14ac:dyDescent="0.2">
      <c r="A188" s="16" t="s">
        <v>75</v>
      </c>
    </row>
  </sheetData>
  <dataValidations count="1">
    <dataValidation type="decimal" allowBlank="1" showInputMessage="1" showErrorMessage="1" error="Please enter a confidence level between 0 and 1." prompt="Confidence level can be adjusted between 0 and 100% to dynamically change confidence limits on this sheet." sqref="I10" xr:uid="{D34960D3-45E7-4C2B-BFB7-9ADBAFF07135}">
      <formula1>0</formula1>
      <formula2>1</formula2>
    </dataValidation>
  </dataValidations>
  <pageMargins left="0.7" right="0.7" top="0.75" bottom="0.75" header="0.3" footer="0.3"/>
  <drawing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EA2C15-7405-4004-A679-ED7E0219F0F6}">
  <dimension ref="A1:BZ186"/>
  <sheetViews>
    <sheetView showGridLines="0" showRowColHeaders="0" zoomScaleNormal="100" workbookViewId="0">
      <selection activeCell="E34" sqref="E34"/>
    </sheetView>
  </sheetViews>
  <sheetFormatPr defaultColWidth="8.77734375" defaultRowHeight="10.199999999999999" outlineLevelRow="1" x14ac:dyDescent="0.2"/>
  <cols>
    <col min="1" max="1" width="15.6640625" style="15" customWidth="1"/>
    <col min="2" max="9" width="10.6640625" style="15" customWidth="1"/>
    <col min="10" max="77" width="8.77734375" style="15"/>
    <col min="78" max="78" width="9.21875" style="15" customWidth="1"/>
    <col min="79" max="16384" width="8.77734375" style="15"/>
  </cols>
  <sheetData>
    <row r="1" spans="1:78" x14ac:dyDescent="0.2">
      <c r="A1" s="17" t="s">
        <v>81</v>
      </c>
      <c r="B1" s="15" t="s">
        <v>257</v>
      </c>
      <c r="E1" s="19" t="s">
        <v>227</v>
      </c>
      <c r="M1" s="16" t="s">
        <v>9</v>
      </c>
      <c r="N1" s="16" t="s">
        <v>218</v>
      </c>
      <c r="O1" s="16" t="s">
        <v>224</v>
      </c>
      <c r="R1" s="16" t="s">
        <v>70</v>
      </c>
      <c r="U1" s="16" t="s">
        <v>225</v>
      </c>
      <c r="Z1" s="47" t="s">
        <v>258</v>
      </c>
      <c r="BU1" s="33"/>
      <c r="BZ1" s="18" t="s">
        <v>258</v>
      </c>
    </row>
    <row r="2" spans="1:78" x14ac:dyDescent="0.2">
      <c r="A2" s="17" t="s">
        <v>85</v>
      </c>
      <c r="C2" s="15" t="s">
        <v>29</v>
      </c>
      <c r="Q2" s="16" t="s">
        <v>278</v>
      </c>
      <c r="R2" s="16" t="s">
        <v>279</v>
      </c>
      <c r="S2" s="16" t="s">
        <v>297</v>
      </c>
      <c r="T2" s="16" t="s">
        <v>298</v>
      </c>
    </row>
    <row r="3" spans="1:78" ht="10.5" hidden="1" customHeight="1" outlineLevel="1" x14ac:dyDescent="0.2">
      <c r="A3" s="17" t="s">
        <v>86</v>
      </c>
      <c r="AA3" s="34" t="s">
        <v>266</v>
      </c>
    </row>
    <row r="4" spans="1:78" hidden="1" outlineLevel="1" x14ac:dyDescent="0.2">
      <c r="A4" s="15" t="s">
        <v>259</v>
      </c>
    </row>
    <row r="5" spans="1:78" hidden="1" outlineLevel="1" x14ac:dyDescent="0.2">
      <c r="A5" s="17" t="s">
        <v>88</v>
      </c>
    </row>
    <row r="6" spans="1:78" hidden="1" outlineLevel="1" x14ac:dyDescent="0.2">
      <c r="A6" s="15" t="s">
        <v>260</v>
      </c>
    </row>
    <row r="7" spans="1:78" collapsed="1" x14ac:dyDescent="0.2">
      <c r="A7" s="33"/>
      <c r="J7" s="16" t="s">
        <v>222</v>
      </c>
      <c r="K7" s="16" t="s">
        <v>280</v>
      </c>
    </row>
    <row r="8" spans="1:78" x14ac:dyDescent="0.2">
      <c r="A8" s="20" t="s">
        <v>261</v>
      </c>
    </row>
    <row r="9" spans="1:78" ht="10.8" outlineLevel="1" thickBot="1" x14ac:dyDescent="0.25">
      <c r="A9" s="21"/>
      <c r="B9" s="22" t="s">
        <v>91</v>
      </c>
      <c r="C9" s="22" t="s">
        <v>92</v>
      </c>
      <c r="D9" s="22" t="s">
        <v>93</v>
      </c>
      <c r="E9" s="22" t="s">
        <v>94</v>
      </c>
      <c r="F9" s="22" t="s">
        <v>60</v>
      </c>
      <c r="G9" s="22" t="s">
        <v>95</v>
      </c>
      <c r="H9" s="22" t="str">
        <f>"t("&amp;TEXT((1-I10)/2,"0.00%") &amp; ",1479)"</f>
        <v>t(2.50%,1479)</v>
      </c>
      <c r="I9" s="22" t="s">
        <v>96</v>
      </c>
    </row>
    <row r="10" spans="1:78" outlineLevel="1" x14ac:dyDescent="0.2">
      <c r="B10" s="23">
        <f xml:space="preserve"> 1 - C39 / C40</f>
        <v>0.97161163483630375</v>
      </c>
      <c r="C10" s="23">
        <f>1-D10^2/E10^2</f>
        <v>0.97122774889764663</v>
      </c>
      <c r="D10" s="23">
        <f xml:space="preserve"> SQRT(D39)</f>
        <v>0.11961528543353356</v>
      </c>
      <c r="E10" s="23">
        <v>0.70517963221689151</v>
      </c>
      <c r="F10" s="24">
        <v>1500</v>
      </c>
      <c r="G10" s="24">
        <v>0</v>
      </c>
      <c r="H10" s="15">
        <f>TINV(1 - $I$10, F10 - 20 - 1)</f>
        <v>1.9615692453800033</v>
      </c>
      <c r="I10" s="25">
        <v>0.95</v>
      </c>
    </row>
    <row r="11" spans="1:78" x14ac:dyDescent="0.2">
      <c r="A11" s="33"/>
    </row>
    <row r="12" spans="1:78" x14ac:dyDescent="0.2">
      <c r="A12" s="20" t="s">
        <v>262</v>
      </c>
    </row>
    <row r="13" spans="1:78" ht="10.8" outlineLevel="1" thickBot="1" x14ac:dyDescent="0.25">
      <c r="A13" s="22" t="s">
        <v>98</v>
      </c>
      <c r="B13" s="22" t="s">
        <v>99</v>
      </c>
      <c r="C13" s="22" t="s">
        <v>100</v>
      </c>
      <c r="D13" s="22" t="s">
        <v>101</v>
      </c>
      <c r="E13" s="22" t="s">
        <v>102</v>
      </c>
      <c r="F13" s="22" t="str">
        <f>IF($I$10&gt;99%,("Lower"&amp;TEXT($I$10,"0.0%")),("Lower"&amp;TEXT($I$10,"0%")))</f>
        <v>Lower95%</v>
      </c>
      <c r="G13" s="22" t="str">
        <f>IF($I$10&gt;99%,("Upper"&amp;TEXT($I$10,"0.0%")),("Upper"&amp;TEXT($I$10,"0%")))</f>
        <v>Upper95%</v>
      </c>
      <c r="H13" s="22" t="s">
        <v>104</v>
      </c>
      <c r="I13" s="22" t="s">
        <v>103</v>
      </c>
    </row>
    <row r="14" spans="1:78" outlineLevel="1" x14ac:dyDescent="0.2">
      <c r="A14" s="26" t="s">
        <v>105</v>
      </c>
      <c r="B14" s="23">
        <v>1.9143302937026019</v>
      </c>
      <c r="C14" s="23">
        <v>0.12968796106406957</v>
      </c>
      <c r="D14" s="23">
        <f>IF(C14&lt;&gt;0,(B14 - 0) / C14, 0)</f>
        <v>14.761048581501468</v>
      </c>
      <c r="E14" s="23">
        <f>IF(C14&lt;&gt;0,TDIST(ABS(D14),$F$10 - 21,2),0)</f>
        <v>4.2020180039998018E-46</v>
      </c>
      <c r="F14" s="23">
        <f>B14 - TINV(1 - $I$10, $F$10 - 21) * C14</f>
        <v>1.6599383777832837</v>
      </c>
      <c r="G14" s="23">
        <f>B14 + TINV(1 - $I$10, $F$10 - 21) * C14</f>
        <v>2.1687222096219201</v>
      </c>
      <c r="H14" s="23">
        <v>0</v>
      </c>
      <c r="I14" s="23">
        <v>0</v>
      </c>
    </row>
    <row r="15" spans="1:78" outlineLevel="1" x14ac:dyDescent="0.2">
      <c r="A15" s="26" t="s">
        <v>1</v>
      </c>
      <c r="B15" s="23">
        <v>0.35468653890229213</v>
      </c>
      <c r="C15" s="23">
        <v>0.11800129278743557</v>
      </c>
      <c r="D15" s="154">
        <f t="shared" ref="D15:D34" si="0">IF(C15&lt;&gt;0,(B15 - 0) / C15, 0)</f>
        <v>3.0057851954318426</v>
      </c>
      <c r="E15" s="23">
        <f t="shared" ref="E15:E34" si="1">IF(C15&lt;&gt;0,TDIST(ABS(D15),$F$10 - 21,2),0)</f>
        <v>2.6935717151735212E-3</v>
      </c>
      <c r="F15" s="23">
        <f t="shared" ref="F15:F34" si="2">B15 - TINV(1 - $I$10, $F$10 - 21) * C15</f>
        <v>0.12321883205537731</v>
      </c>
      <c r="G15" s="23">
        <f t="shared" ref="G15:G34" si="3">B15 + TINV(1 - $I$10, $F$10 - 21) * C15</f>
        <v>0.58615424574920694</v>
      </c>
      <c r="H15" s="23">
        <v>69.610704716375324</v>
      </c>
      <c r="I15" s="155">
        <f>B15*0.21844248801291/$E$10</f>
        <v>0.10987074283318843</v>
      </c>
    </row>
    <row r="16" spans="1:78" outlineLevel="1" x14ac:dyDescent="0.2">
      <c r="A16" s="26" t="s">
        <v>18</v>
      </c>
      <c r="B16" s="23">
        <v>-0.88906867395336375</v>
      </c>
      <c r="C16" s="23">
        <v>4.147705630436898E-2</v>
      </c>
      <c r="D16" s="50">
        <f t="shared" si="0"/>
        <v>-21.43519220431547</v>
      </c>
      <c r="E16" s="23">
        <f t="shared" si="1"/>
        <v>5.5518470781787832E-89</v>
      </c>
      <c r="F16" s="23">
        <f t="shared" si="2"/>
        <v>-0.97042879198890875</v>
      </c>
      <c r="G16" s="23">
        <f t="shared" si="3"/>
        <v>-0.80770855591781876</v>
      </c>
      <c r="H16" s="23">
        <v>1.0756509976381539</v>
      </c>
      <c r="I16" s="51">
        <f>B16*0.0772526934963109/$E$10</f>
        <v>-9.7397807066790076E-2</v>
      </c>
    </row>
    <row r="17" spans="1:9" outlineLevel="1" x14ac:dyDescent="0.2">
      <c r="A17" s="26" t="s">
        <v>19</v>
      </c>
      <c r="B17" s="23">
        <v>0.12692153587700308</v>
      </c>
      <c r="C17" s="23">
        <v>1.8318788730167363E-2</v>
      </c>
      <c r="D17" s="156">
        <f t="shared" si="0"/>
        <v>6.92848952769398</v>
      </c>
      <c r="E17" s="23">
        <f t="shared" si="1"/>
        <v>6.3273050196000664E-12</v>
      </c>
      <c r="F17" s="23">
        <f t="shared" si="2"/>
        <v>9.0987963291292981E-2</v>
      </c>
      <c r="G17" s="23">
        <f t="shared" si="3"/>
        <v>0.16285510846271317</v>
      </c>
      <c r="H17" s="23">
        <v>1.3293669563858133</v>
      </c>
      <c r="I17" s="53">
        <f>B17*0.194451613112663/$E$10</f>
        <v>3.4998312858856288E-2</v>
      </c>
    </row>
    <row r="18" spans="1:9" outlineLevel="1" x14ac:dyDescent="0.2">
      <c r="A18" s="26" t="s">
        <v>20</v>
      </c>
      <c r="B18" s="23">
        <v>-0.3331253171277912</v>
      </c>
      <c r="C18" s="23">
        <v>1.160246721654115E-2</v>
      </c>
      <c r="D18" s="50">
        <f t="shared" si="0"/>
        <v>-28.711593052628363</v>
      </c>
      <c r="E18" s="23">
        <f t="shared" si="1"/>
        <v>1.8407569103560893E-144</v>
      </c>
      <c r="F18" s="23">
        <f t="shared" si="2"/>
        <v>-0.35588435999028806</v>
      </c>
      <c r="G18" s="23">
        <f t="shared" si="3"/>
        <v>-0.31036627426529434</v>
      </c>
      <c r="H18" s="23">
        <v>2.504482414511886</v>
      </c>
      <c r="I18" s="54">
        <f>B18*0.421399977277474/$E$10</f>
        <v>-0.19906842831930557</v>
      </c>
    </row>
    <row r="19" spans="1:9" outlineLevel="1" x14ac:dyDescent="0.2">
      <c r="A19" s="26" t="s">
        <v>21</v>
      </c>
      <c r="B19" s="23">
        <v>-0.49171671235347597</v>
      </c>
      <c r="C19" s="23">
        <v>1.3428574033001411E-2</v>
      </c>
      <c r="D19" s="50">
        <f t="shared" si="0"/>
        <v>-36.617194881977554</v>
      </c>
      <c r="E19" s="23">
        <f t="shared" si="1"/>
        <v>1.7015821451167912E-209</v>
      </c>
      <c r="F19" s="23">
        <f t="shared" si="2"/>
        <v>-0.51805779018592002</v>
      </c>
      <c r="G19" s="23">
        <f t="shared" si="3"/>
        <v>-0.46537563452103187</v>
      </c>
      <c r="H19" s="23">
        <v>1.9675613607013338</v>
      </c>
      <c r="I19" s="157">
        <f>B19*0.322715711248861/$E$10</f>
        <v>-0.22502735659174153</v>
      </c>
    </row>
    <row r="20" spans="1:9" outlineLevel="1" x14ac:dyDescent="0.2">
      <c r="A20" s="26" t="s">
        <v>22</v>
      </c>
      <c r="B20" s="23">
        <v>-0.12502006330130683</v>
      </c>
      <c r="C20" s="23">
        <v>1.1904698887701097E-2</v>
      </c>
      <c r="D20" s="50">
        <f t="shared" si="0"/>
        <v>-10.501740907572785</v>
      </c>
      <c r="E20" s="23">
        <f t="shared" si="1"/>
        <v>6.2345394474232394E-25</v>
      </c>
      <c r="F20" s="23">
        <f t="shared" si="2"/>
        <v>-0.14837195451493082</v>
      </c>
      <c r="G20" s="23">
        <f t="shared" si="3"/>
        <v>-0.10166817208768282</v>
      </c>
      <c r="H20" s="23">
        <v>2.161150643935573</v>
      </c>
      <c r="I20" s="56">
        <f>B20*0.381513552335911/$E$10</f>
        <v>-6.7637870245055451E-2</v>
      </c>
    </row>
    <row r="21" spans="1:9" outlineLevel="1" x14ac:dyDescent="0.2">
      <c r="A21" s="26" t="s">
        <v>23</v>
      </c>
      <c r="B21" s="23">
        <v>-0.19283161607505503</v>
      </c>
      <c r="C21" s="23">
        <v>1.1391500266433216E-2</v>
      </c>
      <c r="D21" s="50">
        <f t="shared" si="0"/>
        <v>-16.92767515822851</v>
      </c>
      <c r="E21" s="23">
        <f t="shared" si="1"/>
        <v>6.832928756022588E-59</v>
      </c>
      <c r="F21" s="23">
        <f t="shared" si="2"/>
        <v>-0.21517683265642853</v>
      </c>
      <c r="G21" s="23">
        <f t="shared" si="3"/>
        <v>-0.17048639949368152</v>
      </c>
      <c r="H21" s="23">
        <v>2.4385090599977013</v>
      </c>
      <c r="I21" s="57">
        <f>B21*0.423513371355787/$E$10</f>
        <v>-0.11580987892573327</v>
      </c>
    </row>
    <row r="22" spans="1:9" outlineLevel="1" x14ac:dyDescent="0.2">
      <c r="A22" s="26" t="s">
        <v>24</v>
      </c>
      <c r="B22" s="23">
        <v>6.7887971817857856E-2</v>
      </c>
      <c r="C22" s="23">
        <v>1.4209571311094019E-2</v>
      </c>
      <c r="D22" s="158">
        <f t="shared" si="0"/>
        <v>4.7776227960413431</v>
      </c>
      <c r="E22" s="23">
        <f t="shared" si="1"/>
        <v>1.9499976442209006E-6</v>
      </c>
      <c r="F22" s="23">
        <f t="shared" si="2"/>
        <v>4.001491374398182E-2</v>
      </c>
      <c r="G22" s="23">
        <f t="shared" si="3"/>
        <v>9.5761029891733893E-2</v>
      </c>
      <c r="H22" s="23">
        <v>1.640482451401913</v>
      </c>
      <c r="I22" s="69">
        <f>B22*0.278477866571718/$E$10</f>
        <v>2.6809193989742585E-2</v>
      </c>
    </row>
    <row r="23" spans="1:9" outlineLevel="1" x14ac:dyDescent="0.2">
      <c r="A23" s="26" t="s">
        <v>10</v>
      </c>
      <c r="B23" s="23">
        <v>0.47200773524364364</v>
      </c>
      <c r="C23" s="23">
        <v>2.1398775388611308E-2</v>
      </c>
      <c r="D23" s="60">
        <f t="shared" si="0"/>
        <v>22.057698474411389</v>
      </c>
      <c r="E23" s="23">
        <f t="shared" si="1"/>
        <v>1.9074334620769829E-93</v>
      </c>
      <c r="F23" s="23">
        <f t="shared" si="2"/>
        <v>0.43003255555254916</v>
      </c>
      <c r="G23" s="23">
        <f t="shared" si="3"/>
        <v>0.51398291493473813</v>
      </c>
      <c r="H23" s="23">
        <v>5.4294813101558397</v>
      </c>
      <c r="I23" s="159">
        <f>B23*0.33641559164254/$E$10</f>
        <v>0.22517774799117651</v>
      </c>
    </row>
    <row r="24" spans="1:9" outlineLevel="1" x14ac:dyDescent="0.2">
      <c r="A24" s="26" t="s">
        <v>11</v>
      </c>
      <c r="B24" s="23">
        <v>0.43608424037842919</v>
      </c>
      <c r="C24" s="23">
        <v>2.0564167400657137E-2</v>
      </c>
      <c r="D24" s="60">
        <f t="shared" si="0"/>
        <v>21.206024629253598</v>
      </c>
      <c r="E24" s="23">
        <f t="shared" si="1"/>
        <v>2.350076445498665E-87</v>
      </c>
      <c r="F24" s="23">
        <f t="shared" si="2"/>
        <v>0.39574620204845412</v>
      </c>
      <c r="G24" s="23">
        <f t="shared" si="3"/>
        <v>0.47642227870840426</v>
      </c>
      <c r="H24" s="23">
        <v>8.101931483424039</v>
      </c>
      <c r="I24" s="160">
        <f>B24*0.427630838822182/$E$10</f>
        <v>0.26444761163040126</v>
      </c>
    </row>
    <row r="25" spans="1:9" outlineLevel="1" x14ac:dyDescent="0.2">
      <c r="A25" s="26" t="s">
        <v>12</v>
      </c>
      <c r="B25" s="23">
        <v>0.35991275435903625</v>
      </c>
      <c r="C25" s="23">
        <v>2.0779212965059069E-2</v>
      </c>
      <c r="D25" s="60">
        <f t="shared" si="0"/>
        <v>17.320807817131545</v>
      </c>
      <c r="E25" s="23">
        <f t="shared" si="1"/>
        <v>2.4347052742775912E-61</v>
      </c>
      <c r="F25" s="23">
        <f t="shared" si="2"/>
        <v>0.31915288926357493</v>
      </c>
      <c r="G25" s="23">
        <f t="shared" si="3"/>
        <v>0.40067261945449756</v>
      </c>
      <c r="H25" s="23">
        <v>7.0595486520663799</v>
      </c>
      <c r="I25" s="63">
        <f>B25*0.395043789073751/$E$10</f>
        <v>0.20162422696609206</v>
      </c>
    </row>
    <row r="26" spans="1:9" outlineLevel="1" x14ac:dyDescent="0.2">
      <c r="A26" s="26" t="s">
        <v>13</v>
      </c>
      <c r="B26" s="23">
        <v>0.32400731946174338</v>
      </c>
      <c r="C26" s="23">
        <v>2.0809323513708882E-2</v>
      </c>
      <c r="D26" s="60">
        <f t="shared" si="0"/>
        <v>15.570295653690618</v>
      </c>
      <c r="E26" s="23">
        <f t="shared" si="1"/>
        <v>9.8010213171896492E-51</v>
      </c>
      <c r="F26" s="23">
        <f t="shared" si="2"/>
        <v>0.28318839044008909</v>
      </c>
      <c r="G26" s="23">
        <f t="shared" si="3"/>
        <v>0.36482624848339767</v>
      </c>
      <c r="H26" s="23">
        <v>7.1723316963723054</v>
      </c>
      <c r="I26" s="64">
        <f>B26*0.397610720528184/$E$10</f>
        <v>0.18268931469643687</v>
      </c>
    </row>
    <row r="27" spans="1:9" outlineLevel="1" x14ac:dyDescent="0.2">
      <c r="A27" s="26" t="s">
        <v>14</v>
      </c>
      <c r="B27" s="23">
        <v>0.23730070293006791</v>
      </c>
      <c r="C27" s="23">
        <v>2.1214186781375856E-2</v>
      </c>
      <c r="D27" s="60">
        <f t="shared" si="0"/>
        <v>11.185943886305203</v>
      </c>
      <c r="E27" s="23">
        <f t="shared" si="1"/>
        <v>6.0977773943655108E-28</v>
      </c>
      <c r="F27" s="23">
        <f t="shared" si="2"/>
        <v>0.19568760657397405</v>
      </c>
      <c r="G27" s="23">
        <f t="shared" si="3"/>
        <v>0.27891379928616178</v>
      </c>
      <c r="H27" s="23">
        <v>5.5668790435886084</v>
      </c>
      <c r="I27" s="65">
        <f>B27*0.343609663168307/$E$10</f>
        <v>0.1156284312226481</v>
      </c>
    </row>
    <row r="28" spans="1:9" outlineLevel="1" x14ac:dyDescent="0.2">
      <c r="A28" s="26" t="s">
        <v>15</v>
      </c>
      <c r="B28" s="23">
        <v>0.10085379825451835</v>
      </c>
      <c r="C28" s="23">
        <v>2.2475328761375132E-2</v>
      </c>
      <c r="D28" s="161">
        <f t="shared" si="0"/>
        <v>4.4873113681807473</v>
      </c>
      <c r="E28" s="23">
        <f t="shared" si="1"/>
        <v>7.7711106904927458E-6</v>
      </c>
      <c r="F28" s="23">
        <f t="shared" si="2"/>
        <v>5.6766884576400244E-2</v>
      </c>
      <c r="G28" s="23">
        <f t="shared" si="3"/>
        <v>0.14494071193263644</v>
      </c>
      <c r="H28" s="23">
        <v>3.7786926139445525</v>
      </c>
      <c r="I28" s="162">
        <f>B28*0.267208699736802/$E$10</f>
        <v>3.8215812062505676E-2</v>
      </c>
    </row>
    <row r="29" spans="1:9" outlineLevel="1" x14ac:dyDescent="0.2">
      <c r="A29" s="26" t="s">
        <v>4</v>
      </c>
      <c r="B29" s="23">
        <v>-0.14469253457287942</v>
      </c>
      <c r="C29" s="23">
        <v>2.1686705699730417E-2</v>
      </c>
      <c r="D29" s="163">
        <f t="shared" si="0"/>
        <v>-6.6719462409949184</v>
      </c>
      <c r="E29" s="23">
        <f t="shared" si="1"/>
        <v>3.5574301871803434E-11</v>
      </c>
      <c r="F29" s="23">
        <f t="shared" si="2"/>
        <v>-0.18723250950707782</v>
      </c>
      <c r="G29" s="23">
        <f t="shared" si="3"/>
        <v>-0.10215255963868101</v>
      </c>
      <c r="H29" s="23">
        <v>1.2174566888124623</v>
      </c>
      <c r="I29" s="67">
        <f>B29*0.157187873495185/$E$10</f>
        <v>-3.2252649936355689E-2</v>
      </c>
    </row>
    <row r="30" spans="1:9" outlineLevel="1" x14ac:dyDescent="0.2">
      <c r="A30" s="26" t="s">
        <v>6</v>
      </c>
      <c r="B30" s="23">
        <v>4.348665170478639E-2</v>
      </c>
      <c r="C30" s="27">
        <v>7.6602024709414131E-3</v>
      </c>
      <c r="D30" s="164">
        <f t="shared" si="0"/>
        <v>5.6769585229307946</v>
      </c>
      <c r="E30" s="23">
        <f t="shared" si="1"/>
        <v>1.64759344532922E-8</v>
      </c>
      <c r="F30" s="23">
        <f t="shared" si="2"/>
        <v>2.8460634124403805E-2</v>
      </c>
      <c r="G30" s="23">
        <f t="shared" si="3"/>
        <v>5.8512669285168975E-2</v>
      </c>
      <c r="H30" s="23">
        <v>1.5199980063087575</v>
      </c>
      <c r="I30" s="165">
        <f>B30*0.497241221697313/$E$10</f>
        <v>3.0663613685545085E-2</v>
      </c>
    </row>
    <row r="31" spans="1:9" outlineLevel="1" x14ac:dyDescent="0.2">
      <c r="A31" s="26" t="s">
        <v>7</v>
      </c>
      <c r="B31" s="23">
        <v>2.7858809687128269E-2</v>
      </c>
      <c r="C31" s="27">
        <v>9.5385990368857428E-3</v>
      </c>
      <c r="D31" s="166">
        <f t="shared" si="0"/>
        <v>2.9206395592684324</v>
      </c>
      <c r="E31" s="23">
        <f t="shared" si="1"/>
        <v>3.5460872369698919E-3</v>
      </c>
      <c r="F31" s="27">
        <f t="shared" si="2"/>
        <v>9.1481871723618768E-3</v>
      </c>
      <c r="G31" s="23">
        <f t="shared" si="3"/>
        <v>4.6569432201894662E-2</v>
      </c>
      <c r="H31" s="23">
        <v>1.6789556757369046</v>
      </c>
      <c r="I31" s="167">
        <f>B31*0.419682525585139/$E$10</f>
        <v>1.6579967819736568E-2</v>
      </c>
    </row>
    <row r="32" spans="1:9" outlineLevel="1" x14ac:dyDescent="0.2">
      <c r="A32" s="26" t="s">
        <v>36</v>
      </c>
      <c r="B32" s="23">
        <v>0.63422626480038125</v>
      </c>
      <c r="C32" s="23">
        <v>5.2643922628485426E-2</v>
      </c>
      <c r="D32" s="60">
        <f t="shared" si="0"/>
        <v>12.047473537946502</v>
      </c>
      <c r="E32" s="23">
        <f t="shared" si="1"/>
        <v>5.9354564027835178E-32</v>
      </c>
      <c r="F32" s="23">
        <f t="shared" si="2"/>
        <v>0.53096156521617976</v>
      </c>
      <c r="G32" s="23">
        <f t="shared" si="3"/>
        <v>0.73749096438458273</v>
      </c>
      <c r="H32" s="23">
        <v>52.859415093574</v>
      </c>
      <c r="I32" s="158">
        <f>B32*0.426676573712052/$E$10</f>
        <v>0.38374547031725409</v>
      </c>
    </row>
    <row r="33" spans="1:9" outlineLevel="1" x14ac:dyDescent="0.2">
      <c r="A33" s="26" t="s">
        <v>34</v>
      </c>
      <c r="B33" s="23">
        <v>0.85130275907278652</v>
      </c>
      <c r="C33" s="23">
        <v>7.8893566515407035E-2</v>
      </c>
      <c r="D33" s="60">
        <f t="shared" si="0"/>
        <v>10.790521923058664</v>
      </c>
      <c r="E33" s="23">
        <f t="shared" si="1"/>
        <v>3.4987848932967718E-26</v>
      </c>
      <c r="F33" s="23">
        <f t="shared" si="2"/>
        <v>0.69654756533782247</v>
      </c>
      <c r="G33" s="23">
        <f t="shared" si="3"/>
        <v>1.0060579528077507</v>
      </c>
      <c r="H33" s="23">
        <v>308.11924137101784</v>
      </c>
      <c r="I33" s="60">
        <f>B33*0.68739075203717/$E$10</f>
        <v>0.82982777300405342</v>
      </c>
    </row>
    <row r="34" spans="1:9" outlineLevel="1" x14ac:dyDescent="0.2">
      <c r="A34" s="26" t="s">
        <v>35</v>
      </c>
      <c r="B34" s="23">
        <v>-0.26933207391564629</v>
      </c>
      <c r="C34" s="23">
        <v>7.601731499402091E-2</v>
      </c>
      <c r="D34" s="168">
        <f t="shared" si="0"/>
        <v>-3.5430358719829873</v>
      </c>
      <c r="E34" s="23">
        <f t="shared" si="1"/>
        <v>4.0784437375256918E-4</v>
      </c>
      <c r="F34" s="23">
        <f t="shared" si="2"/>
        <v>-0.41844530112428191</v>
      </c>
      <c r="G34" s="23">
        <f t="shared" si="3"/>
        <v>-0.12021884670701069</v>
      </c>
      <c r="H34" s="23">
        <v>281.65645491988062</v>
      </c>
      <c r="I34" s="169">
        <f>B34*0.682076666909095/$E$10</f>
        <v>-0.2605082660861594</v>
      </c>
    </row>
    <row r="35" spans="1:9" x14ac:dyDescent="0.2">
      <c r="A35" s="33"/>
    </row>
    <row r="36" spans="1:9" x14ac:dyDescent="0.2">
      <c r="A36" s="20" t="s">
        <v>263</v>
      </c>
    </row>
    <row r="37" spans="1:9" ht="10.8" outlineLevel="1" thickBot="1" x14ac:dyDescent="0.25">
      <c r="A37" s="28" t="s">
        <v>108</v>
      </c>
      <c r="B37" s="22" t="s">
        <v>112</v>
      </c>
      <c r="C37" s="22" t="s">
        <v>113</v>
      </c>
      <c r="D37" s="22" t="s">
        <v>114</v>
      </c>
      <c r="E37" s="22" t="s">
        <v>115</v>
      </c>
      <c r="F37" s="22" t="s">
        <v>102</v>
      </c>
      <c r="G37" s="21"/>
      <c r="H37" s="21"/>
      <c r="I37" s="22" t="s">
        <v>61</v>
      </c>
    </row>
    <row r="38" spans="1:9" outlineLevel="1" x14ac:dyDescent="0.2">
      <c r="A38" s="15" t="s">
        <v>109</v>
      </c>
      <c r="B38" s="24">
        <v>20</v>
      </c>
      <c r="C38" s="23">
        <f>C40 - C39</f>
        <v>724.25893160930991</v>
      </c>
      <c r="D38" s="23">
        <f>C38/B38</f>
        <v>36.212946580465498</v>
      </c>
      <c r="E38" s="23">
        <f>D38/D39</f>
        <v>2530.9904244866161</v>
      </c>
      <c r="F38" s="23">
        <f>FDIST(E38,20,1479)</f>
        <v>0</v>
      </c>
      <c r="I38" s="23">
        <v>7.2219258176898302</v>
      </c>
    </row>
    <row r="39" spans="1:9" outlineLevel="1" x14ac:dyDescent="0.2">
      <c r="A39" s="15" t="s">
        <v>110</v>
      </c>
      <c r="B39" s="24">
        <v>1479</v>
      </c>
      <c r="C39" s="23">
        <v>21.161260617322299</v>
      </c>
      <c r="D39" s="23">
        <f>C39/B39</f>
        <v>1.4307816509345705E-2</v>
      </c>
    </row>
    <row r="40" spans="1:9" outlineLevel="1" x14ac:dyDescent="0.2">
      <c r="A40" s="15" t="s">
        <v>111</v>
      </c>
      <c r="B40" s="24">
        <f>B38 + B39</f>
        <v>1499</v>
      </c>
      <c r="C40" s="23">
        <v>745.42019222663225</v>
      </c>
    </row>
    <row r="41" spans="1:9" x14ac:dyDescent="0.2">
      <c r="A41" s="33"/>
    </row>
    <row r="42" spans="1:9" x14ac:dyDescent="0.2">
      <c r="A42" s="20" t="s">
        <v>264</v>
      </c>
    </row>
    <row r="43" spans="1:9" ht="10.8" outlineLevel="1" thickBot="1" x14ac:dyDescent="0.25">
      <c r="A43" s="21"/>
      <c r="B43" s="22" t="s">
        <v>119</v>
      </c>
      <c r="C43" s="22" t="s">
        <v>120</v>
      </c>
      <c r="D43" s="22" t="s">
        <v>121</v>
      </c>
      <c r="E43" s="22" t="s">
        <v>66</v>
      </c>
      <c r="F43" s="22" t="s">
        <v>67</v>
      </c>
      <c r="G43" s="22" t="s">
        <v>117</v>
      </c>
      <c r="H43" s="22" t="s">
        <v>122</v>
      </c>
      <c r="I43" s="21"/>
    </row>
    <row r="44" spans="1:9" outlineLevel="1" x14ac:dyDescent="0.2">
      <c r="A44" s="15" t="s">
        <v>118</v>
      </c>
      <c r="B44" s="23">
        <v>-9.3904143720161907E-15</v>
      </c>
      <c r="C44" s="23">
        <v>0.11877502716570881</v>
      </c>
      <c r="D44" s="23">
        <v>9.4367943966120346E-2</v>
      </c>
      <c r="E44" s="23">
        <v>-0.40624526990599552</v>
      </c>
      <c r="F44" s="23">
        <v>0.48175675264307127</v>
      </c>
      <c r="G44" s="25">
        <v>1.3227794185285963E-2</v>
      </c>
      <c r="H44" s="29" t="s">
        <v>123</v>
      </c>
    </row>
    <row r="45" spans="1:9" outlineLevel="1" x14ac:dyDescent="0.2"/>
    <row r="46" spans="1:9" x14ac:dyDescent="0.2">
      <c r="A46" s="33"/>
    </row>
    <row r="47" spans="1:9" x14ac:dyDescent="0.2">
      <c r="A47" s="20" t="s">
        <v>265</v>
      </c>
    </row>
    <row r="48" spans="1:9" ht="10.8" outlineLevel="1" thickBot="1" x14ac:dyDescent="0.25">
      <c r="A48" s="30" t="s">
        <v>98</v>
      </c>
      <c r="B48" s="21" t="s">
        <v>125</v>
      </c>
    </row>
    <row r="49" spans="1:18" ht="10.8" outlineLevel="1" thickBot="1" x14ac:dyDescent="0.25">
      <c r="A49" s="29" t="s">
        <v>105</v>
      </c>
      <c r="B49" s="31">
        <v>1</v>
      </c>
      <c r="C49" s="32" t="s">
        <v>78</v>
      </c>
    </row>
    <row r="50" spans="1:18" ht="10.8" outlineLevel="1" thickBot="1" x14ac:dyDescent="0.25">
      <c r="A50" s="29" t="s">
        <v>1</v>
      </c>
      <c r="B50" s="31">
        <v>0.96568310240107991</v>
      </c>
      <c r="C50" s="31">
        <v>1</v>
      </c>
      <c r="D50" s="32" t="s">
        <v>127</v>
      </c>
    </row>
    <row r="51" spans="1:18" ht="10.8" outlineLevel="1" thickBot="1" x14ac:dyDescent="0.25">
      <c r="A51" s="29" t="s">
        <v>18</v>
      </c>
      <c r="B51" s="31">
        <v>-4.2841623080576319E-2</v>
      </c>
      <c r="C51" s="125">
        <v>-4.7494585054985959E-2</v>
      </c>
      <c r="D51" s="31">
        <v>1</v>
      </c>
      <c r="E51" s="32" t="s">
        <v>128</v>
      </c>
    </row>
    <row r="52" spans="1:18" ht="10.8" outlineLevel="1" thickBot="1" x14ac:dyDescent="0.25">
      <c r="A52" s="29" t="s">
        <v>19</v>
      </c>
      <c r="B52" s="31">
        <v>-3.8373346868600312E-2</v>
      </c>
      <c r="C52" s="105">
        <v>5.8992183386923896E-3</v>
      </c>
      <c r="D52" s="77">
        <v>0.1037746976799851</v>
      </c>
      <c r="E52" s="31">
        <v>1</v>
      </c>
      <c r="F52" s="32" t="s">
        <v>129</v>
      </c>
    </row>
    <row r="53" spans="1:18" ht="10.8" outlineLevel="1" thickBot="1" x14ac:dyDescent="0.25">
      <c r="A53" s="29" t="s">
        <v>20</v>
      </c>
      <c r="B53" s="31">
        <v>-4.2697655755472019E-2</v>
      </c>
      <c r="C53" s="76">
        <v>-1.8001123173571501E-3</v>
      </c>
      <c r="D53" s="78">
        <v>0.20134050436453435</v>
      </c>
      <c r="E53" s="79">
        <v>0.39096527483609916</v>
      </c>
      <c r="F53" s="31">
        <v>1</v>
      </c>
      <c r="G53" s="32" t="s">
        <v>130</v>
      </c>
    </row>
    <row r="54" spans="1:18" ht="10.8" outlineLevel="1" thickBot="1" x14ac:dyDescent="0.25">
      <c r="A54" s="29" t="s">
        <v>21</v>
      </c>
      <c r="B54" s="31">
        <v>-2.2495246908440205E-2</v>
      </c>
      <c r="C54" s="76">
        <v>-8.7364835627035797E-3</v>
      </c>
      <c r="D54" s="81">
        <v>0.18586923690547968</v>
      </c>
      <c r="E54" s="82">
        <v>0.32894862713793943</v>
      </c>
      <c r="F54" s="83">
        <v>0.60759245185065724</v>
      </c>
      <c r="G54" s="31">
        <v>1</v>
      </c>
      <c r="H54" s="32" t="s">
        <v>131</v>
      </c>
    </row>
    <row r="55" spans="1:18" ht="10.8" outlineLevel="1" thickBot="1" x14ac:dyDescent="0.25">
      <c r="A55" s="29" t="s">
        <v>22</v>
      </c>
      <c r="B55" s="31">
        <v>-3.1796931148404761E-2</v>
      </c>
      <c r="C55" s="84">
        <v>2.1200614176163386E-2</v>
      </c>
      <c r="D55" s="85">
        <v>0.17985810083504442</v>
      </c>
      <c r="E55" s="79">
        <v>0.39375908281099886</v>
      </c>
      <c r="F55" s="93">
        <v>0.64159022561081114</v>
      </c>
      <c r="G55" s="87">
        <v>0.55609504400801668</v>
      </c>
      <c r="H55" s="31">
        <v>1</v>
      </c>
      <c r="I55" s="32" t="s">
        <v>132</v>
      </c>
    </row>
    <row r="56" spans="1:18" ht="10.8" outlineLevel="1" thickBot="1" x14ac:dyDescent="0.25">
      <c r="A56" s="29" t="s">
        <v>23</v>
      </c>
      <c r="B56" s="31">
        <v>-3.2480083727505084E-2</v>
      </c>
      <c r="C56" s="84">
        <v>2.1055643161624019E-2</v>
      </c>
      <c r="D56" s="89">
        <v>0.19572209606542637</v>
      </c>
      <c r="E56" s="90">
        <v>0.40218636490269455</v>
      </c>
      <c r="F56" s="91">
        <v>0.68295635628528784</v>
      </c>
      <c r="G56" s="92">
        <v>0.5960139060623747</v>
      </c>
      <c r="H56" s="93">
        <v>0.64587117852859088</v>
      </c>
      <c r="I56" s="31">
        <v>1</v>
      </c>
      <c r="J56" s="32" t="s">
        <v>133</v>
      </c>
    </row>
    <row r="57" spans="1:18" ht="10.8" outlineLevel="1" thickBot="1" x14ac:dyDescent="0.25">
      <c r="A57" s="29" t="s">
        <v>24</v>
      </c>
      <c r="B57" s="31">
        <v>-0.12391894289387466</v>
      </c>
      <c r="C57" s="94">
        <v>-6.3365901288565812E-2</v>
      </c>
      <c r="D57" s="95">
        <v>0.1365918902759076</v>
      </c>
      <c r="E57" s="96">
        <v>0.33745055589182693</v>
      </c>
      <c r="F57" s="97">
        <v>0.51288192081577788</v>
      </c>
      <c r="G57" s="98">
        <v>0.43471203218099214</v>
      </c>
      <c r="H57" s="99">
        <v>0.50599539646731784</v>
      </c>
      <c r="I57" s="100">
        <v>0.52639832985447266</v>
      </c>
      <c r="J57" s="31">
        <v>1</v>
      </c>
      <c r="K57" s="32" t="s">
        <v>134</v>
      </c>
    </row>
    <row r="58" spans="1:18" ht="10.8" outlineLevel="1" thickBot="1" x14ac:dyDescent="0.25">
      <c r="A58" s="29" t="s">
        <v>10</v>
      </c>
      <c r="B58" s="31">
        <v>-0.1071120796166361</v>
      </c>
      <c r="C58" s="104">
        <v>4.1106672918590353E-2</v>
      </c>
      <c r="D58" s="102">
        <v>-2.4134308018297908E-2</v>
      </c>
      <c r="E58" s="103">
        <v>3.3354793951034301E-2</v>
      </c>
      <c r="F58" s="76">
        <v>-4.4801860756987051E-4</v>
      </c>
      <c r="G58" s="80">
        <v>-9.4998347761045196E-3</v>
      </c>
      <c r="H58" s="104">
        <v>4.0690704311119166E-2</v>
      </c>
      <c r="I58" s="105">
        <v>2.9873168493522052E-3</v>
      </c>
      <c r="J58" s="88">
        <v>1.4205246241217372E-2</v>
      </c>
      <c r="K58" s="31">
        <v>1</v>
      </c>
      <c r="L58" s="32" t="s">
        <v>135</v>
      </c>
    </row>
    <row r="59" spans="1:18" ht="10.8" outlineLevel="1" thickBot="1" x14ac:dyDescent="0.25">
      <c r="A59" s="29" t="s">
        <v>11</v>
      </c>
      <c r="B59" s="31">
        <v>-0.1268151748142923</v>
      </c>
      <c r="C59" s="84">
        <v>2.7051321000155837E-2</v>
      </c>
      <c r="D59" s="76">
        <v>-9.0056415836471428E-3</v>
      </c>
      <c r="E59" s="104">
        <v>4.112239983418086E-2</v>
      </c>
      <c r="F59" s="104">
        <v>4.2675757439484138E-2</v>
      </c>
      <c r="G59" s="88">
        <v>1.4206719650150468E-2</v>
      </c>
      <c r="H59" s="104">
        <v>4.5493637598829698E-2</v>
      </c>
      <c r="I59" s="103">
        <v>3.1334420216366801E-2</v>
      </c>
      <c r="J59" s="105">
        <v>9.0439919268736329E-3</v>
      </c>
      <c r="K59" s="106">
        <v>0.86976545375769498</v>
      </c>
      <c r="L59" s="31">
        <v>1</v>
      </c>
      <c r="M59" s="32" t="s">
        <v>136</v>
      </c>
    </row>
    <row r="60" spans="1:18" ht="10.8" outlineLevel="1" thickBot="1" x14ac:dyDescent="0.25">
      <c r="A60" s="29" t="s">
        <v>12</v>
      </c>
      <c r="B60" s="31">
        <v>-0.12051038065564398</v>
      </c>
      <c r="C60" s="103">
        <v>2.8721349319912475E-2</v>
      </c>
      <c r="D60" s="105">
        <v>1.5184244735025516E-3</v>
      </c>
      <c r="E60" s="88">
        <v>1.2403005363334281E-2</v>
      </c>
      <c r="F60" s="104">
        <v>4.1819826778108596E-2</v>
      </c>
      <c r="G60" s="105">
        <v>5.1423839743225041E-3</v>
      </c>
      <c r="H60" s="101">
        <v>4.7966122823394984E-2</v>
      </c>
      <c r="I60" s="84">
        <v>2.6485954365458322E-2</v>
      </c>
      <c r="J60" s="76">
        <v>-4.6526130629185774E-3</v>
      </c>
      <c r="K60" s="107">
        <v>0.85913827138838161</v>
      </c>
      <c r="L60" s="108">
        <v>0.89491995625723619</v>
      </c>
      <c r="M60" s="31">
        <v>1</v>
      </c>
      <c r="N60" s="32" t="s">
        <v>137</v>
      </c>
    </row>
    <row r="61" spans="1:18" ht="10.8" outlineLevel="1" thickBot="1" x14ac:dyDescent="0.25">
      <c r="A61" s="29" t="s">
        <v>13</v>
      </c>
      <c r="B61" s="31">
        <v>-0.12119297955813328</v>
      </c>
      <c r="C61" s="84">
        <v>2.5330834114429896E-2</v>
      </c>
      <c r="D61" s="102">
        <v>-2.0081705219184766E-2</v>
      </c>
      <c r="E61" s="76">
        <v>-6.6810734833519514E-4</v>
      </c>
      <c r="F61" s="109">
        <v>6.1206115893955519E-2</v>
      </c>
      <c r="G61" s="104">
        <v>3.7300344566549022E-2</v>
      </c>
      <c r="H61" s="101">
        <v>4.8684987455766063E-2</v>
      </c>
      <c r="I61" s="101">
        <v>4.6064793610961122E-2</v>
      </c>
      <c r="J61" s="105">
        <v>8.7031602685614523E-3</v>
      </c>
      <c r="K61" s="110">
        <v>0.85617009412978806</v>
      </c>
      <c r="L61" s="108">
        <v>0.89397056370501926</v>
      </c>
      <c r="M61" s="111">
        <v>0.88425238902295855</v>
      </c>
      <c r="N61" s="31">
        <v>1</v>
      </c>
      <c r="O61" s="32" t="s">
        <v>138</v>
      </c>
    </row>
    <row r="62" spans="1:18" ht="10.8" outlineLevel="1" thickBot="1" x14ac:dyDescent="0.25">
      <c r="A62" s="29" t="s">
        <v>14</v>
      </c>
      <c r="B62" s="31">
        <v>-0.13734397049857194</v>
      </c>
      <c r="C62" s="105">
        <v>8.3072387522440238E-3</v>
      </c>
      <c r="D62" s="76">
        <v>-7.0892732944713658E-3</v>
      </c>
      <c r="E62" s="76">
        <v>-5.6533278393739519E-3</v>
      </c>
      <c r="F62" s="84">
        <v>2.7105997153621816E-2</v>
      </c>
      <c r="G62" s="103">
        <v>3.2689123177046919E-2</v>
      </c>
      <c r="H62" s="103">
        <v>3.6518155375119321E-2</v>
      </c>
      <c r="I62" s="103">
        <v>2.9759116892098383E-2</v>
      </c>
      <c r="J62" s="105">
        <v>2.6616526289947851E-3</v>
      </c>
      <c r="K62" s="112">
        <v>0.83695155658615361</v>
      </c>
      <c r="L62" s="106">
        <v>0.87219156628380301</v>
      </c>
      <c r="M62" s="113">
        <v>0.86279004222030264</v>
      </c>
      <c r="N62" s="113">
        <v>0.86392782201728013</v>
      </c>
      <c r="O62" s="31">
        <v>1</v>
      </c>
      <c r="P62" s="32" t="s">
        <v>139</v>
      </c>
    </row>
    <row r="63" spans="1:18" ht="10.8" outlineLevel="1" thickBot="1" x14ac:dyDescent="0.25">
      <c r="A63" s="29" t="s">
        <v>15</v>
      </c>
      <c r="B63" s="31">
        <v>-0.11370719267641988</v>
      </c>
      <c r="C63" s="88">
        <v>1.3155820893916375E-2</v>
      </c>
      <c r="D63" s="105">
        <v>3.1630906611513849E-3</v>
      </c>
      <c r="E63" s="88">
        <v>1.263275879468447E-2</v>
      </c>
      <c r="F63" s="104">
        <v>3.7258445833541307E-2</v>
      </c>
      <c r="G63" s="103">
        <v>3.632378257157394E-2</v>
      </c>
      <c r="H63" s="103">
        <v>2.8893443451926553E-2</v>
      </c>
      <c r="I63" s="103">
        <v>3.1350120219260452E-2</v>
      </c>
      <c r="J63" s="105">
        <v>5.4011183687799925E-3</v>
      </c>
      <c r="K63" s="114">
        <v>0.78801755823289044</v>
      </c>
      <c r="L63" s="115">
        <v>0.82226049428140924</v>
      </c>
      <c r="M63" s="116">
        <v>0.81317977872686631</v>
      </c>
      <c r="N63" s="117">
        <v>0.81573263748412783</v>
      </c>
      <c r="O63" s="118">
        <v>0.79588144923337589</v>
      </c>
      <c r="P63" s="31">
        <v>1</v>
      </c>
      <c r="Q63" s="32" t="s">
        <v>140</v>
      </c>
    </row>
    <row r="64" spans="1:18" ht="10.8" outlineLevel="1" thickBot="1" x14ac:dyDescent="0.25">
      <c r="A64" s="29" t="s">
        <v>4</v>
      </c>
      <c r="B64" s="31">
        <v>-0.10044443429391406</v>
      </c>
      <c r="C64" s="170">
        <v>-0.10922840108017859</v>
      </c>
      <c r="D64" s="101">
        <v>4.9965506646316951E-2</v>
      </c>
      <c r="E64" s="105">
        <v>5.7802400581128245E-4</v>
      </c>
      <c r="F64" s="80">
        <v>-1.1112442387561197E-2</v>
      </c>
      <c r="G64" s="105">
        <v>5.1247205651383469E-3</v>
      </c>
      <c r="H64" s="88">
        <v>1.3304086313000297E-2</v>
      </c>
      <c r="I64" s="84">
        <v>2.0354971994468687E-2</v>
      </c>
      <c r="J64" s="76">
        <v>-3.2642521374706395E-3</v>
      </c>
      <c r="K64" s="84">
        <v>2.2573925630468245E-2</v>
      </c>
      <c r="L64" s="103">
        <v>2.8574710497516032E-2</v>
      </c>
      <c r="M64" s="88">
        <v>1.6660710161672618E-2</v>
      </c>
      <c r="N64" s="88">
        <v>1.6019277430329451E-2</v>
      </c>
      <c r="O64" s="88">
        <v>1.2489439843730207E-2</v>
      </c>
      <c r="P64" s="88">
        <v>9.6777058592473174E-3</v>
      </c>
      <c r="Q64" s="31">
        <v>1</v>
      </c>
      <c r="R64" s="32" t="s">
        <v>142</v>
      </c>
    </row>
    <row r="65" spans="1:22" ht="10.8" outlineLevel="1" thickBot="1" x14ac:dyDescent="0.25">
      <c r="A65" s="29" t="s">
        <v>6</v>
      </c>
      <c r="B65" s="31">
        <v>0.13713585595543173</v>
      </c>
      <c r="C65" s="89">
        <v>0.19663361212127403</v>
      </c>
      <c r="D65" s="84">
        <v>2.4840659713539395E-2</v>
      </c>
      <c r="E65" s="121">
        <v>-3.5367821494354433E-2</v>
      </c>
      <c r="F65" s="171">
        <v>9.3549711901617094E-2</v>
      </c>
      <c r="G65" s="122">
        <v>7.0402553226397671E-2</v>
      </c>
      <c r="H65" s="103">
        <v>3.1271737183310215E-2</v>
      </c>
      <c r="I65" s="122">
        <v>6.6594547377783059E-2</v>
      </c>
      <c r="J65" s="105">
        <v>2.3229615216515762E-3</v>
      </c>
      <c r="K65" s="125">
        <v>-4.7087576909762306E-2</v>
      </c>
      <c r="L65" s="102">
        <v>-2.1598247204582036E-2</v>
      </c>
      <c r="M65" s="121">
        <v>-2.9123893631620469E-2</v>
      </c>
      <c r="N65" s="121">
        <v>-3.6349904612343539E-2</v>
      </c>
      <c r="O65" s="80">
        <v>-1.625910790008097E-2</v>
      </c>
      <c r="P65" s="75">
        <v>-4.1512552872330709E-2</v>
      </c>
      <c r="Q65" s="172">
        <v>0.17343917308487894</v>
      </c>
      <c r="R65" s="31">
        <v>1</v>
      </c>
      <c r="S65" s="32" t="s">
        <v>143</v>
      </c>
    </row>
    <row r="66" spans="1:22" ht="10.8" outlineLevel="1" thickBot="1" x14ac:dyDescent="0.25">
      <c r="A66" s="29" t="s">
        <v>7</v>
      </c>
      <c r="B66" s="31">
        <v>-4.6618538726683693E-2</v>
      </c>
      <c r="C66" s="80">
        <v>-1.4155817604322553E-2</v>
      </c>
      <c r="D66" s="105">
        <v>3.0807861243591366E-3</v>
      </c>
      <c r="E66" s="105">
        <v>3.5369810783769029E-3</v>
      </c>
      <c r="F66" s="80">
        <v>-1.6486944447102289E-2</v>
      </c>
      <c r="G66" s="76">
        <v>-7.639384261267158E-3</v>
      </c>
      <c r="H66" s="102">
        <v>-2.1576971063601298E-2</v>
      </c>
      <c r="I66" s="102">
        <v>-2.0631193323599428E-2</v>
      </c>
      <c r="J66" s="80">
        <v>-1.6150348186326813E-2</v>
      </c>
      <c r="K66" s="121">
        <v>-2.8975747614503979E-2</v>
      </c>
      <c r="L66" s="121">
        <v>-3.005859041649812E-2</v>
      </c>
      <c r="M66" s="121">
        <v>-3.0515773520698324E-2</v>
      </c>
      <c r="N66" s="94">
        <v>-6.2975071863379167E-2</v>
      </c>
      <c r="O66" s="102">
        <v>-2.25102747488009E-2</v>
      </c>
      <c r="P66" s="102">
        <v>-2.4322108765437226E-2</v>
      </c>
      <c r="Q66" s="123">
        <v>0.26026111995543205</v>
      </c>
      <c r="R66" s="173">
        <v>0.48461469217317749</v>
      </c>
      <c r="S66" s="31">
        <v>1</v>
      </c>
      <c r="T66" s="32" t="s">
        <v>144</v>
      </c>
    </row>
    <row r="67" spans="1:22" ht="10.8" outlineLevel="1" thickBot="1" x14ac:dyDescent="0.25">
      <c r="A67" s="29" t="s">
        <v>36</v>
      </c>
      <c r="B67" s="31">
        <v>-0.59735012682292188</v>
      </c>
      <c r="C67" s="174">
        <v>-0.59692167118795902</v>
      </c>
      <c r="D67" s="88">
        <v>1.7388932153053982E-2</v>
      </c>
      <c r="E67" s="103">
        <v>3.6531862480913189E-2</v>
      </c>
      <c r="F67" s="105">
        <v>4.6158090282206821E-3</v>
      </c>
      <c r="G67" s="80">
        <v>-9.5982731931757281E-3</v>
      </c>
      <c r="H67" s="80">
        <v>-1.1916224065822894E-2</v>
      </c>
      <c r="I67" s="76">
        <v>-8.6903251223179132E-3</v>
      </c>
      <c r="J67" s="109">
        <v>5.5904146737897356E-2</v>
      </c>
      <c r="K67" s="88">
        <v>1.6207139158748787E-2</v>
      </c>
      <c r="L67" s="84">
        <v>2.7783641176532557E-2</v>
      </c>
      <c r="M67" s="84">
        <v>1.9903525369305498E-2</v>
      </c>
      <c r="N67" s="105">
        <v>1.8990877821990413E-3</v>
      </c>
      <c r="O67" s="88">
        <v>1.3244708226795611E-2</v>
      </c>
      <c r="P67" s="76">
        <v>-1.5476590931984596E-3</v>
      </c>
      <c r="Q67" s="104">
        <v>4.3484093252442658E-2</v>
      </c>
      <c r="R67" s="94">
        <v>-5.5313697240785144E-2</v>
      </c>
      <c r="S67" s="172">
        <v>0.16627884612225433</v>
      </c>
      <c r="T67" s="31">
        <v>1</v>
      </c>
      <c r="U67" s="32" t="s">
        <v>145</v>
      </c>
    </row>
    <row r="68" spans="1:22" ht="10.8" outlineLevel="1" thickBot="1" x14ac:dyDescent="0.25">
      <c r="A68" s="29" t="s">
        <v>34</v>
      </c>
      <c r="B68" s="31">
        <v>-0.1139609218111919</v>
      </c>
      <c r="C68" s="175">
        <v>-0.13470423061631145</v>
      </c>
      <c r="D68" s="94">
        <v>-6.0348229407472476E-2</v>
      </c>
      <c r="E68" s="84">
        <v>2.3101987511619342E-2</v>
      </c>
      <c r="F68" s="105">
        <v>1.2747278077496812E-3</v>
      </c>
      <c r="G68" s="102">
        <v>-2.2853971647706167E-2</v>
      </c>
      <c r="H68" s="84">
        <v>2.5581415505066294E-2</v>
      </c>
      <c r="I68" s="102">
        <v>-2.0623907582139639E-2</v>
      </c>
      <c r="J68" s="101">
        <v>5.1233449975691764E-2</v>
      </c>
      <c r="K68" s="76">
        <v>-6.0496348807875478E-3</v>
      </c>
      <c r="L68" s="88">
        <v>1.274539044615988E-2</v>
      </c>
      <c r="M68" s="105">
        <v>2.8942451659603194E-3</v>
      </c>
      <c r="N68" s="104">
        <v>4.2372104624747664E-2</v>
      </c>
      <c r="O68" s="88">
        <v>1.810544886048724E-2</v>
      </c>
      <c r="P68" s="101">
        <v>5.315203038871983E-2</v>
      </c>
      <c r="Q68" s="176">
        <v>-0.27094434752107982</v>
      </c>
      <c r="R68" s="175">
        <v>-0.13718466316420455</v>
      </c>
      <c r="S68" s="177">
        <v>-0.41169703176784239</v>
      </c>
      <c r="T68" s="134">
        <v>-0.13128800833058932</v>
      </c>
      <c r="U68" s="31">
        <v>1</v>
      </c>
      <c r="V68" s="32" t="s">
        <v>146</v>
      </c>
    </row>
    <row r="69" spans="1:22" outlineLevel="1" x14ac:dyDescent="0.2">
      <c r="A69" s="29" t="s">
        <v>35</v>
      </c>
      <c r="B69" s="31">
        <v>-0.10937215481451384</v>
      </c>
      <c r="C69" s="178">
        <v>-9.2011017318017738E-2</v>
      </c>
      <c r="D69" s="122">
        <v>7.1563456378453683E-2</v>
      </c>
      <c r="E69" s="75">
        <v>-4.0174388603972752E-2</v>
      </c>
      <c r="F69" s="80">
        <v>-1.1437736093924804E-2</v>
      </c>
      <c r="G69" s="88">
        <v>1.7680636005782305E-2</v>
      </c>
      <c r="H69" s="121">
        <v>-3.5637811177528865E-2</v>
      </c>
      <c r="I69" s="88">
        <v>1.0485353500581314E-2</v>
      </c>
      <c r="J69" s="75">
        <v>-4.1063306281679347E-2</v>
      </c>
      <c r="K69" s="80">
        <v>-1.7174476559205339E-2</v>
      </c>
      <c r="L69" s="121">
        <v>-3.5512697412612239E-2</v>
      </c>
      <c r="M69" s="102">
        <v>-2.3536406971598284E-2</v>
      </c>
      <c r="N69" s="94">
        <v>-5.616059106794645E-2</v>
      </c>
      <c r="O69" s="102">
        <v>-2.6519163188612849E-2</v>
      </c>
      <c r="P69" s="94">
        <v>-6.2455488069795145E-2</v>
      </c>
      <c r="Q69" s="137">
        <v>0.30778401614440959</v>
      </c>
      <c r="R69" s="179">
        <v>7.6649373092153694E-2</v>
      </c>
      <c r="S69" s="180">
        <v>0.36559967261068788</v>
      </c>
      <c r="T69" s="105">
        <v>3.4251836869454862E-3</v>
      </c>
      <c r="U69" s="181">
        <v>-0.91771153959493224</v>
      </c>
      <c r="V69" s="31">
        <v>1</v>
      </c>
    </row>
    <row r="70" spans="1:22" outlineLevel="1" x14ac:dyDescent="0.2">
      <c r="A70" s="15" t="s">
        <v>147</v>
      </c>
      <c r="C70" s="142"/>
    </row>
    <row r="71" spans="1:22" outlineLevel="1" x14ac:dyDescent="0.2">
      <c r="A71" s="15" t="s">
        <v>148</v>
      </c>
      <c r="C71" s="142"/>
    </row>
    <row r="72" spans="1:22" outlineLevel="1" x14ac:dyDescent="0.2">
      <c r="A72" s="15" t="s">
        <v>149</v>
      </c>
      <c r="C72" s="142"/>
    </row>
    <row r="73" spans="1:22" x14ac:dyDescent="0.2">
      <c r="A73" s="33"/>
    </row>
    <row r="74" spans="1:22" x14ac:dyDescent="0.2">
      <c r="A74" s="20" t="s">
        <v>150</v>
      </c>
    </row>
    <row r="75" spans="1:22" outlineLevel="1" x14ac:dyDescent="0.2"/>
    <row r="76" spans="1:22" outlineLevel="1" x14ac:dyDescent="0.2"/>
    <row r="77" spans="1:22" outlineLevel="1" x14ac:dyDescent="0.2"/>
    <row r="78" spans="1:22" outlineLevel="1" x14ac:dyDescent="0.2"/>
    <row r="79" spans="1:22" outlineLevel="1" x14ac:dyDescent="0.2"/>
    <row r="80" spans="1:22" outlineLevel="1" x14ac:dyDescent="0.2"/>
    <row r="81" spans="1:1" outlineLevel="1" x14ac:dyDescent="0.2"/>
    <row r="82" spans="1:1" outlineLevel="1" x14ac:dyDescent="0.2"/>
    <row r="83" spans="1:1" outlineLevel="1" x14ac:dyDescent="0.2"/>
    <row r="84" spans="1:1" outlineLevel="1" x14ac:dyDescent="0.2"/>
    <row r="85" spans="1:1" outlineLevel="1" x14ac:dyDescent="0.2"/>
    <row r="86" spans="1:1" outlineLevel="1" x14ac:dyDescent="0.2"/>
    <row r="87" spans="1:1" outlineLevel="1" x14ac:dyDescent="0.2"/>
    <row r="88" spans="1:1" outlineLevel="1" x14ac:dyDescent="0.2"/>
    <row r="89" spans="1:1" outlineLevel="1" x14ac:dyDescent="0.2"/>
    <row r="90" spans="1:1" outlineLevel="1" x14ac:dyDescent="0.2"/>
    <row r="91" spans="1:1" outlineLevel="1" x14ac:dyDescent="0.2"/>
    <row r="92" spans="1:1" outlineLevel="1" x14ac:dyDescent="0.2"/>
    <row r="93" spans="1:1" outlineLevel="1" x14ac:dyDescent="0.2"/>
    <row r="94" spans="1:1" outlineLevel="1" x14ac:dyDescent="0.2"/>
    <row r="95" spans="1:1" x14ac:dyDescent="0.2">
      <c r="A95" s="46"/>
    </row>
    <row r="96" spans="1:1" x14ac:dyDescent="0.2">
      <c r="A96" s="20" t="s">
        <v>152</v>
      </c>
    </row>
    <row r="97" outlineLevel="1" x14ac:dyDescent="0.2"/>
    <row r="98" outlineLevel="1" x14ac:dyDescent="0.2"/>
    <row r="99" outlineLevel="1" x14ac:dyDescent="0.2"/>
    <row r="100" outlineLevel="1" x14ac:dyDescent="0.2"/>
    <row r="101" outlineLevel="1" x14ac:dyDescent="0.2"/>
    <row r="102" outlineLevel="1" x14ac:dyDescent="0.2"/>
    <row r="103" outlineLevel="1" x14ac:dyDescent="0.2"/>
    <row r="104" outlineLevel="1" x14ac:dyDescent="0.2"/>
    <row r="105" outlineLevel="1" x14ac:dyDescent="0.2"/>
    <row r="106" outlineLevel="1" x14ac:dyDescent="0.2"/>
    <row r="107" outlineLevel="1" x14ac:dyDescent="0.2"/>
    <row r="108" outlineLevel="1" x14ac:dyDescent="0.2"/>
    <row r="109" outlineLevel="1" x14ac:dyDescent="0.2"/>
    <row r="110" outlineLevel="1" x14ac:dyDescent="0.2"/>
    <row r="111" outlineLevel="1" x14ac:dyDescent="0.2"/>
    <row r="112" outlineLevel="1" x14ac:dyDescent="0.2"/>
    <row r="113" spans="1:1" outlineLevel="1" x14ac:dyDescent="0.2"/>
    <row r="114" spans="1:1" outlineLevel="1" x14ac:dyDescent="0.2"/>
    <row r="115" spans="1:1" outlineLevel="1" x14ac:dyDescent="0.2"/>
    <row r="116" spans="1:1" outlineLevel="1" x14ac:dyDescent="0.2"/>
    <row r="117" spans="1:1" x14ac:dyDescent="0.2">
      <c r="A117" s="46"/>
    </row>
    <row r="118" spans="1:1" x14ac:dyDescent="0.2">
      <c r="A118" s="20" t="s">
        <v>153</v>
      </c>
    </row>
    <row r="119" spans="1:1" outlineLevel="1" x14ac:dyDescent="0.2"/>
    <row r="120" spans="1:1" outlineLevel="1" x14ac:dyDescent="0.2"/>
    <row r="121" spans="1:1" outlineLevel="1" x14ac:dyDescent="0.2"/>
    <row r="122" spans="1:1" outlineLevel="1" x14ac:dyDescent="0.2"/>
    <row r="123" spans="1:1" outlineLevel="1" x14ac:dyDescent="0.2"/>
    <row r="124" spans="1:1" outlineLevel="1" x14ac:dyDescent="0.2"/>
    <row r="125" spans="1:1" outlineLevel="1" x14ac:dyDescent="0.2"/>
    <row r="126" spans="1:1" outlineLevel="1" x14ac:dyDescent="0.2"/>
    <row r="127" spans="1:1" outlineLevel="1" x14ac:dyDescent="0.2"/>
    <row r="128" spans="1:1" outlineLevel="1" x14ac:dyDescent="0.2"/>
    <row r="129" spans="1:1" outlineLevel="1" x14ac:dyDescent="0.2"/>
    <row r="130" spans="1:1" outlineLevel="1" x14ac:dyDescent="0.2"/>
    <row r="131" spans="1:1" outlineLevel="1" x14ac:dyDescent="0.2"/>
    <row r="132" spans="1:1" outlineLevel="1" x14ac:dyDescent="0.2"/>
    <row r="133" spans="1:1" outlineLevel="1" x14ac:dyDescent="0.2"/>
    <row r="134" spans="1:1" outlineLevel="1" x14ac:dyDescent="0.2"/>
    <row r="135" spans="1:1" outlineLevel="1" x14ac:dyDescent="0.2"/>
    <row r="136" spans="1:1" outlineLevel="1" x14ac:dyDescent="0.2"/>
    <row r="137" spans="1:1" outlineLevel="1" x14ac:dyDescent="0.2"/>
    <row r="138" spans="1:1" outlineLevel="1" x14ac:dyDescent="0.2"/>
    <row r="139" spans="1:1" x14ac:dyDescent="0.2">
      <c r="A139" s="46"/>
    </row>
    <row r="140" spans="1:1" x14ac:dyDescent="0.2">
      <c r="A140" s="20" t="s">
        <v>154</v>
      </c>
    </row>
    <row r="141" spans="1:1" outlineLevel="1" x14ac:dyDescent="0.2"/>
    <row r="142" spans="1:1" outlineLevel="1" x14ac:dyDescent="0.2"/>
    <row r="143" spans="1:1" outlineLevel="1" x14ac:dyDescent="0.2"/>
    <row r="144" spans="1:1" outlineLevel="1" x14ac:dyDescent="0.2"/>
    <row r="145" outlineLevel="1" x14ac:dyDescent="0.2"/>
    <row r="146" outlineLevel="1" x14ac:dyDescent="0.2"/>
    <row r="147" outlineLevel="1" x14ac:dyDescent="0.2"/>
    <row r="148" outlineLevel="1" x14ac:dyDescent="0.2"/>
    <row r="149" outlineLevel="1" x14ac:dyDescent="0.2"/>
    <row r="150" outlineLevel="1" x14ac:dyDescent="0.2"/>
    <row r="151" outlineLevel="1" x14ac:dyDescent="0.2"/>
    <row r="152" outlineLevel="1" x14ac:dyDescent="0.2"/>
    <row r="153" outlineLevel="1" x14ac:dyDescent="0.2"/>
    <row r="154" outlineLevel="1" x14ac:dyDescent="0.2"/>
    <row r="155" outlineLevel="1" x14ac:dyDescent="0.2"/>
    <row r="156" outlineLevel="1" x14ac:dyDescent="0.2"/>
    <row r="157" outlineLevel="1" x14ac:dyDescent="0.2"/>
    <row r="158" outlineLevel="1" x14ac:dyDescent="0.2"/>
    <row r="159" outlineLevel="1" x14ac:dyDescent="0.2"/>
    <row r="160" outlineLevel="1" x14ac:dyDescent="0.2"/>
    <row r="161" spans="1:1" x14ac:dyDescent="0.2">
      <c r="A161" s="46"/>
    </row>
    <row r="162" spans="1:1" x14ac:dyDescent="0.2">
      <c r="A162" s="20" t="s">
        <v>155</v>
      </c>
    </row>
    <row r="163" spans="1:1" outlineLevel="1" x14ac:dyDescent="0.2"/>
    <row r="164" spans="1:1" outlineLevel="1" x14ac:dyDescent="0.2"/>
    <row r="165" spans="1:1" outlineLevel="1" x14ac:dyDescent="0.2"/>
    <row r="166" spans="1:1" outlineLevel="1" x14ac:dyDescent="0.2"/>
    <row r="167" spans="1:1" outlineLevel="1" x14ac:dyDescent="0.2"/>
    <row r="168" spans="1:1" outlineLevel="1" x14ac:dyDescent="0.2"/>
    <row r="169" spans="1:1" outlineLevel="1" x14ac:dyDescent="0.2"/>
    <row r="170" spans="1:1" outlineLevel="1" x14ac:dyDescent="0.2"/>
    <row r="171" spans="1:1" outlineLevel="1" x14ac:dyDescent="0.2"/>
    <row r="172" spans="1:1" outlineLevel="1" x14ac:dyDescent="0.2"/>
    <row r="173" spans="1:1" outlineLevel="1" x14ac:dyDescent="0.2"/>
    <row r="174" spans="1:1" outlineLevel="1" x14ac:dyDescent="0.2"/>
    <row r="175" spans="1:1" outlineLevel="1" x14ac:dyDescent="0.2"/>
    <row r="176" spans="1:1" outlineLevel="1" x14ac:dyDescent="0.2"/>
    <row r="177" spans="1:1" outlineLevel="1" x14ac:dyDescent="0.2"/>
    <row r="178" spans="1:1" outlineLevel="1" x14ac:dyDescent="0.2"/>
    <row r="179" spans="1:1" outlineLevel="1" x14ac:dyDescent="0.2"/>
    <row r="180" spans="1:1" outlineLevel="1" x14ac:dyDescent="0.2"/>
    <row r="181" spans="1:1" outlineLevel="1" x14ac:dyDescent="0.2"/>
    <row r="182" spans="1:1" outlineLevel="1" x14ac:dyDescent="0.2"/>
    <row r="183" spans="1:1" x14ac:dyDescent="0.2">
      <c r="A183" s="46"/>
    </row>
    <row r="186" spans="1:1" x14ac:dyDescent="0.2">
      <c r="A186" s="16" t="s">
        <v>75</v>
      </c>
    </row>
  </sheetData>
  <dataValidations count="1">
    <dataValidation type="decimal" allowBlank="1" showInputMessage="1" showErrorMessage="1" error="Please enter a confidence level between 0 and 1." prompt="Confidence level can be adjusted between 0 and 100% to dynamically change confidence limits on this sheet." sqref="I10" xr:uid="{80AB483C-1294-410A-9473-31F9D0E0A0AB}">
      <formula1>0</formula1>
      <formula2>1</formula2>
    </dataValidation>
  </dataValidations>
  <pageMargins left="0.7" right="0.7" top="0.75" bottom="0.75" header="0.3" footer="0.3"/>
  <drawing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84665E-2183-43B9-A409-E4047D959FC9}">
  <dimension ref="A1:BZ186"/>
  <sheetViews>
    <sheetView showGridLines="0" showRowColHeaders="0" tabSelected="1" topLeftCell="A115" zoomScale="123" zoomScaleNormal="100" workbookViewId="0">
      <selection activeCell="B1" sqref="B1"/>
    </sheetView>
  </sheetViews>
  <sheetFormatPr defaultRowHeight="10.199999999999999" outlineLevelRow="1" x14ac:dyDescent="0.2"/>
  <cols>
    <col min="1" max="1" width="15.77734375" style="15" customWidth="1"/>
    <col min="2" max="9" width="10.77734375" style="15" customWidth="1"/>
    <col min="10" max="77" width="8.88671875" style="15"/>
    <col min="78" max="78" width="84.109375" style="15" bestFit="1" customWidth="1"/>
    <col min="79" max="16384" width="8.88671875" style="15"/>
  </cols>
  <sheetData>
    <row r="1" spans="1:78" x14ac:dyDescent="0.2">
      <c r="A1" s="17" t="s">
        <v>81</v>
      </c>
      <c r="B1" s="15" t="s">
        <v>283</v>
      </c>
      <c r="E1" s="19" t="s">
        <v>284</v>
      </c>
      <c r="M1" s="16" t="s">
        <v>9</v>
      </c>
      <c r="N1" s="16" t="s">
        <v>218</v>
      </c>
      <c r="O1" s="16" t="s">
        <v>224</v>
      </c>
      <c r="R1" s="16" t="s">
        <v>70</v>
      </c>
      <c r="U1" s="16" t="s">
        <v>225</v>
      </c>
      <c r="Z1" s="47" t="s">
        <v>285</v>
      </c>
      <c r="BU1" s="33"/>
      <c r="BZ1" s="18" t="s">
        <v>285</v>
      </c>
    </row>
    <row r="2" spans="1:78" x14ac:dyDescent="0.2">
      <c r="A2" s="17" t="s">
        <v>85</v>
      </c>
      <c r="C2" s="15" t="s">
        <v>29</v>
      </c>
      <c r="Q2" s="16" t="s">
        <v>294</v>
      </c>
      <c r="R2" s="16" t="s">
        <v>295</v>
      </c>
      <c r="S2" s="16" t="s">
        <v>220</v>
      </c>
    </row>
    <row r="3" spans="1:78" ht="10.199999999999999" hidden="1" customHeight="1" outlineLevel="1" x14ac:dyDescent="0.2">
      <c r="A3" s="17" t="s">
        <v>86</v>
      </c>
      <c r="AA3" s="34" t="s">
        <v>291</v>
      </c>
    </row>
    <row r="4" spans="1:78" hidden="1" outlineLevel="1" x14ac:dyDescent="0.2">
      <c r="A4" s="15" t="s">
        <v>259</v>
      </c>
    </row>
    <row r="5" spans="1:78" hidden="1" outlineLevel="1" x14ac:dyDescent="0.2">
      <c r="A5" s="17" t="s">
        <v>88</v>
      </c>
    </row>
    <row r="6" spans="1:78" hidden="1" outlineLevel="1" x14ac:dyDescent="0.2">
      <c r="A6" s="15" t="s">
        <v>260</v>
      </c>
    </row>
    <row r="7" spans="1:78" collapsed="1" x14ac:dyDescent="0.2">
      <c r="A7" s="33"/>
      <c r="J7" s="16" t="s">
        <v>222</v>
      </c>
      <c r="K7" s="16" t="s">
        <v>296</v>
      </c>
    </row>
    <row r="8" spans="1:78" x14ac:dyDescent="0.2">
      <c r="A8" s="20" t="s">
        <v>286</v>
      </c>
    </row>
    <row r="9" spans="1:78" ht="10.8" outlineLevel="1" thickBot="1" x14ac:dyDescent="0.25">
      <c r="A9" s="21"/>
      <c r="B9" s="22" t="s">
        <v>91</v>
      </c>
      <c r="C9" s="22" t="s">
        <v>92</v>
      </c>
      <c r="D9" s="22" t="s">
        <v>93</v>
      </c>
      <c r="E9" s="22" t="s">
        <v>94</v>
      </c>
      <c r="F9" s="22" t="s">
        <v>60</v>
      </c>
      <c r="G9" s="22" t="s">
        <v>95</v>
      </c>
      <c r="H9" s="22" t="str">
        <f>"t("&amp;TEXT((1-I10)/2,"0.00%") &amp; ",1479)"</f>
        <v>t(2.50%,1479)</v>
      </c>
      <c r="I9" s="22" t="s">
        <v>96</v>
      </c>
    </row>
    <row r="10" spans="1:78" outlineLevel="1" x14ac:dyDescent="0.2">
      <c r="B10" s="23">
        <f xml:space="preserve"> 1 - C39 / C40</f>
        <v>0.97161163483630375</v>
      </c>
      <c r="C10" s="23">
        <f>1-D10^2/E10^2</f>
        <v>0.97122774889764663</v>
      </c>
      <c r="D10" s="23">
        <f xml:space="preserve"> SQRT(D39)</f>
        <v>0.11961528543353356</v>
      </c>
      <c r="E10" s="23">
        <v>0.70517963221689151</v>
      </c>
      <c r="F10" s="24">
        <v>1500</v>
      </c>
      <c r="G10" s="24">
        <v>0</v>
      </c>
      <c r="H10" s="15">
        <f>TINV(1 - $I$10, F10 - 20 - 1)</f>
        <v>1.9615692453800033</v>
      </c>
      <c r="I10" s="25">
        <v>0.95</v>
      </c>
    </row>
    <row r="11" spans="1:78" x14ac:dyDescent="0.2">
      <c r="A11" s="33"/>
    </row>
    <row r="12" spans="1:78" x14ac:dyDescent="0.2">
      <c r="A12" s="20" t="s">
        <v>287</v>
      </c>
    </row>
    <row r="13" spans="1:78" ht="10.8" outlineLevel="1" thickBot="1" x14ac:dyDescent="0.25">
      <c r="A13" s="22" t="s">
        <v>98</v>
      </c>
      <c r="B13" s="22" t="s">
        <v>99</v>
      </c>
      <c r="C13" s="22" t="s">
        <v>100</v>
      </c>
      <c r="D13" s="22" t="s">
        <v>101</v>
      </c>
      <c r="E13" s="22" t="s">
        <v>102</v>
      </c>
      <c r="F13" s="22" t="str">
        <f>IF($I$10&gt;99%,("Lower"&amp;TEXT($I$10,"0.0%")),("Lower"&amp;TEXT($I$10,"0%")))</f>
        <v>Lower95%</v>
      </c>
      <c r="G13" s="22" t="str">
        <f>IF($I$10&gt;99%,("Upper"&amp;TEXT($I$10,"0.0%")),("Upper"&amp;TEXT($I$10,"0%")))</f>
        <v>Upper95%</v>
      </c>
      <c r="H13" s="22" t="s">
        <v>104</v>
      </c>
      <c r="I13" s="22" t="s">
        <v>103</v>
      </c>
    </row>
    <row r="14" spans="1:78" outlineLevel="1" x14ac:dyDescent="0.2">
      <c r="A14" s="26" t="s">
        <v>105</v>
      </c>
      <c r="B14" s="23">
        <v>1.9143302937026019</v>
      </c>
      <c r="C14" s="23">
        <v>0.12968796106406957</v>
      </c>
      <c r="D14" s="23">
        <f>IF(C14&lt;&gt;0,(B14 - 0) / C14, 0)</f>
        <v>14.761048581501468</v>
      </c>
      <c r="E14" s="23">
        <f>IF(C14&lt;&gt;0,TDIST(ABS(D14),$F$10 - 21,2),0)</f>
        <v>4.2020180039998018E-46</v>
      </c>
      <c r="F14" s="23">
        <f>B14 - TINV(1 - $I$10, $F$10 - 21) * C14</f>
        <v>1.6599383777832837</v>
      </c>
      <c r="G14" s="23">
        <f>B14 + TINV(1 - $I$10, $F$10 - 21) * C14</f>
        <v>2.1687222096219201</v>
      </c>
      <c r="H14" s="23">
        <v>0</v>
      </c>
      <c r="I14" s="23">
        <v>0</v>
      </c>
    </row>
    <row r="15" spans="1:78" outlineLevel="1" x14ac:dyDescent="0.2">
      <c r="A15" s="26" t="s">
        <v>1</v>
      </c>
      <c r="B15" s="23">
        <v>0.35468653890229213</v>
      </c>
      <c r="C15" s="23">
        <v>0.11800129278743557</v>
      </c>
      <c r="D15" s="154">
        <f t="shared" ref="D15:D34" si="0">IF(C15&lt;&gt;0,(B15 - 0) / C15, 0)</f>
        <v>3.0057851954318426</v>
      </c>
      <c r="E15" s="23">
        <f t="shared" ref="E15:E34" si="1">IF(C15&lt;&gt;0,TDIST(ABS(D15),$F$10 - 21,2),0)</f>
        <v>2.6935717151735212E-3</v>
      </c>
      <c r="F15" s="23">
        <f t="shared" ref="F15:F34" si="2">B15 - TINV(1 - $I$10, $F$10 - 21) * C15</f>
        <v>0.12321883205537731</v>
      </c>
      <c r="G15" s="23">
        <f t="shared" ref="G15:G34" si="3">B15 + TINV(1 - $I$10, $F$10 - 21) * C15</f>
        <v>0.58615424574920694</v>
      </c>
      <c r="H15" s="23">
        <v>69.610704716375324</v>
      </c>
      <c r="I15" s="155">
        <f>B15*0.21844248801291/$E$10</f>
        <v>0.10987074283318843</v>
      </c>
    </row>
    <row r="16" spans="1:78" outlineLevel="1" x14ac:dyDescent="0.2">
      <c r="A16" s="26" t="s">
        <v>18</v>
      </c>
      <c r="B16" s="23">
        <v>-0.88906867395336375</v>
      </c>
      <c r="C16" s="23">
        <v>4.147705630436898E-2</v>
      </c>
      <c r="D16" s="50">
        <f t="shared" si="0"/>
        <v>-21.43519220431547</v>
      </c>
      <c r="E16" s="23">
        <f t="shared" si="1"/>
        <v>5.5518470781787832E-89</v>
      </c>
      <c r="F16" s="23">
        <f t="shared" si="2"/>
        <v>-0.97042879198890875</v>
      </c>
      <c r="G16" s="23">
        <f t="shared" si="3"/>
        <v>-0.80770855591781876</v>
      </c>
      <c r="H16" s="23">
        <v>1.0756509976381539</v>
      </c>
      <c r="I16" s="51">
        <f>B16*0.0772526934963109/$E$10</f>
        <v>-9.7397807066790076E-2</v>
      </c>
    </row>
    <row r="17" spans="1:9" outlineLevel="1" x14ac:dyDescent="0.2">
      <c r="A17" s="26" t="s">
        <v>19</v>
      </c>
      <c r="B17" s="23">
        <v>0.12692153587700308</v>
      </c>
      <c r="C17" s="23">
        <v>1.8318788730167363E-2</v>
      </c>
      <c r="D17" s="156">
        <f t="shared" si="0"/>
        <v>6.92848952769398</v>
      </c>
      <c r="E17" s="23">
        <f t="shared" si="1"/>
        <v>6.3273050196000664E-12</v>
      </c>
      <c r="F17" s="23">
        <f t="shared" si="2"/>
        <v>9.0987963291292981E-2</v>
      </c>
      <c r="G17" s="23">
        <f t="shared" si="3"/>
        <v>0.16285510846271317</v>
      </c>
      <c r="H17" s="23">
        <v>1.3293669563858133</v>
      </c>
      <c r="I17" s="53">
        <f>B17*0.194451613112663/$E$10</f>
        <v>3.4998312858856288E-2</v>
      </c>
    </row>
    <row r="18" spans="1:9" outlineLevel="1" x14ac:dyDescent="0.2">
      <c r="A18" s="26" t="s">
        <v>20</v>
      </c>
      <c r="B18" s="23">
        <v>-0.3331253171277912</v>
      </c>
      <c r="C18" s="23">
        <v>1.160246721654115E-2</v>
      </c>
      <c r="D18" s="50">
        <f t="shared" si="0"/>
        <v>-28.711593052628363</v>
      </c>
      <c r="E18" s="23">
        <f t="shared" si="1"/>
        <v>1.8407569103560893E-144</v>
      </c>
      <c r="F18" s="23">
        <f t="shared" si="2"/>
        <v>-0.35588435999028806</v>
      </c>
      <c r="G18" s="23">
        <f t="shared" si="3"/>
        <v>-0.31036627426529434</v>
      </c>
      <c r="H18" s="23">
        <v>2.504482414511886</v>
      </c>
      <c r="I18" s="54">
        <f>B18*0.421399977277474/$E$10</f>
        <v>-0.19906842831930557</v>
      </c>
    </row>
    <row r="19" spans="1:9" outlineLevel="1" x14ac:dyDescent="0.2">
      <c r="A19" s="26" t="s">
        <v>21</v>
      </c>
      <c r="B19" s="23">
        <v>-0.49171671235347597</v>
      </c>
      <c r="C19" s="23">
        <v>1.3428574033001411E-2</v>
      </c>
      <c r="D19" s="50">
        <f t="shared" si="0"/>
        <v>-36.617194881977554</v>
      </c>
      <c r="E19" s="23">
        <f t="shared" si="1"/>
        <v>1.7015821451167912E-209</v>
      </c>
      <c r="F19" s="23">
        <f t="shared" si="2"/>
        <v>-0.51805779018592002</v>
      </c>
      <c r="G19" s="23">
        <f t="shared" si="3"/>
        <v>-0.46537563452103187</v>
      </c>
      <c r="H19" s="23">
        <v>1.9675613607013338</v>
      </c>
      <c r="I19" s="157">
        <f>B19*0.322715711248861/$E$10</f>
        <v>-0.22502735659174153</v>
      </c>
    </row>
    <row r="20" spans="1:9" outlineLevel="1" x14ac:dyDescent="0.2">
      <c r="A20" s="26" t="s">
        <v>22</v>
      </c>
      <c r="B20" s="23">
        <v>-0.12502006330130683</v>
      </c>
      <c r="C20" s="23">
        <v>1.1904698887701097E-2</v>
      </c>
      <c r="D20" s="50">
        <f t="shared" si="0"/>
        <v>-10.501740907572785</v>
      </c>
      <c r="E20" s="23">
        <f t="shared" si="1"/>
        <v>6.2345394474232394E-25</v>
      </c>
      <c r="F20" s="23">
        <f t="shared" si="2"/>
        <v>-0.14837195451493082</v>
      </c>
      <c r="G20" s="23">
        <f t="shared" si="3"/>
        <v>-0.10166817208768282</v>
      </c>
      <c r="H20" s="23">
        <v>2.161150643935573</v>
      </c>
      <c r="I20" s="56">
        <f>B20*0.381513552335911/$E$10</f>
        <v>-6.7637870245055451E-2</v>
      </c>
    </row>
    <row r="21" spans="1:9" outlineLevel="1" x14ac:dyDescent="0.2">
      <c r="A21" s="26" t="s">
        <v>23</v>
      </c>
      <c r="B21" s="23">
        <v>-0.19283161607505503</v>
      </c>
      <c r="C21" s="23">
        <v>1.1391500266433216E-2</v>
      </c>
      <c r="D21" s="50">
        <f t="shared" si="0"/>
        <v>-16.92767515822851</v>
      </c>
      <c r="E21" s="23">
        <f t="shared" si="1"/>
        <v>6.832928756022588E-59</v>
      </c>
      <c r="F21" s="23">
        <f t="shared" si="2"/>
        <v>-0.21517683265642853</v>
      </c>
      <c r="G21" s="23">
        <f t="shared" si="3"/>
        <v>-0.17048639949368152</v>
      </c>
      <c r="H21" s="23">
        <v>2.4385090599977013</v>
      </c>
      <c r="I21" s="57">
        <f>B21*0.423513371355787/$E$10</f>
        <v>-0.11580987892573327</v>
      </c>
    </row>
    <row r="22" spans="1:9" outlineLevel="1" x14ac:dyDescent="0.2">
      <c r="A22" s="26" t="s">
        <v>24</v>
      </c>
      <c r="B22" s="23">
        <v>6.7887971817857856E-2</v>
      </c>
      <c r="C22" s="23">
        <v>1.4209571311094019E-2</v>
      </c>
      <c r="D22" s="158">
        <f t="shared" si="0"/>
        <v>4.7776227960413431</v>
      </c>
      <c r="E22" s="23">
        <f t="shared" si="1"/>
        <v>1.9499976442209006E-6</v>
      </c>
      <c r="F22" s="23">
        <f t="shared" si="2"/>
        <v>4.001491374398182E-2</v>
      </c>
      <c r="G22" s="23">
        <f t="shared" si="3"/>
        <v>9.5761029891733893E-2</v>
      </c>
      <c r="H22" s="23">
        <v>1.640482451401913</v>
      </c>
      <c r="I22" s="69">
        <f>B22*0.278477866571718/$E$10</f>
        <v>2.6809193989742585E-2</v>
      </c>
    </row>
    <row r="23" spans="1:9" outlineLevel="1" x14ac:dyDescent="0.2">
      <c r="A23" s="26" t="s">
        <v>10</v>
      </c>
      <c r="B23" s="23">
        <v>0.47200773524364364</v>
      </c>
      <c r="C23" s="23">
        <v>2.1398775388611308E-2</v>
      </c>
      <c r="D23" s="60">
        <f t="shared" si="0"/>
        <v>22.057698474411389</v>
      </c>
      <c r="E23" s="23">
        <f t="shared" si="1"/>
        <v>1.9074334620769829E-93</v>
      </c>
      <c r="F23" s="23">
        <f t="shared" si="2"/>
        <v>0.43003255555254916</v>
      </c>
      <c r="G23" s="23">
        <f t="shared" si="3"/>
        <v>0.51398291493473813</v>
      </c>
      <c r="H23" s="23">
        <v>5.4294813101558397</v>
      </c>
      <c r="I23" s="159">
        <f>B23*0.33641559164254/$E$10</f>
        <v>0.22517774799117651</v>
      </c>
    </row>
    <row r="24" spans="1:9" outlineLevel="1" x14ac:dyDescent="0.2">
      <c r="A24" s="26" t="s">
        <v>11</v>
      </c>
      <c r="B24" s="23">
        <v>0.43608424037842919</v>
      </c>
      <c r="C24" s="23">
        <v>2.0564167400657137E-2</v>
      </c>
      <c r="D24" s="60">
        <f t="shared" si="0"/>
        <v>21.206024629253598</v>
      </c>
      <c r="E24" s="23">
        <f t="shared" si="1"/>
        <v>2.350076445498665E-87</v>
      </c>
      <c r="F24" s="23">
        <f t="shared" si="2"/>
        <v>0.39574620204845412</v>
      </c>
      <c r="G24" s="23">
        <f t="shared" si="3"/>
        <v>0.47642227870840426</v>
      </c>
      <c r="H24" s="23">
        <v>8.101931483424039</v>
      </c>
      <c r="I24" s="160">
        <f>B24*0.427630838822182/$E$10</f>
        <v>0.26444761163040126</v>
      </c>
    </row>
    <row r="25" spans="1:9" outlineLevel="1" x14ac:dyDescent="0.2">
      <c r="A25" s="26" t="s">
        <v>12</v>
      </c>
      <c r="B25" s="23">
        <v>0.35991275435903625</v>
      </c>
      <c r="C25" s="23">
        <v>2.0779212965059069E-2</v>
      </c>
      <c r="D25" s="60">
        <f t="shared" si="0"/>
        <v>17.320807817131545</v>
      </c>
      <c r="E25" s="23">
        <f t="shared" si="1"/>
        <v>2.4347052742775912E-61</v>
      </c>
      <c r="F25" s="23">
        <f t="shared" si="2"/>
        <v>0.31915288926357493</v>
      </c>
      <c r="G25" s="23">
        <f t="shared" si="3"/>
        <v>0.40067261945449756</v>
      </c>
      <c r="H25" s="23">
        <v>7.0595486520663799</v>
      </c>
      <c r="I25" s="63">
        <f>B25*0.395043789073751/$E$10</f>
        <v>0.20162422696609206</v>
      </c>
    </row>
    <row r="26" spans="1:9" outlineLevel="1" x14ac:dyDescent="0.2">
      <c r="A26" s="26" t="s">
        <v>13</v>
      </c>
      <c r="B26" s="23">
        <v>0.32400731946174338</v>
      </c>
      <c r="C26" s="23">
        <v>2.0809323513708882E-2</v>
      </c>
      <c r="D26" s="60">
        <f t="shared" si="0"/>
        <v>15.570295653690618</v>
      </c>
      <c r="E26" s="23">
        <f t="shared" si="1"/>
        <v>9.8010213171896492E-51</v>
      </c>
      <c r="F26" s="23">
        <f t="shared" si="2"/>
        <v>0.28318839044008909</v>
      </c>
      <c r="G26" s="23">
        <f t="shared" si="3"/>
        <v>0.36482624848339767</v>
      </c>
      <c r="H26" s="23">
        <v>7.1723316963723054</v>
      </c>
      <c r="I26" s="64">
        <f>B26*0.397610720528184/$E$10</f>
        <v>0.18268931469643687</v>
      </c>
    </row>
    <row r="27" spans="1:9" outlineLevel="1" x14ac:dyDescent="0.2">
      <c r="A27" s="26" t="s">
        <v>14</v>
      </c>
      <c r="B27" s="23">
        <v>0.23730070293006791</v>
      </c>
      <c r="C27" s="23">
        <v>2.1214186781375856E-2</v>
      </c>
      <c r="D27" s="60">
        <f t="shared" si="0"/>
        <v>11.185943886305203</v>
      </c>
      <c r="E27" s="23">
        <f t="shared" si="1"/>
        <v>6.0977773943655108E-28</v>
      </c>
      <c r="F27" s="23">
        <f t="shared" si="2"/>
        <v>0.19568760657397405</v>
      </c>
      <c r="G27" s="23">
        <f t="shared" si="3"/>
        <v>0.27891379928616178</v>
      </c>
      <c r="H27" s="23">
        <v>5.5668790435886084</v>
      </c>
      <c r="I27" s="65">
        <f>B27*0.343609663168307/$E$10</f>
        <v>0.1156284312226481</v>
      </c>
    </row>
    <row r="28" spans="1:9" outlineLevel="1" x14ac:dyDescent="0.2">
      <c r="A28" s="26" t="s">
        <v>15</v>
      </c>
      <c r="B28" s="23">
        <v>0.10085379825451835</v>
      </c>
      <c r="C28" s="23">
        <v>2.2475328761375132E-2</v>
      </c>
      <c r="D28" s="161">
        <f t="shared" si="0"/>
        <v>4.4873113681807473</v>
      </c>
      <c r="E28" s="23">
        <f t="shared" si="1"/>
        <v>7.7711106904927458E-6</v>
      </c>
      <c r="F28" s="23">
        <f t="shared" si="2"/>
        <v>5.6766884576400244E-2</v>
      </c>
      <c r="G28" s="23">
        <f t="shared" si="3"/>
        <v>0.14494071193263644</v>
      </c>
      <c r="H28" s="23">
        <v>3.7786926139445525</v>
      </c>
      <c r="I28" s="162">
        <f>B28*0.267208699736802/$E$10</f>
        <v>3.8215812062505676E-2</v>
      </c>
    </row>
    <row r="29" spans="1:9" outlineLevel="1" x14ac:dyDescent="0.2">
      <c r="A29" s="26" t="s">
        <v>4</v>
      </c>
      <c r="B29" s="23">
        <v>-0.14469253457287942</v>
      </c>
      <c r="C29" s="23">
        <v>2.1686705699730417E-2</v>
      </c>
      <c r="D29" s="163">
        <f t="shared" si="0"/>
        <v>-6.6719462409949184</v>
      </c>
      <c r="E29" s="23">
        <f t="shared" si="1"/>
        <v>3.5574301871803434E-11</v>
      </c>
      <c r="F29" s="23">
        <f t="shared" si="2"/>
        <v>-0.18723250950707782</v>
      </c>
      <c r="G29" s="23">
        <f t="shared" si="3"/>
        <v>-0.10215255963868101</v>
      </c>
      <c r="H29" s="23">
        <v>1.2174566888124623</v>
      </c>
      <c r="I29" s="67">
        <f>B29*0.157187873495185/$E$10</f>
        <v>-3.2252649936355689E-2</v>
      </c>
    </row>
    <row r="30" spans="1:9" outlineLevel="1" x14ac:dyDescent="0.2">
      <c r="A30" s="26" t="s">
        <v>6</v>
      </c>
      <c r="B30" s="23">
        <v>4.348665170478639E-2</v>
      </c>
      <c r="C30" s="27">
        <v>7.6602024709414131E-3</v>
      </c>
      <c r="D30" s="164">
        <f t="shared" si="0"/>
        <v>5.6769585229307946</v>
      </c>
      <c r="E30" s="23">
        <f t="shared" si="1"/>
        <v>1.64759344532922E-8</v>
      </c>
      <c r="F30" s="23">
        <f t="shared" si="2"/>
        <v>2.8460634124403805E-2</v>
      </c>
      <c r="G30" s="23">
        <f t="shared" si="3"/>
        <v>5.8512669285168975E-2</v>
      </c>
      <c r="H30" s="23">
        <v>1.5199980063087575</v>
      </c>
      <c r="I30" s="165">
        <f>B30*0.497241221697313/$E$10</f>
        <v>3.0663613685545085E-2</v>
      </c>
    </row>
    <row r="31" spans="1:9" outlineLevel="1" x14ac:dyDescent="0.2">
      <c r="A31" s="26" t="s">
        <v>7</v>
      </c>
      <c r="B31" s="23">
        <v>2.7858809687128269E-2</v>
      </c>
      <c r="C31" s="27">
        <v>9.5385990368857428E-3</v>
      </c>
      <c r="D31" s="166">
        <f t="shared" si="0"/>
        <v>2.9206395592684324</v>
      </c>
      <c r="E31" s="23">
        <f t="shared" si="1"/>
        <v>3.5460872369698919E-3</v>
      </c>
      <c r="F31" s="27">
        <f t="shared" si="2"/>
        <v>9.1481871723618768E-3</v>
      </c>
      <c r="G31" s="23">
        <f t="shared" si="3"/>
        <v>4.6569432201894662E-2</v>
      </c>
      <c r="H31" s="23">
        <v>1.6789556757369046</v>
      </c>
      <c r="I31" s="167">
        <f>B31*0.419682525585139/$E$10</f>
        <v>1.6579967819736568E-2</v>
      </c>
    </row>
    <row r="32" spans="1:9" outlineLevel="1" x14ac:dyDescent="0.2">
      <c r="A32" s="26" t="s">
        <v>36</v>
      </c>
      <c r="B32" s="23">
        <v>0.63422626480038125</v>
      </c>
      <c r="C32" s="23">
        <v>5.2643922628485426E-2</v>
      </c>
      <c r="D32" s="60">
        <f t="shared" si="0"/>
        <v>12.047473537946502</v>
      </c>
      <c r="E32" s="23">
        <f t="shared" si="1"/>
        <v>5.9354564027835178E-32</v>
      </c>
      <c r="F32" s="23">
        <f t="shared" si="2"/>
        <v>0.53096156521617976</v>
      </c>
      <c r="G32" s="23">
        <f t="shared" si="3"/>
        <v>0.73749096438458273</v>
      </c>
      <c r="H32" s="23">
        <v>52.859415093574</v>
      </c>
      <c r="I32" s="158">
        <f>B32*0.426676573712052/$E$10</f>
        <v>0.38374547031725409</v>
      </c>
    </row>
    <row r="33" spans="1:9" outlineLevel="1" x14ac:dyDescent="0.2">
      <c r="A33" s="26" t="s">
        <v>34</v>
      </c>
      <c r="B33" s="23">
        <v>0.85130275907278652</v>
      </c>
      <c r="C33" s="23">
        <v>7.8893566515407035E-2</v>
      </c>
      <c r="D33" s="60">
        <f t="shared" si="0"/>
        <v>10.790521923058664</v>
      </c>
      <c r="E33" s="23">
        <f t="shared" si="1"/>
        <v>3.4987848932967718E-26</v>
      </c>
      <c r="F33" s="23">
        <f t="shared" si="2"/>
        <v>0.69654756533782247</v>
      </c>
      <c r="G33" s="23">
        <f t="shared" si="3"/>
        <v>1.0060579528077507</v>
      </c>
      <c r="H33" s="23">
        <v>308.11924137101784</v>
      </c>
      <c r="I33" s="60">
        <f>B33*0.68739075203717/$E$10</f>
        <v>0.82982777300405342</v>
      </c>
    </row>
    <row r="34" spans="1:9" outlineLevel="1" x14ac:dyDescent="0.2">
      <c r="A34" s="26" t="s">
        <v>35</v>
      </c>
      <c r="B34" s="23">
        <v>-0.26933207391564629</v>
      </c>
      <c r="C34" s="23">
        <v>7.601731499402091E-2</v>
      </c>
      <c r="D34" s="168">
        <f t="shared" si="0"/>
        <v>-3.5430358719829873</v>
      </c>
      <c r="E34" s="23">
        <f t="shared" si="1"/>
        <v>4.0784437375256918E-4</v>
      </c>
      <c r="F34" s="23">
        <f t="shared" si="2"/>
        <v>-0.41844530112428191</v>
      </c>
      <c r="G34" s="23">
        <f t="shared" si="3"/>
        <v>-0.12021884670701069</v>
      </c>
      <c r="H34" s="23">
        <v>281.65645491988062</v>
      </c>
      <c r="I34" s="169">
        <f>B34*0.682076666909095/$E$10</f>
        <v>-0.2605082660861594</v>
      </c>
    </row>
    <row r="35" spans="1:9" x14ac:dyDescent="0.2">
      <c r="A35" s="33"/>
    </row>
    <row r="36" spans="1:9" x14ac:dyDescent="0.2">
      <c r="A36" s="20" t="s">
        <v>288</v>
      </c>
    </row>
    <row r="37" spans="1:9" ht="10.8" hidden="1" outlineLevel="1" thickBot="1" x14ac:dyDescent="0.25">
      <c r="A37" s="28" t="s">
        <v>108</v>
      </c>
      <c r="B37" s="22" t="s">
        <v>112</v>
      </c>
      <c r="C37" s="22" t="s">
        <v>113</v>
      </c>
      <c r="D37" s="22" t="s">
        <v>114</v>
      </c>
      <c r="E37" s="22" t="s">
        <v>115</v>
      </c>
      <c r="F37" s="22" t="s">
        <v>102</v>
      </c>
      <c r="G37" s="21"/>
      <c r="H37" s="21"/>
      <c r="I37" s="22" t="s">
        <v>61</v>
      </c>
    </row>
    <row r="38" spans="1:9" hidden="1" outlineLevel="1" x14ac:dyDescent="0.2">
      <c r="A38" s="15" t="s">
        <v>109</v>
      </c>
      <c r="B38" s="24">
        <v>20</v>
      </c>
      <c r="C38" s="23">
        <f>C40 - C39</f>
        <v>724.25893160930991</v>
      </c>
      <c r="D38" s="23">
        <f>C38/B38</f>
        <v>36.212946580465498</v>
      </c>
      <c r="E38" s="23">
        <f>D38/D39</f>
        <v>2530.9904244866161</v>
      </c>
      <c r="F38" s="23">
        <f>FDIST(E38,20,1479)</f>
        <v>0</v>
      </c>
      <c r="I38" s="23">
        <v>7.2219258176898302</v>
      </c>
    </row>
    <row r="39" spans="1:9" hidden="1" outlineLevel="1" x14ac:dyDescent="0.2">
      <c r="A39" s="15" t="s">
        <v>110</v>
      </c>
      <c r="B39" s="24">
        <v>1479</v>
      </c>
      <c r="C39" s="23">
        <v>21.161260617322299</v>
      </c>
      <c r="D39" s="23">
        <f>C39/B39</f>
        <v>1.4307816509345705E-2</v>
      </c>
    </row>
    <row r="40" spans="1:9" hidden="1" outlineLevel="1" x14ac:dyDescent="0.2">
      <c r="A40" s="15" t="s">
        <v>111</v>
      </c>
      <c r="B40" s="24">
        <f>B38 + B39</f>
        <v>1499</v>
      </c>
      <c r="C40" s="23">
        <v>745.42019222663225</v>
      </c>
    </row>
    <row r="41" spans="1:9" collapsed="1" x14ac:dyDescent="0.2">
      <c r="A41" s="33"/>
    </row>
    <row r="42" spans="1:9" x14ac:dyDescent="0.2">
      <c r="A42" s="20" t="s">
        <v>289</v>
      </c>
    </row>
    <row r="43" spans="1:9" ht="10.8" outlineLevel="1" thickBot="1" x14ac:dyDescent="0.25">
      <c r="A43" s="21"/>
      <c r="B43" s="22" t="s">
        <v>119</v>
      </c>
      <c r="C43" s="22" t="s">
        <v>120</v>
      </c>
      <c r="D43" s="22" t="s">
        <v>121</v>
      </c>
      <c r="E43" s="22" t="s">
        <v>66</v>
      </c>
      <c r="F43" s="22" t="s">
        <v>67</v>
      </c>
      <c r="G43" s="22" t="s">
        <v>117</v>
      </c>
      <c r="H43" s="22" t="s">
        <v>122</v>
      </c>
      <c r="I43" s="21"/>
    </row>
    <row r="44" spans="1:9" outlineLevel="1" x14ac:dyDescent="0.2">
      <c r="A44" s="15" t="s">
        <v>118</v>
      </c>
      <c r="B44" s="23">
        <v>-9.3904143720161907E-15</v>
      </c>
      <c r="C44" s="23">
        <v>0.11877502716570881</v>
      </c>
      <c r="D44" s="23">
        <v>9.4367943966120346E-2</v>
      </c>
      <c r="E44" s="23">
        <v>-0.40624526990599552</v>
      </c>
      <c r="F44" s="23">
        <v>0.48175675264307127</v>
      </c>
      <c r="G44" s="25">
        <v>1.3227794185285963E-2</v>
      </c>
      <c r="H44" s="29" t="s">
        <v>123</v>
      </c>
    </row>
    <row r="45" spans="1:9" outlineLevel="1" x14ac:dyDescent="0.2"/>
    <row r="46" spans="1:9" x14ac:dyDescent="0.2">
      <c r="A46" s="33"/>
    </row>
    <row r="47" spans="1:9" x14ac:dyDescent="0.2">
      <c r="A47" s="20" t="s">
        <v>290</v>
      </c>
    </row>
    <row r="48" spans="1:9" ht="10.8" hidden="1" outlineLevel="1" thickBot="1" x14ac:dyDescent="0.25">
      <c r="A48" s="30" t="s">
        <v>98</v>
      </c>
      <c r="B48" s="21" t="s">
        <v>125</v>
      </c>
    </row>
    <row r="49" spans="1:18" ht="10.8" hidden="1" outlineLevel="1" thickBot="1" x14ac:dyDescent="0.25">
      <c r="A49" s="29" t="s">
        <v>105</v>
      </c>
      <c r="B49" s="31">
        <v>1</v>
      </c>
      <c r="C49" s="32" t="s">
        <v>78</v>
      </c>
    </row>
    <row r="50" spans="1:18" ht="10.8" hidden="1" outlineLevel="1" thickBot="1" x14ac:dyDescent="0.25">
      <c r="A50" s="29" t="s">
        <v>1</v>
      </c>
      <c r="B50" s="31">
        <v>0.96568310240107991</v>
      </c>
      <c r="C50" s="31">
        <v>1</v>
      </c>
      <c r="D50" s="32" t="s">
        <v>127</v>
      </c>
    </row>
    <row r="51" spans="1:18" ht="10.8" hidden="1" outlineLevel="1" thickBot="1" x14ac:dyDescent="0.25">
      <c r="A51" s="29" t="s">
        <v>18</v>
      </c>
      <c r="B51" s="31">
        <v>-4.2841623080576319E-2</v>
      </c>
      <c r="C51" s="125">
        <v>-4.7494585054985959E-2</v>
      </c>
      <c r="D51" s="31">
        <v>1</v>
      </c>
      <c r="E51" s="32" t="s">
        <v>128</v>
      </c>
    </row>
    <row r="52" spans="1:18" ht="10.8" hidden="1" outlineLevel="1" thickBot="1" x14ac:dyDescent="0.25">
      <c r="A52" s="29" t="s">
        <v>19</v>
      </c>
      <c r="B52" s="31">
        <v>-3.8373346868600312E-2</v>
      </c>
      <c r="C52" s="105">
        <v>5.8992183386923896E-3</v>
      </c>
      <c r="D52" s="77">
        <v>0.1037746976799851</v>
      </c>
      <c r="E52" s="31">
        <v>1</v>
      </c>
      <c r="F52" s="32" t="s">
        <v>129</v>
      </c>
    </row>
    <row r="53" spans="1:18" ht="10.8" hidden="1" outlineLevel="1" thickBot="1" x14ac:dyDescent="0.25">
      <c r="A53" s="29" t="s">
        <v>20</v>
      </c>
      <c r="B53" s="31">
        <v>-4.2697655755472019E-2</v>
      </c>
      <c r="C53" s="76">
        <v>-1.8001123173571501E-3</v>
      </c>
      <c r="D53" s="78">
        <v>0.20134050436453435</v>
      </c>
      <c r="E53" s="79">
        <v>0.39096527483609916</v>
      </c>
      <c r="F53" s="31">
        <v>1</v>
      </c>
      <c r="G53" s="32" t="s">
        <v>130</v>
      </c>
    </row>
    <row r="54" spans="1:18" ht="10.8" hidden="1" outlineLevel="1" thickBot="1" x14ac:dyDescent="0.25">
      <c r="A54" s="29" t="s">
        <v>21</v>
      </c>
      <c r="B54" s="31">
        <v>-2.2495246908440205E-2</v>
      </c>
      <c r="C54" s="76">
        <v>-8.7364835627035797E-3</v>
      </c>
      <c r="D54" s="81">
        <v>0.18586923690547968</v>
      </c>
      <c r="E54" s="82">
        <v>0.32894862713793943</v>
      </c>
      <c r="F54" s="83">
        <v>0.60759245185065724</v>
      </c>
      <c r="G54" s="31">
        <v>1</v>
      </c>
      <c r="H54" s="32" t="s">
        <v>131</v>
      </c>
    </row>
    <row r="55" spans="1:18" ht="10.8" hidden="1" outlineLevel="1" thickBot="1" x14ac:dyDescent="0.25">
      <c r="A55" s="29" t="s">
        <v>22</v>
      </c>
      <c r="B55" s="31">
        <v>-3.1796931148404761E-2</v>
      </c>
      <c r="C55" s="84">
        <v>2.1200614176163386E-2</v>
      </c>
      <c r="D55" s="85">
        <v>0.17985810083504442</v>
      </c>
      <c r="E55" s="79">
        <v>0.39375908281099886</v>
      </c>
      <c r="F55" s="93">
        <v>0.64159022561081114</v>
      </c>
      <c r="G55" s="87">
        <v>0.55609504400801668</v>
      </c>
      <c r="H55" s="31">
        <v>1</v>
      </c>
      <c r="I55" s="32" t="s">
        <v>132</v>
      </c>
    </row>
    <row r="56" spans="1:18" ht="10.8" hidden="1" outlineLevel="1" thickBot="1" x14ac:dyDescent="0.25">
      <c r="A56" s="29" t="s">
        <v>23</v>
      </c>
      <c r="B56" s="31">
        <v>-3.2480083727505084E-2</v>
      </c>
      <c r="C56" s="84">
        <v>2.1055643161624019E-2</v>
      </c>
      <c r="D56" s="89">
        <v>0.19572209606542637</v>
      </c>
      <c r="E56" s="90">
        <v>0.40218636490269455</v>
      </c>
      <c r="F56" s="91">
        <v>0.68295635628528784</v>
      </c>
      <c r="G56" s="92">
        <v>0.5960139060623747</v>
      </c>
      <c r="H56" s="93">
        <v>0.64587117852859088</v>
      </c>
      <c r="I56" s="31">
        <v>1</v>
      </c>
      <c r="J56" s="32" t="s">
        <v>133</v>
      </c>
    </row>
    <row r="57" spans="1:18" ht="10.8" hidden="1" outlineLevel="1" thickBot="1" x14ac:dyDescent="0.25">
      <c r="A57" s="29" t="s">
        <v>24</v>
      </c>
      <c r="B57" s="31">
        <v>-0.12391894289387466</v>
      </c>
      <c r="C57" s="94">
        <v>-6.3365901288565812E-2</v>
      </c>
      <c r="D57" s="95">
        <v>0.1365918902759076</v>
      </c>
      <c r="E57" s="96">
        <v>0.33745055589182693</v>
      </c>
      <c r="F57" s="97">
        <v>0.51288192081577788</v>
      </c>
      <c r="G57" s="98">
        <v>0.43471203218099214</v>
      </c>
      <c r="H57" s="99">
        <v>0.50599539646731784</v>
      </c>
      <c r="I57" s="100">
        <v>0.52639832985447266</v>
      </c>
      <c r="J57" s="31">
        <v>1</v>
      </c>
      <c r="K57" s="32" t="s">
        <v>134</v>
      </c>
    </row>
    <row r="58" spans="1:18" ht="10.8" hidden="1" outlineLevel="1" thickBot="1" x14ac:dyDescent="0.25">
      <c r="A58" s="29" t="s">
        <v>10</v>
      </c>
      <c r="B58" s="31">
        <v>-0.1071120796166361</v>
      </c>
      <c r="C58" s="104">
        <v>4.1106672918590353E-2</v>
      </c>
      <c r="D58" s="102">
        <v>-2.4134308018297908E-2</v>
      </c>
      <c r="E58" s="103">
        <v>3.3354793951034301E-2</v>
      </c>
      <c r="F58" s="76">
        <v>-4.4801860756987051E-4</v>
      </c>
      <c r="G58" s="80">
        <v>-9.4998347761045196E-3</v>
      </c>
      <c r="H58" s="104">
        <v>4.0690704311119166E-2</v>
      </c>
      <c r="I58" s="105">
        <v>2.9873168493522052E-3</v>
      </c>
      <c r="J58" s="88">
        <v>1.4205246241217372E-2</v>
      </c>
      <c r="K58" s="31">
        <v>1</v>
      </c>
      <c r="L58" s="32" t="s">
        <v>135</v>
      </c>
    </row>
    <row r="59" spans="1:18" ht="10.8" hidden="1" outlineLevel="1" thickBot="1" x14ac:dyDescent="0.25">
      <c r="A59" s="29" t="s">
        <v>11</v>
      </c>
      <c r="B59" s="31">
        <v>-0.1268151748142923</v>
      </c>
      <c r="C59" s="84">
        <v>2.7051321000155837E-2</v>
      </c>
      <c r="D59" s="76">
        <v>-9.0056415836471428E-3</v>
      </c>
      <c r="E59" s="104">
        <v>4.112239983418086E-2</v>
      </c>
      <c r="F59" s="104">
        <v>4.2675757439484138E-2</v>
      </c>
      <c r="G59" s="88">
        <v>1.4206719650150468E-2</v>
      </c>
      <c r="H59" s="104">
        <v>4.5493637598829698E-2</v>
      </c>
      <c r="I59" s="103">
        <v>3.1334420216366801E-2</v>
      </c>
      <c r="J59" s="105">
        <v>9.0439919268736329E-3</v>
      </c>
      <c r="K59" s="106">
        <v>0.86976545375769498</v>
      </c>
      <c r="L59" s="31">
        <v>1</v>
      </c>
      <c r="M59" s="32" t="s">
        <v>136</v>
      </c>
    </row>
    <row r="60" spans="1:18" ht="10.8" hidden="1" outlineLevel="1" thickBot="1" x14ac:dyDescent="0.25">
      <c r="A60" s="29" t="s">
        <v>12</v>
      </c>
      <c r="B60" s="31">
        <v>-0.12051038065564398</v>
      </c>
      <c r="C60" s="103">
        <v>2.8721349319912475E-2</v>
      </c>
      <c r="D60" s="105">
        <v>1.5184244735025516E-3</v>
      </c>
      <c r="E60" s="88">
        <v>1.2403005363334281E-2</v>
      </c>
      <c r="F60" s="104">
        <v>4.1819826778108596E-2</v>
      </c>
      <c r="G60" s="105">
        <v>5.1423839743225041E-3</v>
      </c>
      <c r="H60" s="101">
        <v>4.7966122823394984E-2</v>
      </c>
      <c r="I60" s="84">
        <v>2.6485954365458322E-2</v>
      </c>
      <c r="J60" s="76">
        <v>-4.6526130629185774E-3</v>
      </c>
      <c r="K60" s="107">
        <v>0.85913827138838161</v>
      </c>
      <c r="L60" s="108">
        <v>0.89491995625723619</v>
      </c>
      <c r="M60" s="31">
        <v>1</v>
      </c>
      <c r="N60" s="32" t="s">
        <v>137</v>
      </c>
    </row>
    <row r="61" spans="1:18" ht="10.8" hidden="1" outlineLevel="1" thickBot="1" x14ac:dyDescent="0.25">
      <c r="A61" s="29" t="s">
        <v>13</v>
      </c>
      <c r="B61" s="31">
        <v>-0.12119297955813328</v>
      </c>
      <c r="C61" s="84">
        <v>2.5330834114429896E-2</v>
      </c>
      <c r="D61" s="102">
        <v>-2.0081705219184766E-2</v>
      </c>
      <c r="E61" s="76">
        <v>-6.6810734833519514E-4</v>
      </c>
      <c r="F61" s="109">
        <v>6.1206115893955519E-2</v>
      </c>
      <c r="G61" s="104">
        <v>3.7300344566549022E-2</v>
      </c>
      <c r="H61" s="101">
        <v>4.8684987455766063E-2</v>
      </c>
      <c r="I61" s="101">
        <v>4.6064793610961122E-2</v>
      </c>
      <c r="J61" s="105">
        <v>8.7031602685614523E-3</v>
      </c>
      <c r="K61" s="110">
        <v>0.85617009412978806</v>
      </c>
      <c r="L61" s="108">
        <v>0.89397056370501926</v>
      </c>
      <c r="M61" s="111">
        <v>0.88425238902295855</v>
      </c>
      <c r="N61" s="31">
        <v>1</v>
      </c>
      <c r="O61" s="32" t="s">
        <v>138</v>
      </c>
    </row>
    <row r="62" spans="1:18" ht="10.8" hidden="1" outlineLevel="1" thickBot="1" x14ac:dyDescent="0.25">
      <c r="A62" s="29" t="s">
        <v>14</v>
      </c>
      <c r="B62" s="31">
        <v>-0.13734397049857194</v>
      </c>
      <c r="C62" s="105">
        <v>8.3072387522440238E-3</v>
      </c>
      <c r="D62" s="76">
        <v>-7.0892732944713658E-3</v>
      </c>
      <c r="E62" s="76">
        <v>-5.6533278393739519E-3</v>
      </c>
      <c r="F62" s="84">
        <v>2.7105997153621816E-2</v>
      </c>
      <c r="G62" s="103">
        <v>3.2689123177046919E-2</v>
      </c>
      <c r="H62" s="103">
        <v>3.6518155375119321E-2</v>
      </c>
      <c r="I62" s="103">
        <v>2.9759116892098383E-2</v>
      </c>
      <c r="J62" s="105">
        <v>2.6616526289947851E-3</v>
      </c>
      <c r="K62" s="112">
        <v>0.83695155658615361</v>
      </c>
      <c r="L62" s="106">
        <v>0.87219156628380301</v>
      </c>
      <c r="M62" s="113">
        <v>0.86279004222030264</v>
      </c>
      <c r="N62" s="113">
        <v>0.86392782201728013</v>
      </c>
      <c r="O62" s="31">
        <v>1</v>
      </c>
      <c r="P62" s="32" t="s">
        <v>139</v>
      </c>
    </row>
    <row r="63" spans="1:18" ht="10.8" hidden="1" outlineLevel="1" thickBot="1" x14ac:dyDescent="0.25">
      <c r="A63" s="29" t="s">
        <v>15</v>
      </c>
      <c r="B63" s="31">
        <v>-0.11370719267641988</v>
      </c>
      <c r="C63" s="88">
        <v>1.3155820893916375E-2</v>
      </c>
      <c r="D63" s="105">
        <v>3.1630906611513849E-3</v>
      </c>
      <c r="E63" s="88">
        <v>1.263275879468447E-2</v>
      </c>
      <c r="F63" s="104">
        <v>3.7258445833541307E-2</v>
      </c>
      <c r="G63" s="103">
        <v>3.632378257157394E-2</v>
      </c>
      <c r="H63" s="103">
        <v>2.8893443451926553E-2</v>
      </c>
      <c r="I63" s="103">
        <v>3.1350120219260452E-2</v>
      </c>
      <c r="J63" s="105">
        <v>5.4011183687799925E-3</v>
      </c>
      <c r="K63" s="114">
        <v>0.78801755823289044</v>
      </c>
      <c r="L63" s="115">
        <v>0.82226049428140924</v>
      </c>
      <c r="M63" s="116">
        <v>0.81317977872686631</v>
      </c>
      <c r="N63" s="117">
        <v>0.81573263748412783</v>
      </c>
      <c r="O63" s="118">
        <v>0.79588144923337589</v>
      </c>
      <c r="P63" s="31">
        <v>1</v>
      </c>
      <c r="Q63" s="32" t="s">
        <v>140</v>
      </c>
    </row>
    <row r="64" spans="1:18" ht="10.8" hidden="1" outlineLevel="1" thickBot="1" x14ac:dyDescent="0.25">
      <c r="A64" s="29" t="s">
        <v>4</v>
      </c>
      <c r="B64" s="31">
        <v>-0.10044443429391406</v>
      </c>
      <c r="C64" s="170">
        <v>-0.10922840108017859</v>
      </c>
      <c r="D64" s="101">
        <v>4.9965506646316951E-2</v>
      </c>
      <c r="E64" s="105">
        <v>5.7802400581128245E-4</v>
      </c>
      <c r="F64" s="80">
        <v>-1.1112442387561197E-2</v>
      </c>
      <c r="G64" s="105">
        <v>5.1247205651383469E-3</v>
      </c>
      <c r="H64" s="88">
        <v>1.3304086313000297E-2</v>
      </c>
      <c r="I64" s="84">
        <v>2.0354971994468687E-2</v>
      </c>
      <c r="J64" s="76">
        <v>-3.2642521374706395E-3</v>
      </c>
      <c r="K64" s="84">
        <v>2.2573925630468245E-2</v>
      </c>
      <c r="L64" s="103">
        <v>2.8574710497516032E-2</v>
      </c>
      <c r="M64" s="88">
        <v>1.6660710161672618E-2</v>
      </c>
      <c r="N64" s="88">
        <v>1.6019277430329451E-2</v>
      </c>
      <c r="O64" s="88">
        <v>1.2489439843730207E-2</v>
      </c>
      <c r="P64" s="88">
        <v>9.6777058592473174E-3</v>
      </c>
      <c r="Q64" s="31">
        <v>1</v>
      </c>
      <c r="R64" s="32" t="s">
        <v>142</v>
      </c>
    </row>
    <row r="65" spans="1:22" ht="10.8" hidden="1" outlineLevel="1" thickBot="1" x14ac:dyDescent="0.25">
      <c r="A65" s="29" t="s">
        <v>6</v>
      </c>
      <c r="B65" s="31">
        <v>0.13713585595543173</v>
      </c>
      <c r="C65" s="89">
        <v>0.19663361212127403</v>
      </c>
      <c r="D65" s="84">
        <v>2.4840659713539395E-2</v>
      </c>
      <c r="E65" s="121">
        <v>-3.5367821494354433E-2</v>
      </c>
      <c r="F65" s="171">
        <v>9.3549711901617094E-2</v>
      </c>
      <c r="G65" s="122">
        <v>7.0402553226397671E-2</v>
      </c>
      <c r="H65" s="103">
        <v>3.1271737183310215E-2</v>
      </c>
      <c r="I65" s="122">
        <v>6.6594547377783059E-2</v>
      </c>
      <c r="J65" s="105">
        <v>2.3229615216515762E-3</v>
      </c>
      <c r="K65" s="125">
        <v>-4.7087576909762306E-2</v>
      </c>
      <c r="L65" s="102">
        <v>-2.1598247204582036E-2</v>
      </c>
      <c r="M65" s="121">
        <v>-2.9123893631620469E-2</v>
      </c>
      <c r="N65" s="121">
        <v>-3.6349904612343539E-2</v>
      </c>
      <c r="O65" s="80">
        <v>-1.625910790008097E-2</v>
      </c>
      <c r="P65" s="75">
        <v>-4.1512552872330709E-2</v>
      </c>
      <c r="Q65" s="172">
        <v>0.17343917308487894</v>
      </c>
      <c r="R65" s="31">
        <v>1</v>
      </c>
      <c r="S65" s="32" t="s">
        <v>143</v>
      </c>
    </row>
    <row r="66" spans="1:22" ht="10.8" hidden="1" outlineLevel="1" thickBot="1" x14ac:dyDescent="0.25">
      <c r="A66" s="29" t="s">
        <v>7</v>
      </c>
      <c r="B66" s="31">
        <v>-4.6618538726683693E-2</v>
      </c>
      <c r="C66" s="80">
        <v>-1.4155817604322553E-2</v>
      </c>
      <c r="D66" s="105">
        <v>3.0807861243591366E-3</v>
      </c>
      <c r="E66" s="105">
        <v>3.5369810783769029E-3</v>
      </c>
      <c r="F66" s="80">
        <v>-1.6486944447102289E-2</v>
      </c>
      <c r="G66" s="76">
        <v>-7.639384261267158E-3</v>
      </c>
      <c r="H66" s="102">
        <v>-2.1576971063601298E-2</v>
      </c>
      <c r="I66" s="102">
        <v>-2.0631193323599428E-2</v>
      </c>
      <c r="J66" s="80">
        <v>-1.6150348186326813E-2</v>
      </c>
      <c r="K66" s="121">
        <v>-2.8975747614503979E-2</v>
      </c>
      <c r="L66" s="121">
        <v>-3.005859041649812E-2</v>
      </c>
      <c r="M66" s="121">
        <v>-3.0515773520698324E-2</v>
      </c>
      <c r="N66" s="94">
        <v>-6.2975071863379167E-2</v>
      </c>
      <c r="O66" s="102">
        <v>-2.25102747488009E-2</v>
      </c>
      <c r="P66" s="102">
        <v>-2.4322108765437226E-2</v>
      </c>
      <c r="Q66" s="123">
        <v>0.26026111995543205</v>
      </c>
      <c r="R66" s="173">
        <v>0.48461469217317749</v>
      </c>
      <c r="S66" s="31">
        <v>1</v>
      </c>
      <c r="T66" s="32" t="s">
        <v>144</v>
      </c>
    </row>
    <row r="67" spans="1:22" ht="10.8" hidden="1" outlineLevel="1" thickBot="1" x14ac:dyDescent="0.25">
      <c r="A67" s="29" t="s">
        <v>36</v>
      </c>
      <c r="B67" s="31">
        <v>-0.59735012682292188</v>
      </c>
      <c r="C67" s="174">
        <v>-0.59692167118795902</v>
      </c>
      <c r="D67" s="88">
        <v>1.7388932153053982E-2</v>
      </c>
      <c r="E67" s="103">
        <v>3.6531862480913189E-2</v>
      </c>
      <c r="F67" s="105">
        <v>4.6158090282206821E-3</v>
      </c>
      <c r="G67" s="80">
        <v>-9.5982731931757281E-3</v>
      </c>
      <c r="H67" s="80">
        <v>-1.1916224065822894E-2</v>
      </c>
      <c r="I67" s="76">
        <v>-8.6903251223179132E-3</v>
      </c>
      <c r="J67" s="109">
        <v>5.5904146737897356E-2</v>
      </c>
      <c r="K67" s="88">
        <v>1.6207139158748787E-2</v>
      </c>
      <c r="L67" s="84">
        <v>2.7783641176532557E-2</v>
      </c>
      <c r="M67" s="84">
        <v>1.9903525369305498E-2</v>
      </c>
      <c r="N67" s="105">
        <v>1.8990877821990413E-3</v>
      </c>
      <c r="O67" s="88">
        <v>1.3244708226795611E-2</v>
      </c>
      <c r="P67" s="76">
        <v>-1.5476590931984596E-3</v>
      </c>
      <c r="Q67" s="104">
        <v>4.3484093252442658E-2</v>
      </c>
      <c r="R67" s="94">
        <v>-5.5313697240785144E-2</v>
      </c>
      <c r="S67" s="172">
        <v>0.16627884612225433</v>
      </c>
      <c r="T67" s="31">
        <v>1</v>
      </c>
      <c r="U67" s="32" t="s">
        <v>145</v>
      </c>
    </row>
    <row r="68" spans="1:22" ht="10.8" hidden="1" outlineLevel="1" thickBot="1" x14ac:dyDescent="0.25">
      <c r="A68" s="29" t="s">
        <v>34</v>
      </c>
      <c r="B68" s="31">
        <v>-0.1139609218111919</v>
      </c>
      <c r="C68" s="175">
        <v>-0.13470423061631145</v>
      </c>
      <c r="D68" s="94">
        <v>-6.0348229407472476E-2</v>
      </c>
      <c r="E68" s="84">
        <v>2.3101987511619342E-2</v>
      </c>
      <c r="F68" s="105">
        <v>1.2747278077496812E-3</v>
      </c>
      <c r="G68" s="102">
        <v>-2.2853971647706167E-2</v>
      </c>
      <c r="H68" s="84">
        <v>2.5581415505066294E-2</v>
      </c>
      <c r="I68" s="102">
        <v>-2.0623907582139639E-2</v>
      </c>
      <c r="J68" s="101">
        <v>5.1233449975691764E-2</v>
      </c>
      <c r="K68" s="76">
        <v>-6.0496348807875478E-3</v>
      </c>
      <c r="L68" s="88">
        <v>1.274539044615988E-2</v>
      </c>
      <c r="M68" s="105">
        <v>2.8942451659603194E-3</v>
      </c>
      <c r="N68" s="104">
        <v>4.2372104624747664E-2</v>
      </c>
      <c r="O68" s="88">
        <v>1.810544886048724E-2</v>
      </c>
      <c r="P68" s="101">
        <v>5.315203038871983E-2</v>
      </c>
      <c r="Q68" s="176">
        <v>-0.27094434752107982</v>
      </c>
      <c r="R68" s="175">
        <v>-0.13718466316420455</v>
      </c>
      <c r="S68" s="177">
        <v>-0.41169703176784239</v>
      </c>
      <c r="T68" s="134">
        <v>-0.13128800833058932</v>
      </c>
      <c r="U68" s="31">
        <v>1</v>
      </c>
      <c r="V68" s="32" t="s">
        <v>146</v>
      </c>
    </row>
    <row r="69" spans="1:22" hidden="1" outlineLevel="1" x14ac:dyDescent="0.2">
      <c r="A69" s="29" t="s">
        <v>35</v>
      </c>
      <c r="B69" s="31">
        <v>-0.10937215481451384</v>
      </c>
      <c r="C69" s="178">
        <v>-9.2011017318017738E-2</v>
      </c>
      <c r="D69" s="122">
        <v>7.1563456378453683E-2</v>
      </c>
      <c r="E69" s="75">
        <v>-4.0174388603972752E-2</v>
      </c>
      <c r="F69" s="80">
        <v>-1.1437736093924804E-2</v>
      </c>
      <c r="G69" s="88">
        <v>1.7680636005782305E-2</v>
      </c>
      <c r="H69" s="121">
        <v>-3.5637811177528865E-2</v>
      </c>
      <c r="I69" s="88">
        <v>1.0485353500581314E-2</v>
      </c>
      <c r="J69" s="75">
        <v>-4.1063306281679347E-2</v>
      </c>
      <c r="K69" s="80">
        <v>-1.7174476559205339E-2</v>
      </c>
      <c r="L69" s="121">
        <v>-3.5512697412612239E-2</v>
      </c>
      <c r="M69" s="102">
        <v>-2.3536406971598284E-2</v>
      </c>
      <c r="N69" s="94">
        <v>-5.616059106794645E-2</v>
      </c>
      <c r="O69" s="102">
        <v>-2.6519163188612849E-2</v>
      </c>
      <c r="P69" s="94">
        <v>-6.2455488069795145E-2</v>
      </c>
      <c r="Q69" s="137">
        <v>0.30778401614440959</v>
      </c>
      <c r="R69" s="179">
        <v>7.6649373092153694E-2</v>
      </c>
      <c r="S69" s="180">
        <v>0.36559967261068788</v>
      </c>
      <c r="T69" s="105">
        <v>3.4251836869454862E-3</v>
      </c>
      <c r="U69" s="181">
        <v>-0.91771153959493224</v>
      </c>
      <c r="V69" s="31">
        <v>1</v>
      </c>
    </row>
    <row r="70" spans="1:22" hidden="1" outlineLevel="1" x14ac:dyDescent="0.2">
      <c r="A70" s="15" t="s">
        <v>147</v>
      </c>
      <c r="C70" s="142"/>
    </row>
    <row r="71" spans="1:22" hidden="1" outlineLevel="1" x14ac:dyDescent="0.2">
      <c r="A71" s="15" t="s">
        <v>148</v>
      </c>
      <c r="C71" s="142"/>
    </row>
    <row r="72" spans="1:22" hidden="1" outlineLevel="1" x14ac:dyDescent="0.2">
      <c r="A72" s="15" t="s">
        <v>149</v>
      </c>
      <c r="C72" s="142"/>
    </row>
    <row r="73" spans="1:22" collapsed="1" x14ac:dyDescent="0.2">
      <c r="A73" s="33"/>
    </row>
    <row r="74" spans="1:22" x14ac:dyDescent="0.2">
      <c r="A74" s="20" t="s">
        <v>150</v>
      </c>
    </row>
    <row r="75" spans="1:22" outlineLevel="1" x14ac:dyDescent="0.2"/>
    <row r="76" spans="1:22" outlineLevel="1" x14ac:dyDescent="0.2"/>
    <row r="77" spans="1:22" outlineLevel="1" x14ac:dyDescent="0.2"/>
    <row r="78" spans="1:22" outlineLevel="1" x14ac:dyDescent="0.2"/>
    <row r="79" spans="1:22" outlineLevel="1" x14ac:dyDescent="0.2"/>
    <row r="80" spans="1:22" outlineLevel="1" x14ac:dyDescent="0.2"/>
    <row r="81" spans="1:1" outlineLevel="1" x14ac:dyDescent="0.2"/>
    <row r="82" spans="1:1" outlineLevel="1" x14ac:dyDescent="0.2"/>
    <row r="83" spans="1:1" outlineLevel="1" x14ac:dyDescent="0.2"/>
    <row r="84" spans="1:1" outlineLevel="1" x14ac:dyDescent="0.2"/>
    <row r="85" spans="1:1" outlineLevel="1" x14ac:dyDescent="0.2"/>
    <row r="86" spans="1:1" outlineLevel="1" x14ac:dyDescent="0.2"/>
    <row r="87" spans="1:1" outlineLevel="1" x14ac:dyDescent="0.2"/>
    <row r="88" spans="1:1" outlineLevel="1" x14ac:dyDescent="0.2"/>
    <row r="89" spans="1:1" outlineLevel="1" x14ac:dyDescent="0.2"/>
    <row r="90" spans="1:1" outlineLevel="1" x14ac:dyDescent="0.2"/>
    <row r="91" spans="1:1" outlineLevel="1" x14ac:dyDescent="0.2"/>
    <row r="92" spans="1:1" outlineLevel="1" x14ac:dyDescent="0.2"/>
    <row r="93" spans="1:1" outlineLevel="1" x14ac:dyDescent="0.2"/>
    <row r="94" spans="1:1" outlineLevel="1" x14ac:dyDescent="0.2"/>
    <row r="95" spans="1:1" x14ac:dyDescent="0.2">
      <c r="A95" s="46"/>
    </row>
    <row r="96" spans="1:1" x14ac:dyDescent="0.2">
      <c r="A96" s="20" t="s">
        <v>152</v>
      </c>
    </row>
    <row r="97" outlineLevel="1" x14ac:dyDescent="0.2"/>
    <row r="98" outlineLevel="1" x14ac:dyDescent="0.2"/>
    <row r="99" outlineLevel="1" x14ac:dyDescent="0.2"/>
    <row r="100" outlineLevel="1" x14ac:dyDescent="0.2"/>
    <row r="101" outlineLevel="1" x14ac:dyDescent="0.2"/>
    <row r="102" outlineLevel="1" x14ac:dyDescent="0.2"/>
    <row r="103" outlineLevel="1" x14ac:dyDescent="0.2"/>
    <row r="104" outlineLevel="1" x14ac:dyDescent="0.2"/>
    <row r="105" outlineLevel="1" x14ac:dyDescent="0.2"/>
    <row r="106" outlineLevel="1" x14ac:dyDescent="0.2"/>
    <row r="107" outlineLevel="1" x14ac:dyDescent="0.2"/>
    <row r="108" outlineLevel="1" x14ac:dyDescent="0.2"/>
    <row r="109" outlineLevel="1" x14ac:dyDescent="0.2"/>
    <row r="110" outlineLevel="1" x14ac:dyDescent="0.2"/>
    <row r="111" outlineLevel="1" x14ac:dyDescent="0.2"/>
    <row r="112" outlineLevel="1" x14ac:dyDescent="0.2"/>
    <row r="113" spans="1:1" outlineLevel="1" x14ac:dyDescent="0.2"/>
    <row r="114" spans="1:1" outlineLevel="1" x14ac:dyDescent="0.2"/>
    <row r="115" spans="1:1" outlineLevel="1" x14ac:dyDescent="0.2"/>
    <row r="116" spans="1:1" outlineLevel="1" x14ac:dyDescent="0.2"/>
    <row r="117" spans="1:1" x14ac:dyDescent="0.2">
      <c r="A117" s="46"/>
    </row>
    <row r="118" spans="1:1" x14ac:dyDescent="0.2">
      <c r="A118" s="20" t="s">
        <v>153</v>
      </c>
    </row>
    <row r="119" spans="1:1" outlineLevel="1" x14ac:dyDescent="0.2"/>
    <row r="120" spans="1:1" outlineLevel="1" x14ac:dyDescent="0.2"/>
    <row r="121" spans="1:1" outlineLevel="1" x14ac:dyDescent="0.2"/>
    <row r="122" spans="1:1" outlineLevel="1" x14ac:dyDescent="0.2"/>
    <row r="123" spans="1:1" outlineLevel="1" x14ac:dyDescent="0.2"/>
    <row r="124" spans="1:1" outlineLevel="1" x14ac:dyDescent="0.2"/>
    <row r="125" spans="1:1" outlineLevel="1" x14ac:dyDescent="0.2"/>
    <row r="126" spans="1:1" outlineLevel="1" x14ac:dyDescent="0.2"/>
    <row r="127" spans="1:1" outlineLevel="1" x14ac:dyDescent="0.2"/>
    <row r="128" spans="1:1" outlineLevel="1" x14ac:dyDescent="0.2"/>
    <row r="129" spans="1:1" outlineLevel="1" x14ac:dyDescent="0.2"/>
    <row r="130" spans="1:1" outlineLevel="1" x14ac:dyDescent="0.2"/>
    <row r="131" spans="1:1" outlineLevel="1" x14ac:dyDescent="0.2"/>
    <row r="132" spans="1:1" outlineLevel="1" x14ac:dyDescent="0.2"/>
    <row r="133" spans="1:1" outlineLevel="1" x14ac:dyDescent="0.2"/>
    <row r="134" spans="1:1" outlineLevel="1" x14ac:dyDescent="0.2"/>
    <row r="135" spans="1:1" outlineLevel="1" x14ac:dyDescent="0.2"/>
    <row r="136" spans="1:1" outlineLevel="1" x14ac:dyDescent="0.2"/>
    <row r="137" spans="1:1" outlineLevel="1" x14ac:dyDescent="0.2"/>
    <row r="138" spans="1:1" outlineLevel="1" x14ac:dyDescent="0.2"/>
    <row r="139" spans="1:1" x14ac:dyDescent="0.2">
      <c r="A139" s="46"/>
    </row>
    <row r="140" spans="1:1" x14ac:dyDescent="0.2">
      <c r="A140" s="20" t="s">
        <v>154</v>
      </c>
    </row>
    <row r="141" spans="1:1" outlineLevel="1" x14ac:dyDescent="0.2"/>
    <row r="142" spans="1:1" outlineLevel="1" x14ac:dyDescent="0.2"/>
    <row r="143" spans="1:1" outlineLevel="1" x14ac:dyDescent="0.2"/>
    <row r="144" spans="1:1" outlineLevel="1" x14ac:dyDescent="0.2"/>
    <row r="145" outlineLevel="1" x14ac:dyDescent="0.2"/>
    <row r="146" outlineLevel="1" x14ac:dyDescent="0.2"/>
    <row r="147" outlineLevel="1" x14ac:dyDescent="0.2"/>
    <row r="148" outlineLevel="1" x14ac:dyDescent="0.2"/>
    <row r="149" outlineLevel="1" x14ac:dyDescent="0.2"/>
    <row r="150" outlineLevel="1" x14ac:dyDescent="0.2"/>
    <row r="151" outlineLevel="1" x14ac:dyDescent="0.2"/>
    <row r="152" outlineLevel="1" x14ac:dyDescent="0.2"/>
    <row r="153" outlineLevel="1" x14ac:dyDescent="0.2"/>
    <row r="154" outlineLevel="1" x14ac:dyDescent="0.2"/>
    <row r="155" outlineLevel="1" x14ac:dyDescent="0.2"/>
    <row r="156" outlineLevel="1" x14ac:dyDescent="0.2"/>
    <row r="157" outlineLevel="1" x14ac:dyDescent="0.2"/>
    <row r="158" outlineLevel="1" x14ac:dyDescent="0.2"/>
    <row r="159" outlineLevel="1" x14ac:dyDescent="0.2"/>
    <row r="160" outlineLevel="1" x14ac:dyDescent="0.2"/>
    <row r="161" spans="1:1" x14ac:dyDescent="0.2">
      <c r="A161" s="46"/>
    </row>
    <row r="162" spans="1:1" x14ac:dyDescent="0.2">
      <c r="A162" s="20" t="s">
        <v>155</v>
      </c>
    </row>
    <row r="163" spans="1:1" outlineLevel="1" x14ac:dyDescent="0.2"/>
    <row r="164" spans="1:1" outlineLevel="1" x14ac:dyDescent="0.2"/>
    <row r="165" spans="1:1" outlineLevel="1" x14ac:dyDescent="0.2"/>
    <row r="166" spans="1:1" outlineLevel="1" x14ac:dyDescent="0.2"/>
    <row r="167" spans="1:1" outlineLevel="1" x14ac:dyDescent="0.2"/>
    <row r="168" spans="1:1" outlineLevel="1" x14ac:dyDescent="0.2"/>
    <row r="169" spans="1:1" outlineLevel="1" x14ac:dyDescent="0.2"/>
    <row r="170" spans="1:1" outlineLevel="1" x14ac:dyDescent="0.2"/>
    <row r="171" spans="1:1" outlineLevel="1" x14ac:dyDescent="0.2"/>
    <row r="172" spans="1:1" outlineLevel="1" x14ac:dyDescent="0.2"/>
    <row r="173" spans="1:1" outlineLevel="1" x14ac:dyDescent="0.2"/>
    <row r="174" spans="1:1" outlineLevel="1" x14ac:dyDescent="0.2"/>
    <row r="175" spans="1:1" outlineLevel="1" x14ac:dyDescent="0.2"/>
    <row r="176" spans="1:1" outlineLevel="1" x14ac:dyDescent="0.2"/>
    <row r="177" spans="1:1" outlineLevel="1" x14ac:dyDescent="0.2"/>
    <row r="178" spans="1:1" outlineLevel="1" x14ac:dyDescent="0.2"/>
    <row r="179" spans="1:1" outlineLevel="1" x14ac:dyDescent="0.2"/>
    <row r="180" spans="1:1" outlineLevel="1" x14ac:dyDescent="0.2"/>
    <row r="181" spans="1:1" outlineLevel="1" x14ac:dyDescent="0.2"/>
    <row r="182" spans="1:1" outlineLevel="1" x14ac:dyDescent="0.2"/>
    <row r="183" spans="1:1" x14ac:dyDescent="0.2">
      <c r="A183" s="46"/>
    </row>
    <row r="186" spans="1:1" x14ac:dyDescent="0.2">
      <c r="A186" s="16" t="s">
        <v>75</v>
      </c>
    </row>
  </sheetData>
  <dataValidations count="1">
    <dataValidation type="decimal" allowBlank="1" showInputMessage="1" showErrorMessage="1" error="Please enter a confidence level between 0 and 1." prompt="Confidence level can be adjusted between 0 and 100% to dynamically change confidence limits on this sheet." sqref="I10" xr:uid="{86483DCE-42AF-447F-8129-DCA569302F51}">
      <formula1>0</formula1>
      <formula2>1</formula2>
    </dataValidation>
  </dataValidations>
  <pageMargins left="0.7" right="0.7" top="0.75" bottom="0.75" header="0.3" footer="0.3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39DED-7828-42AC-895A-B129D28CFCFA}">
  <dimension ref="A1:U41"/>
  <sheetViews>
    <sheetView showGridLines="0" showRowColHeaders="0" zoomScaleNormal="100" workbookViewId="0">
      <pane xSplit="1" topLeftCell="B1" activePane="topRight" state="frozenSplit"/>
      <selection pane="topRight"/>
    </sheetView>
  </sheetViews>
  <sheetFormatPr defaultColWidth="8.77734375" defaultRowHeight="10.199999999999999" x14ac:dyDescent="0.2"/>
  <cols>
    <col min="1" max="1" width="28.21875" style="29" bestFit="1" customWidth="1"/>
    <col min="2" max="4" width="16.6640625" style="29" customWidth="1"/>
    <col min="5" max="5" width="16.77734375" style="29" customWidth="1"/>
    <col min="6" max="16384" width="8.77734375" style="29"/>
  </cols>
  <sheetData>
    <row r="1" spans="1:21" x14ac:dyDescent="0.2">
      <c r="A1" s="36" t="s">
        <v>178</v>
      </c>
      <c r="M1" s="42" t="s">
        <v>217</v>
      </c>
      <c r="N1" s="42" t="s">
        <v>218</v>
      </c>
      <c r="U1" s="42"/>
    </row>
    <row r="3" spans="1:21" x14ac:dyDescent="0.2">
      <c r="A3" s="38" t="s">
        <v>179</v>
      </c>
      <c r="B3" s="37" t="s">
        <v>191</v>
      </c>
      <c r="C3" s="37" t="s">
        <v>191</v>
      </c>
      <c r="D3" s="37" t="s">
        <v>191</v>
      </c>
      <c r="E3" s="37" t="s">
        <v>191</v>
      </c>
    </row>
    <row r="4" spans="1:21" x14ac:dyDescent="0.2">
      <c r="A4" s="39" t="s">
        <v>180</v>
      </c>
      <c r="B4" s="29" t="s">
        <v>82</v>
      </c>
      <c r="C4" s="29" t="s">
        <v>226</v>
      </c>
      <c r="D4" s="29" t="s">
        <v>257</v>
      </c>
      <c r="E4" s="29" t="s">
        <v>283</v>
      </c>
    </row>
    <row r="5" spans="1:21" x14ac:dyDescent="0.2">
      <c r="A5" s="39" t="s">
        <v>181</v>
      </c>
      <c r="B5" s="41">
        <v>43221.656469907408</v>
      </c>
      <c r="C5" s="41">
        <v>43221.658449074072</v>
      </c>
      <c r="D5" s="41">
        <v>43221.658888888887</v>
      </c>
      <c r="E5" s="41">
        <v>43222.479641203703</v>
      </c>
    </row>
    <row r="6" spans="1:21" x14ac:dyDescent="0.2">
      <c r="A6" s="40" t="s">
        <v>182</v>
      </c>
      <c r="B6" s="42" t="s">
        <v>192</v>
      </c>
      <c r="C6" s="150" t="s">
        <v>237</v>
      </c>
      <c r="D6" s="150" t="s">
        <v>267</v>
      </c>
      <c r="E6" s="150" t="s">
        <v>267</v>
      </c>
      <c r="F6" s="44"/>
    </row>
    <row r="7" spans="1:21" x14ac:dyDescent="0.2">
      <c r="A7" s="39" t="s">
        <v>183</v>
      </c>
      <c r="B7" s="43" t="s">
        <v>193</v>
      </c>
      <c r="C7" s="151" t="s">
        <v>193</v>
      </c>
      <c r="D7" s="151" t="s">
        <v>268</v>
      </c>
      <c r="E7" s="151" t="s">
        <v>268</v>
      </c>
      <c r="F7" s="44"/>
    </row>
    <row r="8" spans="1:21" x14ac:dyDescent="0.2">
      <c r="A8" s="39" t="s">
        <v>61</v>
      </c>
      <c r="B8" s="29">
        <v>7.2219258176898302</v>
      </c>
      <c r="C8" s="44">
        <v>7.2219258176898302</v>
      </c>
      <c r="D8" s="44">
        <v>7.2219258176898302</v>
      </c>
      <c r="E8" s="44">
        <v>7.2219258176898302</v>
      </c>
      <c r="F8" s="44"/>
    </row>
    <row r="9" spans="1:21" x14ac:dyDescent="0.2">
      <c r="A9" s="39" t="s">
        <v>184</v>
      </c>
      <c r="B9" s="29">
        <v>0.70517963221689151</v>
      </c>
      <c r="C9" s="44">
        <v>0.70517963221689151</v>
      </c>
      <c r="D9" s="44">
        <v>0.70517963221689151</v>
      </c>
      <c r="E9" s="44">
        <v>0.70517963221689151</v>
      </c>
      <c r="F9" s="44"/>
    </row>
    <row r="10" spans="1:21" x14ac:dyDescent="0.2">
      <c r="A10" s="39" t="s">
        <v>188</v>
      </c>
      <c r="B10" s="45">
        <v>0.11988463165929603</v>
      </c>
      <c r="C10" s="45">
        <v>0.11957964714148671</v>
      </c>
      <c r="D10" s="45">
        <v>0.11961528543353356</v>
      </c>
      <c r="E10" s="45">
        <v>0.11961528543353356</v>
      </c>
      <c r="F10" s="44"/>
    </row>
    <row r="11" spans="1:21" x14ac:dyDescent="0.2">
      <c r="A11" s="39" t="s">
        <v>185</v>
      </c>
      <c r="B11" s="29">
        <v>0.97150292353806889</v>
      </c>
      <c r="C11" s="44">
        <v>0.97164773129050475</v>
      </c>
      <c r="D11" s="44">
        <v>0.97161163483630375</v>
      </c>
      <c r="E11" s="44">
        <v>0.97161163483630375</v>
      </c>
      <c r="F11" s="44"/>
    </row>
    <row r="12" spans="1:21" x14ac:dyDescent="0.2">
      <c r="A12" s="39" t="s">
        <v>186</v>
      </c>
      <c r="B12" s="45">
        <v>0.97109802596993589</v>
      </c>
      <c r="C12" s="45">
        <v>0.97124489120735225</v>
      </c>
      <c r="D12" s="45">
        <v>0.97122774889764663</v>
      </c>
      <c r="E12" s="45">
        <v>0.97122774889764663</v>
      </c>
      <c r="F12" s="44"/>
    </row>
    <row r="13" spans="1:21" x14ac:dyDescent="0.2">
      <c r="A13" s="39" t="s">
        <v>187</v>
      </c>
      <c r="B13" s="29">
        <v>304.03136443083633</v>
      </c>
      <c r="C13" s="44">
        <v>308.61326186138837</v>
      </c>
      <c r="D13" s="44">
        <v>308.11924137101784</v>
      </c>
      <c r="E13" s="44">
        <v>308.11924137101784</v>
      </c>
      <c r="F13" s="44"/>
    </row>
    <row r="14" spans="1:21" x14ac:dyDescent="0.2">
      <c r="A14" s="39" t="s">
        <v>122</v>
      </c>
      <c r="B14" s="45" t="s">
        <v>123</v>
      </c>
      <c r="C14" s="45" t="s">
        <v>123</v>
      </c>
      <c r="D14" s="45" t="s">
        <v>123</v>
      </c>
      <c r="E14" s="45" t="s">
        <v>123</v>
      </c>
      <c r="F14" s="44"/>
    </row>
    <row r="17" spans="1:6" x14ac:dyDescent="0.2">
      <c r="A17" s="40" t="s">
        <v>189</v>
      </c>
      <c r="B17" s="29" t="s">
        <v>82</v>
      </c>
      <c r="C17" s="44" t="s">
        <v>226</v>
      </c>
      <c r="D17" s="44" t="s">
        <v>257</v>
      </c>
      <c r="E17" s="44" t="s">
        <v>283</v>
      </c>
      <c r="F17" s="44"/>
    </row>
    <row r="18" spans="1:6" x14ac:dyDescent="0.2">
      <c r="A18" s="39" t="s">
        <v>190</v>
      </c>
      <c r="B18" s="29" t="s">
        <v>194</v>
      </c>
      <c r="C18" s="44" t="s">
        <v>194</v>
      </c>
      <c r="D18" s="44" t="s">
        <v>194</v>
      </c>
      <c r="E18" s="44" t="s">
        <v>194</v>
      </c>
      <c r="F18" s="44"/>
    </row>
    <row r="19" spans="1:6" x14ac:dyDescent="0.2">
      <c r="A19" s="39" t="s">
        <v>105</v>
      </c>
      <c r="B19" s="45" t="s">
        <v>195</v>
      </c>
      <c r="C19" s="45" t="s">
        <v>238</v>
      </c>
      <c r="D19" s="45" t="s">
        <v>269</v>
      </c>
      <c r="E19" s="45" t="s">
        <v>269</v>
      </c>
      <c r="F19" s="44"/>
    </row>
    <row r="20" spans="1:6" x14ac:dyDescent="0.2">
      <c r="A20" s="39" t="s">
        <v>1</v>
      </c>
      <c r="B20" s="45"/>
      <c r="C20" s="153" t="s">
        <v>239</v>
      </c>
      <c r="D20" s="45" t="s">
        <v>239</v>
      </c>
      <c r="E20" s="45" t="s">
        <v>239</v>
      </c>
      <c r="F20" s="44"/>
    </row>
    <row r="21" spans="1:6" x14ac:dyDescent="0.2">
      <c r="A21" s="39" t="s">
        <v>106</v>
      </c>
      <c r="B21" s="45" t="s">
        <v>196</v>
      </c>
      <c r="C21" s="152"/>
      <c r="D21" s="152"/>
      <c r="E21" s="152"/>
      <c r="F21" s="44"/>
    </row>
    <row r="22" spans="1:6" x14ac:dyDescent="0.2">
      <c r="A22" s="39" t="s">
        <v>18</v>
      </c>
      <c r="B22" s="45" t="s">
        <v>197</v>
      </c>
      <c r="C22" s="153" t="s">
        <v>240</v>
      </c>
      <c r="D22" s="45" t="s">
        <v>270</v>
      </c>
      <c r="E22" s="45" t="s">
        <v>270</v>
      </c>
      <c r="F22" s="44"/>
    </row>
    <row r="23" spans="1:6" x14ac:dyDescent="0.2">
      <c r="A23" s="39" t="s">
        <v>19</v>
      </c>
      <c r="B23" s="45" t="s">
        <v>198</v>
      </c>
      <c r="C23" s="153" t="s">
        <v>241</v>
      </c>
      <c r="D23" s="45" t="s">
        <v>241</v>
      </c>
      <c r="E23" s="45" t="s">
        <v>241</v>
      </c>
      <c r="F23" s="44"/>
    </row>
    <row r="24" spans="1:6" x14ac:dyDescent="0.2">
      <c r="A24" s="39" t="s">
        <v>20</v>
      </c>
      <c r="B24" s="45" t="s">
        <v>199</v>
      </c>
      <c r="C24" s="153" t="s">
        <v>199</v>
      </c>
      <c r="D24" s="45" t="s">
        <v>199</v>
      </c>
      <c r="E24" s="45" t="s">
        <v>199</v>
      </c>
      <c r="F24" s="44"/>
    </row>
    <row r="25" spans="1:6" x14ac:dyDescent="0.2">
      <c r="A25" s="39" t="s">
        <v>21</v>
      </c>
      <c r="B25" s="45" t="s">
        <v>200</v>
      </c>
      <c r="C25" s="153" t="s">
        <v>200</v>
      </c>
      <c r="D25" s="45" t="s">
        <v>271</v>
      </c>
      <c r="E25" s="45" t="s">
        <v>271</v>
      </c>
      <c r="F25" s="44"/>
    </row>
    <row r="26" spans="1:6" x14ac:dyDescent="0.2">
      <c r="A26" s="39" t="s">
        <v>22</v>
      </c>
      <c r="B26" s="45" t="s">
        <v>201</v>
      </c>
      <c r="C26" s="153" t="s">
        <v>201</v>
      </c>
      <c r="D26" s="45" t="s">
        <v>201</v>
      </c>
      <c r="E26" s="45" t="s">
        <v>201</v>
      </c>
      <c r="F26" s="44"/>
    </row>
    <row r="27" spans="1:6" x14ac:dyDescent="0.2">
      <c r="A27" s="39" t="s">
        <v>23</v>
      </c>
      <c r="B27" s="45" t="s">
        <v>202</v>
      </c>
      <c r="C27" s="153" t="s">
        <v>202</v>
      </c>
      <c r="D27" s="45" t="s">
        <v>202</v>
      </c>
      <c r="E27" s="45" t="s">
        <v>202</v>
      </c>
      <c r="F27" s="44"/>
    </row>
    <row r="28" spans="1:6" x14ac:dyDescent="0.2">
      <c r="A28" s="39" t="s">
        <v>24</v>
      </c>
      <c r="B28" s="45" t="s">
        <v>203</v>
      </c>
      <c r="C28" s="153" t="s">
        <v>242</v>
      </c>
      <c r="D28" s="45" t="s">
        <v>242</v>
      </c>
      <c r="E28" s="45" t="s">
        <v>242</v>
      </c>
      <c r="F28" s="44"/>
    </row>
    <row r="29" spans="1:6" x14ac:dyDescent="0.2">
      <c r="A29" s="39" t="s">
        <v>10</v>
      </c>
      <c r="B29" s="45" t="s">
        <v>204</v>
      </c>
      <c r="C29" s="153" t="s">
        <v>243</v>
      </c>
      <c r="D29" s="45" t="s">
        <v>243</v>
      </c>
      <c r="E29" s="45" t="s">
        <v>243</v>
      </c>
      <c r="F29" s="44"/>
    </row>
    <row r="30" spans="1:6" x14ac:dyDescent="0.2">
      <c r="A30" s="39" t="s">
        <v>11</v>
      </c>
      <c r="B30" s="45" t="s">
        <v>205</v>
      </c>
      <c r="C30" s="153" t="s">
        <v>244</v>
      </c>
      <c r="D30" s="45" t="s">
        <v>244</v>
      </c>
      <c r="E30" s="45" t="s">
        <v>244</v>
      </c>
      <c r="F30" s="44"/>
    </row>
    <row r="31" spans="1:6" x14ac:dyDescent="0.2">
      <c r="A31" s="39" t="s">
        <v>12</v>
      </c>
      <c r="B31" s="45" t="s">
        <v>206</v>
      </c>
      <c r="C31" s="153" t="s">
        <v>245</v>
      </c>
      <c r="D31" s="45" t="s">
        <v>245</v>
      </c>
      <c r="E31" s="45" t="s">
        <v>245</v>
      </c>
      <c r="F31" s="44"/>
    </row>
    <row r="32" spans="1:6" x14ac:dyDescent="0.2">
      <c r="A32" s="39" t="s">
        <v>13</v>
      </c>
      <c r="B32" s="45" t="s">
        <v>207</v>
      </c>
      <c r="C32" s="153" t="s">
        <v>246</v>
      </c>
      <c r="D32" s="45" t="s">
        <v>246</v>
      </c>
      <c r="E32" s="45" t="s">
        <v>246</v>
      </c>
      <c r="F32" s="44"/>
    </row>
    <row r="33" spans="1:6" x14ac:dyDescent="0.2">
      <c r="A33" s="39" t="s">
        <v>14</v>
      </c>
      <c r="B33" s="45" t="s">
        <v>208</v>
      </c>
      <c r="C33" s="153" t="s">
        <v>208</v>
      </c>
      <c r="D33" s="45" t="s">
        <v>208</v>
      </c>
      <c r="E33" s="45" t="s">
        <v>208</v>
      </c>
      <c r="F33" s="44"/>
    </row>
    <row r="34" spans="1:6" x14ac:dyDescent="0.2">
      <c r="A34" s="39" t="s">
        <v>15</v>
      </c>
      <c r="B34" s="45" t="s">
        <v>209</v>
      </c>
      <c r="C34" s="153" t="s">
        <v>247</v>
      </c>
      <c r="D34" s="45" t="s">
        <v>247</v>
      </c>
      <c r="E34" s="45" t="s">
        <v>247</v>
      </c>
      <c r="F34" s="44"/>
    </row>
    <row r="35" spans="1:6" x14ac:dyDescent="0.2">
      <c r="A35" s="39" t="s">
        <v>4</v>
      </c>
      <c r="B35" s="45" t="s">
        <v>210</v>
      </c>
      <c r="C35" s="153" t="s">
        <v>248</v>
      </c>
      <c r="D35" s="45" t="s">
        <v>272</v>
      </c>
      <c r="E35" s="45" t="s">
        <v>272</v>
      </c>
      <c r="F35" s="44"/>
    </row>
    <row r="36" spans="1:6" x14ac:dyDescent="0.2">
      <c r="A36" s="39" t="s">
        <v>5</v>
      </c>
      <c r="B36" s="45" t="s">
        <v>211</v>
      </c>
      <c r="C36" s="153" t="s">
        <v>249</v>
      </c>
      <c r="D36" s="152"/>
      <c r="E36" s="152"/>
      <c r="F36" s="44"/>
    </row>
    <row r="37" spans="1:6" x14ac:dyDescent="0.2">
      <c r="A37" s="39" t="s">
        <v>6</v>
      </c>
      <c r="B37" s="45" t="s">
        <v>212</v>
      </c>
      <c r="C37" s="153" t="s">
        <v>250</v>
      </c>
      <c r="D37" s="45" t="s">
        <v>273</v>
      </c>
      <c r="E37" s="45" t="s">
        <v>273</v>
      </c>
      <c r="F37" s="44"/>
    </row>
    <row r="38" spans="1:6" x14ac:dyDescent="0.2">
      <c r="A38" s="39" t="s">
        <v>7</v>
      </c>
      <c r="B38" s="45" t="s">
        <v>213</v>
      </c>
      <c r="C38" s="153" t="s">
        <v>251</v>
      </c>
      <c r="D38" s="45" t="s">
        <v>274</v>
      </c>
      <c r="E38" s="45" t="s">
        <v>274</v>
      </c>
      <c r="F38" s="44"/>
    </row>
    <row r="39" spans="1:6" x14ac:dyDescent="0.2">
      <c r="A39" s="39" t="s">
        <v>36</v>
      </c>
      <c r="B39" s="45" t="s">
        <v>214</v>
      </c>
      <c r="C39" s="153" t="s">
        <v>252</v>
      </c>
      <c r="D39" s="45" t="s">
        <v>275</v>
      </c>
      <c r="E39" s="45" t="s">
        <v>275</v>
      </c>
      <c r="F39" s="44"/>
    </row>
    <row r="40" spans="1:6" x14ac:dyDescent="0.2">
      <c r="A40" s="39" t="s">
        <v>34</v>
      </c>
      <c r="B40" s="45" t="s">
        <v>215</v>
      </c>
      <c r="C40" s="153" t="s">
        <v>253</v>
      </c>
      <c r="D40" s="45" t="s">
        <v>276</v>
      </c>
      <c r="E40" s="45" t="s">
        <v>276</v>
      </c>
      <c r="F40" s="44"/>
    </row>
    <row r="41" spans="1:6" x14ac:dyDescent="0.2">
      <c r="A41" s="39" t="s">
        <v>35</v>
      </c>
      <c r="B41" s="45" t="s">
        <v>216</v>
      </c>
      <c r="C41" s="153" t="s">
        <v>254</v>
      </c>
      <c r="D41" s="45" t="s">
        <v>277</v>
      </c>
      <c r="E41" s="45" t="s">
        <v>277</v>
      </c>
      <c r="F41" s="44"/>
    </row>
  </sheetData>
  <sortState ref="A20:U41">
    <sortCondition ref="A1"/>
  </sortState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070556-63CE-4605-A55A-E8C38A15FD89}">
  <dimension ref="A1:B1501"/>
  <sheetViews>
    <sheetView topLeftCell="A1420" workbookViewId="0">
      <selection activeCell="E1491" sqref="E1491"/>
    </sheetView>
  </sheetViews>
  <sheetFormatPr defaultRowHeight="14.4" x14ac:dyDescent="0.3"/>
  <sheetData>
    <row r="1" spans="1:2" x14ac:dyDescent="0.3">
      <c r="A1" t="s">
        <v>1</v>
      </c>
      <c r="B1" t="s">
        <v>29</v>
      </c>
    </row>
    <row r="2" spans="1:2" x14ac:dyDescent="0.3">
      <c r="A2">
        <v>0.5</v>
      </c>
      <c r="B2">
        <v>6.8658910748834385</v>
      </c>
    </row>
    <row r="3" spans="1:2" x14ac:dyDescent="0.3">
      <c r="A3">
        <v>0.3</v>
      </c>
      <c r="B3">
        <v>6.3647507568519108</v>
      </c>
    </row>
    <row r="4" spans="1:2" x14ac:dyDescent="0.3">
      <c r="A4">
        <v>0.41</v>
      </c>
      <c r="B4">
        <v>7.0501225202690589</v>
      </c>
    </row>
    <row r="5" spans="1:2" x14ac:dyDescent="0.3">
      <c r="A5">
        <v>0.56999999999999995</v>
      </c>
      <c r="B5">
        <v>7.9391588179567965</v>
      </c>
    </row>
    <row r="6" spans="1:2" x14ac:dyDescent="0.3">
      <c r="A6">
        <v>0.5</v>
      </c>
      <c r="B6">
        <v>6.7968237182748554</v>
      </c>
    </row>
    <row r="7" spans="1:2" x14ac:dyDescent="0.3">
      <c r="A7">
        <v>0.5</v>
      </c>
      <c r="B7">
        <v>6.9828627514689421</v>
      </c>
    </row>
    <row r="8" spans="1:2" x14ac:dyDescent="0.3">
      <c r="A8">
        <v>0.72</v>
      </c>
      <c r="B8">
        <v>7.773173680482536</v>
      </c>
    </row>
    <row r="9" spans="1:2" x14ac:dyDescent="0.3">
      <c r="A9">
        <v>0.32</v>
      </c>
      <c r="B9">
        <v>6.7190131543852596</v>
      </c>
    </row>
    <row r="10" spans="1:2" x14ac:dyDescent="0.3">
      <c r="A10">
        <v>0.36</v>
      </c>
      <c r="B10">
        <v>6.7475865268293154</v>
      </c>
    </row>
    <row r="11" spans="1:2" x14ac:dyDescent="0.3">
      <c r="A11">
        <v>0.7</v>
      </c>
      <c r="B11">
        <v>7.773173680482536</v>
      </c>
    </row>
    <row r="12" spans="1:2" x14ac:dyDescent="0.3">
      <c r="A12">
        <v>0.44</v>
      </c>
      <c r="B12">
        <v>6.9782137426306985</v>
      </c>
    </row>
    <row r="13" spans="1:2" x14ac:dyDescent="0.3">
      <c r="A13">
        <v>0.51</v>
      </c>
      <c r="B13">
        <v>7.5400903201453247</v>
      </c>
    </row>
    <row r="14" spans="1:2" x14ac:dyDescent="0.3">
      <c r="A14">
        <v>0.41</v>
      </c>
      <c r="B14">
        <v>6.4583382833447898</v>
      </c>
    </row>
    <row r="15" spans="1:2" x14ac:dyDescent="0.3">
      <c r="A15">
        <v>0.94</v>
      </c>
      <c r="B15">
        <v>8.3816025371098899</v>
      </c>
    </row>
    <row r="16" spans="1:2" x14ac:dyDescent="0.3">
      <c r="A16">
        <v>0.56000000000000005</v>
      </c>
      <c r="B16">
        <v>7.3639135014058192</v>
      </c>
    </row>
    <row r="17" spans="1:2" x14ac:dyDescent="0.3">
      <c r="A17">
        <v>0.9</v>
      </c>
      <c r="B17">
        <v>8.1276998528177717</v>
      </c>
    </row>
    <row r="18" spans="1:2" x14ac:dyDescent="0.3">
      <c r="A18">
        <v>0.32</v>
      </c>
      <c r="B18">
        <v>6.7190131543852596</v>
      </c>
    </row>
    <row r="19" spans="1:2" x14ac:dyDescent="0.3">
      <c r="A19">
        <v>0.51</v>
      </c>
      <c r="B19">
        <v>7.2420823592569619</v>
      </c>
    </row>
    <row r="20" spans="1:2" x14ac:dyDescent="0.3">
      <c r="A20">
        <v>0.76</v>
      </c>
      <c r="B20">
        <v>7.3957216086020452</v>
      </c>
    </row>
    <row r="21" spans="1:2" x14ac:dyDescent="0.3">
      <c r="A21">
        <v>0.25</v>
      </c>
      <c r="B21">
        <v>6.0088131854425946</v>
      </c>
    </row>
    <row r="22" spans="1:2" x14ac:dyDescent="0.3">
      <c r="A22">
        <v>0.37</v>
      </c>
      <c r="B22">
        <v>6.6253923680079563</v>
      </c>
    </row>
    <row r="23" spans="1:2" x14ac:dyDescent="0.3">
      <c r="A23">
        <v>0.36</v>
      </c>
      <c r="B23">
        <v>6.3421214187211516</v>
      </c>
    </row>
    <row r="24" spans="1:2" x14ac:dyDescent="0.3">
      <c r="A24">
        <v>0.56999999999999995</v>
      </c>
      <c r="B24">
        <v>7.4547199493640006</v>
      </c>
    </row>
    <row r="25" spans="1:2" x14ac:dyDescent="0.3">
      <c r="A25">
        <v>0.71</v>
      </c>
      <c r="B25">
        <v>7.6553906448261522</v>
      </c>
    </row>
    <row r="26" spans="1:2" x14ac:dyDescent="0.3">
      <c r="A26">
        <v>0.3</v>
      </c>
      <c r="B26">
        <v>6.5652649700353614</v>
      </c>
    </row>
    <row r="27" spans="1:2" x14ac:dyDescent="0.3">
      <c r="A27">
        <v>0.31</v>
      </c>
      <c r="B27">
        <v>6.9527286446248686</v>
      </c>
    </row>
    <row r="28" spans="1:2" x14ac:dyDescent="0.3">
      <c r="A28">
        <v>0.31</v>
      </c>
      <c r="B28">
        <v>6.2595814640649232</v>
      </c>
    </row>
    <row r="29" spans="1:2" x14ac:dyDescent="0.3">
      <c r="A29">
        <v>1</v>
      </c>
      <c r="B29">
        <v>8.2579041934656736</v>
      </c>
    </row>
    <row r="30" spans="1:2" x14ac:dyDescent="0.3">
      <c r="A30">
        <v>0.52</v>
      </c>
      <c r="B30">
        <v>7.0950643772871311</v>
      </c>
    </row>
    <row r="31" spans="1:2" x14ac:dyDescent="0.3">
      <c r="A31">
        <v>0.76</v>
      </c>
      <c r="B31">
        <v>8.3483010549339429</v>
      </c>
    </row>
    <row r="32" spans="1:2" x14ac:dyDescent="0.3">
      <c r="A32">
        <v>0.4</v>
      </c>
      <c r="B32">
        <v>6.6025878921893364</v>
      </c>
    </row>
    <row r="33" spans="1:2" x14ac:dyDescent="0.3">
      <c r="A33">
        <v>0.32</v>
      </c>
      <c r="B33">
        <v>6.8221973906204907</v>
      </c>
    </row>
    <row r="34" spans="1:2" x14ac:dyDescent="0.3">
      <c r="A34">
        <v>0.52</v>
      </c>
      <c r="B34">
        <v>7.1989312406881734</v>
      </c>
    </row>
    <row r="35" spans="1:2" x14ac:dyDescent="0.3">
      <c r="A35">
        <v>0.81</v>
      </c>
      <c r="B35">
        <v>8.1327064896932644</v>
      </c>
    </row>
    <row r="36" spans="1:2" x14ac:dyDescent="0.3">
      <c r="A36">
        <v>0.62</v>
      </c>
      <c r="B36">
        <v>7.7710670860654059</v>
      </c>
    </row>
    <row r="37" spans="1:2" x14ac:dyDescent="0.3">
      <c r="A37">
        <v>0.31</v>
      </c>
      <c r="B37">
        <v>6.6871086078665147</v>
      </c>
    </row>
    <row r="38" spans="1:2" x14ac:dyDescent="0.3">
      <c r="A38">
        <v>0.44</v>
      </c>
      <c r="B38">
        <v>7.0707241072602764</v>
      </c>
    </row>
    <row r="39" spans="1:2" x14ac:dyDescent="0.3">
      <c r="A39">
        <v>0.25</v>
      </c>
      <c r="B39">
        <v>6.3543700407973507</v>
      </c>
    </row>
    <row r="40" spans="1:2" x14ac:dyDescent="0.3">
      <c r="A40">
        <v>0.9</v>
      </c>
      <c r="B40">
        <v>8.2076744243552824</v>
      </c>
    </row>
    <row r="41" spans="1:2" x14ac:dyDescent="0.3">
      <c r="A41">
        <v>0.52</v>
      </c>
      <c r="B41">
        <v>7.4318919168077997</v>
      </c>
    </row>
    <row r="42" spans="1:2" x14ac:dyDescent="0.3">
      <c r="A42">
        <v>0.3</v>
      </c>
      <c r="B42">
        <v>6.5279579176225502</v>
      </c>
    </row>
    <row r="43" spans="1:2" x14ac:dyDescent="0.3">
      <c r="A43">
        <v>0.54</v>
      </c>
      <c r="B43">
        <v>7.5213179801992398</v>
      </c>
    </row>
    <row r="44" spans="1:2" x14ac:dyDescent="0.3">
      <c r="A44">
        <v>0.32</v>
      </c>
      <c r="B44">
        <v>6.6306833856423717</v>
      </c>
    </row>
    <row r="45" spans="1:2" x14ac:dyDescent="0.3">
      <c r="A45">
        <v>0.52</v>
      </c>
      <c r="B45">
        <v>6.9782137426306985</v>
      </c>
    </row>
    <row r="46" spans="1:2" x14ac:dyDescent="0.3">
      <c r="A46">
        <v>0.33</v>
      </c>
      <c r="B46">
        <v>6.8916258970522533</v>
      </c>
    </row>
    <row r="47" spans="1:2" x14ac:dyDescent="0.3">
      <c r="A47">
        <v>0.4</v>
      </c>
      <c r="B47">
        <v>7.0255383146385206</v>
      </c>
    </row>
    <row r="48" spans="1:2" x14ac:dyDescent="0.3">
      <c r="A48">
        <v>0.97</v>
      </c>
      <c r="B48">
        <v>8.4422541047517434</v>
      </c>
    </row>
    <row r="49" spans="1:2" x14ac:dyDescent="0.3">
      <c r="A49">
        <v>0.9</v>
      </c>
      <c r="B49">
        <v>8.3966062284271192</v>
      </c>
    </row>
    <row r="50" spans="1:2" x14ac:dyDescent="0.3">
      <c r="A50">
        <v>0.33</v>
      </c>
      <c r="B50">
        <v>6.3868793193626452</v>
      </c>
    </row>
    <row r="51" spans="1:2" x14ac:dyDescent="0.3">
      <c r="A51">
        <v>0.51</v>
      </c>
      <c r="B51">
        <v>7.3569182423560209</v>
      </c>
    </row>
    <row r="52" spans="1:2" x14ac:dyDescent="0.3">
      <c r="A52">
        <v>0.54</v>
      </c>
      <c r="B52">
        <v>7.4360278163518485</v>
      </c>
    </row>
    <row r="53" spans="1:2" x14ac:dyDescent="0.3">
      <c r="A53">
        <v>0.51</v>
      </c>
      <c r="B53">
        <v>7.2744795587738711</v>
      </c>
    </row>
    <row r="54" spans="1:2" x14ac:dyDescent="0.3">
      <c r="A54">
        <v>0.39</v>
      </c>
      <c r="B54">
        <v>6.9593985121339754</v>
      </c>
    </row>
    <row r="55" spans="1:2" x14ac:dyDescent="0.3">
      <c r="A55">
        <v>0.71</v>
      </c>
      <c r="B55">
        <v>7.7275351104754479</v>
      </c>
    </row>
    <row r="56" spans="1:2" x14ac:dyDescent="0.3">
      <c r="A56">
        <v>0.37</v>
      </c>
      <c r="B56">
        <v>6.9107507879619359</v>
      </c>
    </row>
    <row r="57" spans="1:2" x14ac:dyDescent="0.3">
      <c r="A57">
        <v>0.34</v>
      </c>
      <c r="B57">
        <v>6.6528630293533473</v>
      </c>
    </row>
    <row r="58" spans="1:2" x14ac:dyDescent="0.3">
      <c r="A58">
        <v>0.71</v>
      </c>
      <c r="B58">
        <v>8.1406070428584503</v>
      </c>
    </row>
    <row r="59" spans="1:2" x14ac:dyDescent="0.3">
      <c r="A59">
        <v>0.3</v>
      </c>
      <c r="B59">
        <v>6.4052284580308418</v>
      </c>
    </row>
    <row r="60" spans="1:2" x14ac:dyDescent="0.3">
      <c r="A60">
        <v>0.5</v>
      </c>
      <c r="B60">
        <v>7.4988697339769308</v>
      </c>
    </row>
    <row r="61" spans="1:2" x14ac:dyDescent="0.3">
      <c r="A61">
        <v>0.33</v>
      </c>
      <c r="B61">
        <v>6.6970342476664841</v>
      </c>
    </row>
    <row r="62" spans="1:2" x14ac:dyDescent="0.3">
      <c r="A62">
        <v>0.37</v>
      </c>
      <c r="B62">
        <v>6.4019171967271857</v>
      </c>
    </row>
    <row r="63" spans="1:2" x14ac:dyDescent="0.3">
      <c r="A63">
        <v>0.41</v>
      </c>
      <c r="B63">
        <v>6.6732979677676543</v>
      </c>
    </row>
    <row r="64" spans="1:2" x14ac:dyDescent="0.3">
      <c r="A64">
        <v>0.41</v>
      </c>
      <c r="B64">
        <v>6.7753660909363917</v>
      </c>
    </row>
    <row r="65" spans="1:2" x14ac:dyDescent="0.3">
      <c r="A65">
        <v>0.38</v>
      </c>
      <c r="B65">
        <v>7.0139154748105277</v>
      </c>
    </row>
    <row r="66" spans="1:2" x14ac:dyDescent="0.3">
      <c r="A66">
        <v>0.31</v>
      </c>
      <c r="B66">
        <v>6.6871086078665147</v>
      </c>
    </row>
    <row r="67" spans="1:2" x14ac:dyDescent="0.3">
      <c r="A67">
        <v>0.3</v>
      </c>
      <c r="B67">
        <v>6.8145428972599582</v>
      </c>
    </row>
    <row r="68" spans="1:2" x14ac:dyDescent="0.3">
      <c r="A68">
        <v>0.73</v>
      </c>
      <c r="B68">
        <v>7.8465899752911863</v>
      </c>
    </row>
    <row r="69" spans="1:2" x14ac:dyDescent="0.3">
      <c r="A69">
        <v>0.7</v>
      </c>
      <c r="B69">
        <v>8.2875284231117625</v>
      </c>
    </row>
    <row r="70" spans="1:2" x14ac:dyDescent="0.3">
      <c r="A70">
        <v>0.35</v>
      </c>
      <c r="B70">
        <v>6.9688503783419478</v>
      </c>
    </row>
    <row r="71" spans="1:2" x14ac:dyDescent="0.3">
      <c r="A71">
        <v>0.36</v>
      </c>
      <c r="B71">
        <v>6.2595814640649232</v>
      </c>
    </row>
    <row r="72" spans="1:2" x14ac:dyDescent="0.3">
      <c r="A72">
        <v>0.39</v>
      </c>
      <c r="B72">
        <v>6.576469569048224</v>
      </c>
    </row>
    <row r="73" spans="1:2" x14ac:dyDescent="0.3">
      <c r="A73">
        <v>0.32</v>
      </c>
      <c r="B73">
        <v>6.3561076606958915</v>
      </c>
    </row>
    <row r="74" spans="1:2" x14ac:dyDescent="0.3">
      <c r="A74">
        <v>0.41</v>
      </c>
      <c r="B74">
        <v>7.0483864087218828</v>
      </c>
    </row>
    <row r="75" spans="1:2" x14ac:dyDescent="0.3">
      <c r="A75">
        <v>0.93</v>
      </c>
      <c r="B75">
        <v>8.4536142097733666</v>
      </c>
    </row>
    <row r="76" spans="1:2" x14ac:dyDescent="0.3">
      <c r="A76">
        <v>0.51</v>
      </c>
      <c r="B76">
        <v>7.4685132714963371</v>
      </c>
    </row>
    <row r="77" spans="1:2" x14ac:dyDescent="0.3">
      <c r="A77">
        <v>0.3</v>
      </c>
      <c r="B77">
        <v>6.4052284580308418</v>
      </c>
    </row>
    <row r="78" spans="1:2" x14ac:dyDescent="0.3">
      <c r="A78">
        <v>0.56000000000000005</v>
      </c>
      <c r="B78">
        <v>7.9490914998305167</v>
      </c>
    </row>
    <row r="79" spans="1:2" x14ac:dyDescent="0.3">
      <c r="A79">
        <v>0.54</v>
      </c>
      <c r="B79">
        <v>7.7794669674583243</v>
      </c>
    </row>
    <row r="80" spans="1:2" x14ac:dyDescent="0.3">
      <c r="A80">
        <v>0.9</v>
      </c>
      <c r="B80">
        <v>8.1945055097656407</v>
      </c>
    </row>
    <row r="81" spans="1:2" x14ac:dyDescent="0.3">
      <c r="A81">
        <v>0.71</v>
      </c>
      <c r="B81">
        <v>7.642524134232902</v>
      </c>
    </row>
    <row r="82" spans="1:2" x14ac:dyDescent="0.3">
      <c r="A82">
        <v>0.52</v>
      </c>
      <c r="B82">
        <v>7.5076900778199036</v>
      </c>
    </row>
    <row r="83" spans="1:2" x14ac:dyDescent="0.3">
      <c r="A83">
        <v>0.9</v>
      </c>
      <c r="B83">
        <v>8.1318247850071952</v>
      </c>
    </row>
    <row r="84" spans="1:2" x14ac:dyDescent="0.3">
      <c r="A84">
        <v>0.5</v>
      </c>
      <c r="B84">
        <v>7.4372063668712922</v>
      </c>
    </row>
    <row r="85" spans="1:2" x14ac:dyDescent="0.3">
      <c r="A85">
        <v>0.41</v>
      </c>
      <c r="B85">
        <v>6.5581978028122689</v>
      </c>
    </row>
    <row r="86" spans="1:2" x14ac:dyDescent="0.3">
      <c r="A86">
        <v>0.81</v>
      </c>
      <c r="B86">
        <v>8.0687161927147812</v>
      </c>
    </row>
    <row r="87" spans="1:2" x14ac:dyDescent="0.3">
      <c r="A87">
        <v>0.35</v>
      </c>
      <c r="B87">
        <v>6.9994224675079613</v>
      </c>
    </row>
    <row r="88" spans="1:2" x14ac:dyDescent="0.3">
      <c r="A88">
        <v>0.61</v>
      </c>
      <c r="B88">
        <v>7.0681720003880422</v>
      </c>
    </row>
    <row r="89" spans="1:2" x14ac:dyDescent="0.3">
      <c r="A89">
        <v>0.41</v>
      </c>
      <c r="B89">
        <v>6.9810057407217299</v>
      </c>
    </row>
    <row r="90" spans="1:2" x14ac:dyDescent="0.3">
      <c r="A90">
        <v>0.5</v>
      </c>
      <c r="B90">
        <v>7.3926475207216233</v>
      </c>
    </row>
    <row r="91" spans="1:2" x14ac:dyDescent="0.3">
      <c r="A91">
        <v>0.26</v>
      </c>
      <c r="B91">
        <v>6.1158921254830343</v>
      </c>
    </row>
    <row r="92" spans="1:2" x14ac:dyDescent="0.3">
      <c r="A92">
        <v>0.32</v>
      </c>
      <c r="B92">
        <v>6.7867169506050811</v>
      </c>
    </row>
    <row r="93" spans="1:2" x14ac:dyDescent="0.3">
      <c r="A93">
        <v>0.4</v>
      </c>
      <c r="B93">
        <v>6.6080006252960866</v>
      </c>
    </row>
    <row r="94" spans="1:2" x14ac:dyDescent="0.3">
      <c r="A94">
        <v>0.4</v>
      </c>
      <c r="B94">
        <v>6.5889264775335192</v>
      </c>
    </row>
    <row r="95" spans="1:2" x14ac:dyDescent="0.3">
      <c r="A95">
        <v>0.92</v>
      </c>
      <c r="B95">
        <v>8.384575666801398</v>
      </c>
    </row>
    <row r="96" spans="1:2" x14ac:dyDescent="0.3">
      <c r="A96">
        <v>0.71</v>
      </c>
      <c r="B96">
        <v>8.1388567506963252</v>
      </c>
    </row>
    <row r="97" spans="1:2" x14ac:dyDescent="0.3">
      <c r="A97">
        <v>0.31</v>
      </c>
      <c r="B97">
        <v>6.3733197895770122</v>
      </c>
    </row>
    <row r="98" spans="1:2" x14ac:dyDescent="0.3">
      <c r="A98">
        <v>0.31</v>
      </c>
      <c r="B98">
        <v>6.7707894239089796</v>
      </c>
    </row>
    <row r="99" spans="1:2" x14ac:dyDescent="0.3">
      <c r="A99">
        <v>0.37</v>
      </c>
      <c r="B99">
        <v>6.9479370686149693</v>
      </c>
    </row>
    <row r="100" spans="1:2" x14ac:dyDescent="0.3">
      <c r="A100">
        <v>0.43</v>
      </c>
      <c r="B100">
        <v>6.8490662826334576</v>
      </c>
    </row>
    <row r="101" spans="1:2" x14ac:dyDescent="0.3">
      <c r="A101">
        <v>0.79</v>
      </c>
      <c r="B101">
        <v>7.7915228191507317</v>
      </c>
    </row>
    <row r="102" spans="1:2" x14ac:dyDescent="0.3">
      <c r="A102">
        <v>0.31</v>
      </c>
      <c r="B102">
        <v>6.2989492468559423</v>
      </c>
    </row>
    <row r="103" spans="1:2" x14ac:dyDescent="0.3">
      <c r="A103">
        <v>1</v>
      </c>
      <c r="B103">
        <v>8.6363974388947131</v>
      </c>
    </row>
    <row r="104" spans="1:2" x14ac:dyDescent="0.3">
      <c r="A104">
        <v>0.32</v>
      </c>
      <c r="B104">
        <v>6.5930445341424369</v>
      </c>
    </row>
    <row r="105" spans="1:2" x14ac:dyDescent="0.3">
      <c r="A105">
        <v>0.4</v>
      </c>
      <c r="B105">
        <v>6.5567783561580422</v>
      </c>
    </row>
    <row r="106" spans="1:2" x14ac:dyDescent="0.3">
      <c r="A106">
        <v>0.4</v>
      </c>
      <c r="B106">
        <v>7.0544496581329401</v>
      </c>
    </row>
    <row r="107" spans="1:2" x14ac:dyDescent="0.3">
      <c r="A107">
        <v>0.71</v>
      </c>
      <c r="B107">
        <v>7.9072836094263481</v>
      </c>
    </row>
    <row r="108" spans="1:2" x14ac:dyDescent="0.3">
      <c r="A108">
        <v>0.7</v>
      </c>
      <c r="B108">
        <v>8.068089626278244</v>
      </c>
    </row>
    <row r="109" spans="1:2" x14ac:dyDescent="0.3">
      <c r="A109">
        <v>0.83</v>
      </c>
      <c r="B109">
        <v>8.1763915966337954</v>
      </c>
    </row>
    <row r="110" spans="1:2" x14ac:dyDescent="0.3">
      <c r="A110">
        <v>0.32</v>
      </c>
      <c r="B110">
        <v>6.4692503167957724</v>
      </c>
    </row>
    <row r="111" spans="1:2" x14ac:dyDescent="0.3">
      <c r="A111">
        <v>1</v>
      </c>
      <c r="B111">
        <v>8.6522484224091016</v>
      </c>
    </row>
    <row r="112" spans="1:2" x14ac:dyDescent="0.3">
      <c r="A112">
        <v>0.32</v>
      </c>
      <c r="B112">
        <v>6.7369669580018554</v>
      </c>
    </row>
    <row r="113" spans="1:2" x14ac:dyDescent="0.3">
      <c r="A113">
        <v>0.5</v>
      </c>
      <c r="B113">
        <v>7.222566018822171</v>
      </c>
    </row>
    <row r="114" spans="1:2" x14ac:dyDescent="0.3">
      <c r="A114">
        <v>0.52</v>
      </c>
      <c r="B114">
        <v>7.3808790355641163</v>
      </c>
    </row>
    <row r="115" spans="1:2" x14ac:dyDescent="0.3">
      <c r="A115">
        <v>0.71</v>
      </c>
      <c r="B115">
        <v>7.7898685590547059</v>
      </c>
    </row>
    <row r="116" spans="1:2" x14ac:dyDescent="0.3">
      <c r="A116">
        <v>0.52</v>
      </c>
      <c r="B116">
        <v>7.6280311269303347</v>
      </c>
    </row>
    <row r="117" spans="1:2" x14ac:dyDescent="0.3">
      <c r="A117">
        <v>0.71</v>
      </c>
      <c r="B117">
        <v>7.779048644925556</v>
      </c>
    </row>
    <row r="118" spans="1:2" x14ac:dyDescent="0.3">
      <c r="A118">
        <v>0.5</v>
      </c>
      <c r="B118">
        <v>7.7450028035158391</v>
      </c>
    </row>
    <row r="119" spans="1:2" x14ac:dyDescent="0.3">
      <c r="A119">
        <v>0.38</v>
      </c>
      <c r="B119">
        <v>7.1364832085902474</v>
      </c>
    </row>
    <row r="120" spans="1:2" x14ac:dyDescent="0.3">
      <c r="A120">
        <v>0.83</v>
      </c>
      <c r="B120">
        <v>8.1622310654811798</v>
      </c>
    </row>
    <row r="121" spans="1:2" x14ac:dyDescent="0.3">
      <c r="A121">
        <v>0.3</v>
      </c>
      <c r="B121">
        <v>6.5147126908725301</v>
      </c>
    </row>
    <row r="122" spans="1:2" x14ac:dyDescent="0.3">
      <c r="A122">
        <v>0.35</v>
      </c>
      <c r="B122">
        <v>6.7202201551352951</v>
      </c>
    </row>
    <row r="123" spans="1:2" x14ac:dyDescent="0.3">
      <c r="A123">
        <v>0.3</v>
      </c>
      <c r="B123">
        <v>6.7776465936351169</v>
      </c>
    </row>
    <row r="124" spans="1:2" x14ac:dyDescent="0.3">
      <c r="A124">
        <v>0.9</v>
      </c>
      <c r="B124">
        <v>8.025189321890835</v>
      </c>
    </row>
    <row r="125" spans="1:2" x14ac:dyDescent="0.3">
      <c r="A125">
        <v>0.6</v>
      </c>
      <c r="B125">
        <v>7.5857888217320344</v>
      </c>
    </row>
    <row r="126" spans="1:2" x14ac:dyDescent="0.3">
      <c r="A126">
        <v>0.28000000000000003</v>
      </c>
      <c r="B126">
        <v>6.1654178542314204</v>
      </c>
    </row>
    <row r="127" spans="1:2" x14ac:dyDescent="0.3">
      <c r="A127">
        <v>0.9</v>
      </c>
      <c r="B127">
        <v>8.1967124072130702</v>
      </c>
    </row>
    <row r="128" spans="1:2" x14ac:dyDescent="0.3">
      <c r="A128">
        <v>0.31</v>
      </c>
      <c r="B128">
        <v>6.5482191027623724</v>
      </c>
    </row>
    <row r="129" spans="1:2" x14ac:dyDescent="0.3">
      <c r="A129">
        <v>0.77</v>
      </c>
      <c r="B129">
        <v>8.0557924509777692</v>
      </c>
    </row>
    <row r="130" spans="1:2" x14ac:dyDescent="0.3">
      <c r="A130">
        <v>0.3</v>
      </c>
      <c r="B130">
        <v>6.5147126908725301</v>
      </c>
    </row>
    <row r="131" spans="1:2" x14ac:dyDescent="0.3">
      <c r="A131">
        <v>0.25</v>
      </c>
      <c r="B131">
        <v>5.9939614273065693</v>
      </c>
    </row>
    <row r="132" spans="1:2" x14ac:dyDescent="0.3">
      <c r="A132">
        <v>0.4</v>
      </c>
      <c r="B132">
        <v>6.9847163201182658</v>
      </c>
    </row>
    <row r="133" spans="1:2" x14ac:dyDescent="0.3">
      <c r="A133">
        <v>0.53</v>
      </c>
      <c r="B133">
        <v>7.5600804650218274</v>
      </c>
    </row>
    <row r="134" spans="1:2" x14ac:dyDescent="0.3">
      <c r="A134">
        <v>1</v>
      </c>
      <c r="B134">
        <v>8.4896164236460034</v>
      </c>
    </row>
    <row r="135" spans="1:2" x14ac:dyDescent="0.3">
      <c r="A135">
        <v>1</v>
      </c>
      <c r="B135">
        <v>8.410943391573527</v>
      </c>
    </row>
    <row r="136" spans="1:2" x14ac:dyDescent="0.3">
      <c r="A136">
        <v>0.73</v>
      </c>
      <c r="B136">
        <v>7.7445698093544957</v>
      </c>
    </row>
    <row r="137" spans="1:2" x14ac:dyDescent="0.3">
      <c r="A137">
        <v>0.31</v>
      </c>
      <c r="B137">
        <v>6.2989492468559423</v>
      </c>
    </row>
    <row r="138" spans="1:2" x14ac:dyDescent="0.3">
      <c r="A138">
        <v>0.38</v>
      </c>
      <c r="B138">
        <v>7.0698741284585722</v>
      </c>
    </row>
    <row r="139" spans="1:2" x14ac:dyDescent="0.3">
      <c r="A139">
        <v>0.35</v>
      </c>
      <c r="B139">
        <v>6.6174029779744776</v>
      </c>
    </row>
    <row r="140" spans="1:2" x14ac:dyDescent="0.3">
      <c r="A140">
        <v>0.38</v>
      </c>
      <c r="B140">
        <v>6.7821920560067914</v>
      </c>
    </row>
    <row r="141" spans="1:2" x14ac:dyDescent="0.3">
      <c r="A141">
        <v>0.36</v>
      </c>
      <c r="B141">
        <v>6.8511849274937431</v>
      </c>
    </row>
    <row r="142" spans="1:2" x14ac:dyDescent="0.3">
      <c r="A142">
        <v>0.3</v>
      </c>
      <c r="B142">
        <v>6.2265366692874657</v>
      </c>
    </row>
    <row r="143" spans="1:2" x14ac:dyDescent="0.3">
      <c r="A143">
        <v>0.31</v>
      </c>
      <c r="B143">
        <v>6.1923624894748723</v>
      </c>
    </row>
    <row r="144" spans="1:2" x14ac:dyDescent="0.3">
      <c r="A144">
        <v>0.9</v>
      </c>
      <c r="B144">
        <v>8.4469852963727412</v>
      </c>
    </row>
    <row r="145" spans="1:2" x14ac:dyDescent="0.3">
      <c r="A145">
        <v>0.28000000000000003</v>
      </c>
      <c r="B145">
        <v>6.4707995037826018</v>
      </c>
    </row>
    <row r="146" spans="1:2" x14ac:dyDescent="0.3">
      <c r="A146">
        <v>0.3</v>
      </c>
      <c r="B146">
        <v>5.9763509092979339</v>
      </c>
    </row>
    <row r="147" spans="1:2" x14ac:dyDescent="0.3">
      <c r="A147">
        <v>0.33</v>
      </c>
      <c r="B147">
        <v>6.70196036600254</v>
      </c>
    </row>
    <row r="148" spans="1:2" x14ac:dyDescent="0.3">
      <c r="A148">
        <v>0.32</v>
      </c>
      <c r="B148">
        <v>6.329720905522696</v>
      </c>
    </row>
    <row r="149" spans="1:2" x14ac:dyDescent="0.3">
      <c r="A149">
        <v>0.39</v>
      </c>
      <c r="B149">
        <v>6.5264948595707901</v>
      </c>
    </row>
    <row r="150" spans="1:2" x14ac:dyDescent="0.3">
      <c r="A150">
        <v>0.37</v>
      </c>
      <c r="B150">
        <v>6.9479370686149693</v>
      </c>
    </row>
    <row r="151" spans="1:2" x14ac:dyDescent="0.3">
      <c r="A151">
        <v>0.38</v>
      </c>
      <c r="B151">
        <v>6.8906091201471664</v>
      </c>
    </row>
    <row r="152" spans="1:2" x14ac:dyDescent="0.3">
      <c r="A152">
        <v>0.7</v>
      </c>
      <c r="B152">
        <v>7.4787348255678747</v>
      </c>
    </row>
    <row r="153" spans="1:2" x14ac:dyDescent="0.3">
      <c r="A153">
        <v>0.35</v>
      </c>
      <c r="B153">
        <v>6.7202201551352951</v>
      </c>
    </row>
    <row r="154" spans="1:2" x14ac:dyDescent="0.3">
      <c r="A154">
        <v>0.51</v>
      </c>
      <c r="B154">
        <v>6.8627579130514009</v>
      </c>
    </row>
    <row r="155" spans="1:2" x14ac:dyDescent="0.3">
      <c r="A155">
        <v>0.34</v>
      </c>
      <c r="B155">
        <v>6.9402224691196386</v>
      </c>
    </row>
    <row r="156" spans="1:2" x14ac:dyDescent="0.3">
      <c r="A156">
        <v>0.46</v>
      </c>
      <c r="B156">
        <v>6.7615727688040552</v>
      </c>
    </row>
    <row r="157" spans="1:2" x14ac:dyDescent="0.3">
      <c r="A157">
        <v>0.3</v>
      </c>
      <c r="B157">
        <v>6.3350542514980592</v>
      </c>
    </row>
    <row r="158" spans="1:2" x14ac:dyDescent="0.3">
      <c r="A158">
        <v>0.54</v>
      </c>
      <c r="B158">
        <v>7.8902082131099611</v>
      </c>
    </row>
    <row r="159" spans="1:2" x14ac:dyDescent="0.3">
      <c r="A159">
        <v>0.9</v>
      </c>
      <c r="B159">
        <v>8.1119280633107387</v>
      </c>
    </row>
    <row r="160" spans="1:2" x14ac:dyDescent="0.3">
      <c r="A160">
        <v>0.42</v>
      </c>
      <c r="B160">
        <v>6.4707995037826018</v>
      </c>
    </row>
    <row r="161" spans="1:2" x14ac:dyDescent="0.3">
      <c r="A161">
        <v>0.72</v>
      </c>
      <c r="B161">
        <v>7.6857030612345474</v>
      </c>
    </row>
    <row r="162" spans="1:2" x14ac:dyDescent="0.3">
      <c r="A162">
        <v>0.41</v>
      </c>
      <c r="B162">
        <v>6.8895913083544658</v>
      </c>
    </row>
    <row r="163" spans="1:2" x14ac:dyDescent="0.3">
      <c r="A163">
        <v>0.32</v>
      </c>
      <c r="B163">
        <v>6.4167322825123261</v>
      </c>
    </row>
    <row r="164" spans="1:2" x14ac:dyDescent="0.3">
      <c r="A164">
        <v>1</v>
      </c>
      <c r="B164">
        <v>8.3320677072895482</v>
      </c>
    </row>
    <row r="165" spans="1:2" x14ac:dyDescent="0.3">
      <c r="A165">
        <v>0.7</v>
      </c>
      <c r="B165">
        <v>7.8849529457598138</v>
      </c>
    </row>
    <row r="166" spans="1:2" x14ac:dyDescent="0.3">
      <c r="A166">
        <v>0.54</v>
      </c>
      <c r="B166">
        <v>7.824845691026856</v>
      </c>
    </row>
    <row r="167" spans="1:2" x14ac:dyDescent="0.3">
      <c r="A167">
        <v>0.3</v>
      </c>
      <c r="B167">
        <v>6.4052284580308418</v>
      </c>
    </row>
    <row r="168" spans="1:2" x14ac:dyDescent="0.3">
      <c r="A168">
        <v>0.33</v>
      </c>
      <c r="B168">
        <v>6.3613024775729956</v>
      </c>
    </row>
    <row r="169" spans="1:2" x14ac:dyDescent="0.3">
      <c r="A169">
        <v>0.9</v>
      </c>
      <c r="B169">
        <v>8.0737146411098575</v>
      </c>
    </row>
    <row r="170" spans="1:2" x14ac:dyDescent="0.3">
      <c r="A170">
        <v>0.31</v>
      </c>
      <c r="B170">
        <v>6.5957805139613113</v>
      </c>
    </row>
    <row r="171" spans="1:2" x14ac:dyDescent="0.3">
      <c r="A171">
        <v>0.42</v>
      </c>
      <c r="B171">
        <v>6.8997231072848724</v>
      </c>
    </row>
    <row r="172" spans="1:2" x14ac:dyDescent="0.3">
      <c r="A172">
        <v>0.33</v>
      </c>
      <c r="B172">
        <v>6.5012896705403893</v>
      </c>
    </row>
    <row r="173" spans="1:2" x14ac:dyDescent="0.3">
      <c r="A173">
        <v>0.32</v>
      </c>
      <c r="B173">
        <v>6.517671272912275</v>
      </c>
    </row>
    <row r="174" spans="1:2" x14ac:dyDescent="0.3">
      <c r="A174">
        <v>0.53</v>
      </c>
      <c r="B174">
        <v>7.2710085382809924</v>
      </c>
    </row>
    <row r="175" spans="1:2" x14ac:dyDescent="0.3">
      <c r="A175">
        <v>0.71</v>
      </c>
      <c r="B175">
        <v>7.7579062083517467</v>
      </c>
    </row>
    <row r="176" spans="1:2" x14ac:dyDescent="0.3">
      <c r="A176">
        <v>0.3</v>
      </c>
      <c r="B176">
        <v>6.3368257311464413</v>
      </c>
    </row>
    <row r="177" spans="1:2" x14ac:dyDescent="0.3">
      <c r="A177">
        <v>0.5</v>
      </c>
      <c r="B177">
        <v>7.187657164114956</v>
      </c>
    </row>
    <row r="178" spans="1:2" x14ac:dyDescent="0.3">
      <c r="A178">
        <v>0.59</v>
      </c>
      <c r="B178">
        <v>7.6615270813585168</v>
      </c>
    </row>
    <row r="179" spans="1:2" x14ac:dyDescent="0.3">
      <c r="A179">
        <v>0.54</v>
      </c>
      <c r="B179">
        <v>7.4436636831155907</v>
      </c>
    </row>
    <row r="180" spans="1:2" x14ac:dyDescent="0.3">
      <c r="A180">
        <v>0.41</v>
      </c>
      <c r="B180">
        <v>6.9837899652581346</v>
      </c>
    </row>
    <row r="181" spans="1:2" x14ac:dyDescent="0.3">
      <c r="A181">
        <v>0.51</v>
      </c>
      <c r="B181">
        <v>7.463936604468925</v>
      </c>
    </row>
    <row r="182" spans="1:2" x14ac:dyDescent="0.3">
      <c r="A182">
        <v>0.3</v>
      </c>
      <c r="B182">
        <v>6.7310181004820828</v>
      </c>
    </row>
    <row r="183" spans="1:2" x14ac:dyDescent="0.3">
      <c r="A183">
        <v>0.32</v>
      </c>
      <c r="B183">
        <v>6.4846352356352517</v>
      </c>
    </row>
    <row r="184" spans="1:2" x14ac:dyDescent="0.3">
      <c r="A184">
        <v>0.54</v>
      </c>
      <c r="B184">
        <v>7.7034590478671747</v>
      </c>
    </row>
    <row r="185" spans="1:2" x14ac:dyDescent="0.3">
      <c r="A185">
        <v>1</v>
      </c>
      <c r="B185">
        <v>8.5026885052133565</v>
      </c>
    </row>
    <row r="186" spans="1:2" x14ac:dyDescent="0.3">
      <c r="A186">
        <v>0.93</v>
      </c>
      <c r="B186">
        <v>8.4635814219675876</v>
      </c>
    </row>
    <row r="187" spans="1:2" x14ac:dyDescent="0.3">
      <c r="A187">
        <v>0.91</v>
      </c>
      <c r="B187">
        <v>8.2970451490818267</v>
      </c>
    </row>
    <row r="188" spans="1:2" x14ac:dyDescent="0.3">
      <c r="A188">
        <v>0.3</v>
      </c>
      <c r="B188">
        <v>6.4052284580308418</v>
      </c>
    </row>
    <row r="189" spans="1:2" x14ac:dyDescent="0.3">
      <c r="A189">
        <v>0.56000000000000005</v>
      </c>
      <c r="B189">
        <v>7.2730925959995218</v>
      </c>
    </row>
    <row r="190" spans="1:2" x14ac:dyDescent="0.3">
      <c r="A190">
        <v>0.31</v>
      </c>
      <c r="B190">
        <v>6.5610306658965731</v>
      </c>
    </row>
    <row r="191" spans="1:2" x14ac:dyDescent="0.3">
      <c r="A191">
        <v>0.5</v>
      </c>
      <c r="B191">
        <v>7.6525456926939208</v>
      </c>
    </row>
    <row r="192" spans="1:2" x14ac:dyDescent="0.3">
      <c r="A192">
        <v>0.31</v>
      </c>
      <c r="B192">
        <v>6.3473892096560105</v>
      </c>
    </row>
    <row r="193" spans="1:2" x14ac:dyDescent="0.3">
      <c r="A193">
        <v>0.34</v>
      </c>
      <c r="B193">
        <v>6.8814113036425351</v>
      </c>
    </row>
    <row r="194" spans="1:2" x14ac:dyDescent="0.3">
      <c r="A194">
        <v>0.93</v>
      </c>
      <c r="B194">
        <v>8.1780774638496077</v>
      </c>
    </row>
    <row r="195" spans="1:2" x14ac:dyDescent="0.3">
      <c r="A195">
        <v>0.92</v>
      </c>
      <c r="B195">
        <v>8.2472200527452291</v>
      </c>
    </row>
    <row r="196" spans="1:2" x14ac:dyDescent="0.3">
      <c r="A196">
        <v>0.7</v>
      </c>
      <c r="B196">
        <v>7.7702232041587855</v>
      </c>
    </row>
    <row r="197" spans="1:2" x14ac:dyDescent="0.3">
      <c r="A197">
        <v>0.3</v>
      </c>
      <c r="B197">
        <v>6.7776465936351169</v>
      </c>
    </row>
    <row r="198" spans="1:2" x14ac:dyDescent="0.3">
      <c r="A198">
        <v>0.74</v>
      </c>
      <c r="B198">
        <v>8.1362255549084601</v>
      </c>
    </row>
    <row r="199" spans="1:2" x14ac:dyDescent="0.3">
      <c r="A199">
        <v>0.56000000000000005</v>
      </c>
      <c r="B199">
        <v>7.4133673356952405</v>
      </c>
    </row>
    <row r="200" spans="1:2" x14ac:dyDescent="0.3">
      <c r="A200">
        <v>0.59</v>
      </c>
      <c r="B200">
        <v>7.8674885686991285</v>
      </c>
    </row>
    <row r="201" spans="1:2" x14ac:dyDescent="0.3">
      <c r="A201">
        <v>0.31</v>
      </c>
      <c r="B201">
        <v>6.2285110035911835</v>
      </c>
    </row>
    <row r="202" spans="1:2" x14ac:dyDescent="0.3">
      <c r="A202">
        <v>0.32</v>
      </c>
      <c r="B202">
        <v>6.5736801669606457</v>
      </c>
    </row>
    <row r="203" spans="1:2" x14ac:dyDescent="0.3">
      <c r="A203">
        <v>0.44</v>
      </c>
      <c r="B203">
        <v>7.1959372264755688</v>
      </c>
    </row>
    <row r="204" spans="1:2" x14ac:dyDescent="0.3">
      <c r="A204">
        <v>0.31</v>
      </c>
      <c r="B204">
        <v>6.543911845564792</v>
      </c>
    </row>
    <row r="205" spans="1:2" x14ac:dyDescent="0.3">
      <c r="A205">
        <v>0.5</v>
      </c>
      <c r="B205">
        <v>7.0535857271936768</v>
      </c>
    </row>
    <row r="206" spans="1:2" x14ac:dyDescent="0.3">
      <c r="A206">
        <v>0.26</v>
      </c>
      <c r="B206">
        <v>6.70196036600254</v>
      </c>
    </row>
    <row r="207" spans="1:2" x14ac:dyDescent="0.3">
      <c r="A207">
        <v>1</v>
      </c>
      <c r="B207">
        <v>8.3972828947436806</v>
      </c>
    </row>
    <row r="208" spans="1:2" x14ac:dyDescent="0.3">
      <c r="A208">
        <v>0.92</v>
      </c>
      <c r="B208">
        <v>8.2967958657700525</v>
      </c>
    </row>
    <row r="209" spans="1:2" x14ac:dyDescent="0.3">
      <c r="A209">
        <v>0.57999999999999996</v>
      </c>
      <c r="B209">
        <v>7.765993079407675</v>
      </c>
    </row>
    <row r="210" spans="1:2" x14ac:dyDescent="0.3">
      <c r="A210">
        <v>0.92</v>
      </c>
      <c r="B210">
        <v>8.1707514237575349</v>
      </c>
    </row>
    <row r="211" spans="1:2" x14ac:dyDescent="0.3">
      <c r="A211">
        <v>0.28999999999999998</v>
      </c>
      <c r="B211">
        <v>6.4982821494764336</v>
      </c>
    </row>
    <row r="212" spans="1:2" x14ac:dyDescent="0.3">
      <c r="A212">
        <v>0.71</v>
      </c>
      <c r="B212">
        <v>7.8528278122817445</v>
      </c>
    </row>
    <row r="213" spans="1:2" x14ac:dyDescent="0.3">
      <c r="A213">
        <v>0.3</v>
      </c>
      <c r="B213">
        <v>6.5638555265321274</v>
      </c>
    </row>
    <row r="214" spans="1:2" x14ac:dyDescent="0.3">
      <c r="A214">
        <v>0.3</v>
      </c>
      <c r="B214">
        <v>6.0822189103764464</v>
      </c>
    </row>
    <row r="215" spans="1:2" x14ac:dyDescent="0.3">
      <c r="A215">
        <v>0.33</v>
      </c>
      <c r="B215">
        <v>6.5012896705403893</v>
      </c>
    </row>
    <row r="216" spans="1:2" x14ac:dyDescent="0.3">
      <c r="A216">
        <v>0.31</v>
      </c>
      <c r="B216">
        <v>6.4377516497364011</v>
      </c>
    </row>
    <row r="217" spans="1:2" x14ac:dyDescent="0.3">
      <c r="A217">
        <v>0.31</v>
      </c>
      <c r="B217">
        <v>6.1398845522262553</v>
      </c>
    </row>
    <row r="218" spans="1:2" x14ac:dyDescent="0.3">
      <c r="A218">
        <v>0.9</v>
      </c>
      <c r="B218">
        <v>8.3861729289778335</v>
      </c>
    </row>
    <row r="219" spans="1:2" x14ac:dyDescent="0.3">
      <c r="A219">
        <v>0.3</v>
      </c>
      <c r="B219">
        <v>6.5117453296447279</v>
      </c>
    </row>
    <row r="220" spans="1:2" x14ac:dyDescent="0.3">
      <c r="A220">
        <v>0.9</v>
      </c>
      <c r="B220">
        <v>8.1095256597528724</v>
      </c>
    </row>
    <row r="221" spans="1:2" x14ac:dyDescent="0.3">
      <c r="A221">
        <v>0.4</v>
      </c>
      <c r="B221">
        <v>6.956545443151569</v>
      </c>
    </row>
    <row r="222" spans="1:2" x14ac:dyDescent="0.3">
      <c r="A222">
        <v>0.5</v>
      </c>
      <c r="B222">
        <v>7.1823521118852627</v>
      </c>
    </row>
    <row r="223" spans="1:2" x14ac:dyDescent="0.3">
      <c r="A223">
        <v>0.5</v>
      </c>
      <c r="B223">
        <v>7.0387835413885416</v>
      </c>
    </row>
    <row r="224" spans="1:2" x14ac:dyDescent="0.3">
      <c r="A224">
        <v>0.42</v>
      </c>
      <c r="B224">
        <v>6.8997231072848724</v>
      </c>
    </row>
    <row r="225" spans="1:2" x14ac:dyDescent="0.3">
      <c r="A225">
        <v>0.9</v>
      </c>
      <c r="B225">
        <v>8.2766491254218604</v>
      </c>
    </row>
    <row r="226" spans="1:2" x14ac:dyDescent="0.3">
      <c r="A226">
        <v>0.31</v>
      </c>
      <c r="B226">
        <v>6.1333980429966486</v>
      </c>
    </row>
    <row r="227" spans="1:2" x14ac:dyDescent="0.3">
      <c r="A227">
        <v>0.32</v>
      </c>
      <c r="B227">
        <v>6.7190131543852596</v>
      </c>
    </row>
    <row r="228" spans="1:2" x14ac:dyDescent="0.3">
      <c r="A228">
        <v>0.91</v>
      </c>
      <c r="B228">
        <v>8.0255163864890076</v>
      </c>
    </row>
    <row r="229" spans="1:2" x14ac:dyDescent="0.3">
      <c r="A229">
        <v>0.31</v>
      </c>
      <c r="B229">
        <v>6.4118182677098972</v>
      </c>
    </row>
    <row r="230" spans="1:2" x14ac:dyDescent="0.3">
      <c r="A230">
        <v>0.51</v>
      </c>
      <c r="B230">
        <v>7.7480285244323763</v>
      </c>
    </row>
    <row r="231" spans="1:2" x14ac:dyDescent="0.3">
      <c r="A231">
        <v>0.31</v>
      </c>
      <c r="B231">
        <v>6.7923444274708089</v>
      </c>
    </row>
    <row r="232" spans="1:2" x14ac:dyDescent="0.3">
      <c r="A232">
        <v>0.82</v>
      </c>
      <c r="B232">
        <v>7.8815599170568991</v>
      </c>
    </row>
    <row r="233" spans="1:2" x14ac:dyDescent="0.3">
      <c r="A233">
        <v>0.81</v>
      </c>
      <c r="B233">
        <v>8.2529671950007977</v>
      </c>
    </row>
    <row r="234" spans="1:2" x14ac:dyDescent="0.3">
      <c r="A234">
        <v>0.3</v>
      </c>
      <c r="B234">
        <v>6.5072777123850116</v>
      </c>
    </row>
    <row r="235" spans="1:2" x14ac:dyDescent="0.3">
      <c r="A235">
        <v>0.8</v>
      </c>
      <c r="B235">
        <v>8.0294328405812436</v>
      </c>
    </row>
    <row r="236" spans="1:2" x14ac:dyDescent="0.3">
      <c r="A236">
        <v>0.35</v>
      </c>
      <c r="B236">
        <v>6.7202201551352951</v>
      </c>
    </row>
    <row r="237" spans="1:2" x14ac:dyDescent="0.3">
      <c r="A237">
        <v>0.46</v>
      </c>
      <c r="B237">
        <v>7.1252830915107115</v>
      </c>
    </row>
    <row r="238" spans="1:2" x14ac:dyDescent="0.3">
      <c r="A238">
        <v>0.33</v>
      </c>
      <c r="B238">
        <v>6.3868793193626452</v>
      </c>
    </row>
    <row r="239" spans="1:2" x14ac:dyDescent="0.3">
      <c r="A239">
        <v>0.52</v>
      </c>
      <c r="B239">
        <v>7.0449051171293711</v>
      </c>
    </row>
    <row r="240" spans="1:2" x14ac:dyDescent="0.3">
      <c r="A240">
        <v>0.33</v>
      </c>
      <c r="B240">
        <v>6.7661917146603505</v>
      </c>
    </row>
    <row r="241" spans="1:2" x14ac:dyDescent="0.3">
      <c r="A241">
        <v>0.9</v>
      </c>
      <c r="B241">
        <v>8.3684611376158387</v>
      </c>
    </row>
    <row r="242" spans="1:2" x14ac:dyDescent="0.3">
      <c r="A242">
        <v>1</v>
      </c>
      <c r="B242">
        <v>8.3459302619790172</v>
      </c>
    </row>
    <row r="243" spans="1:2" x14ac:dyDescent="0.3">
      <c r="A243">
        <v>0.91</v>
      </c>
      <c r="B243">
        <v>8.5930425036996745</v>
      </c>
    </row>
    <row r="244" spans="1:2" x14ac:dyDescent="0.3">
      <c r="A244">
        <v>0.32</v>
      </c>
      <c r="B244">
        <v>6.2245584292753602</v>
      </c>
    </row>
    <row r="245" spans="1:2" x14ac:dyDescent="0.3">
      <c r="A245">
        <v>0.27</v>
      </c>
      <c r="B245">
        <v>6.1737861039019366</v>
      </c>
    </row>
    <row r="246" spans="1:2" x14ac:dyDescent="0.3">
      <c r="A246">
        <v>0.7</v>
      </c>
      <c r="B246">
        <v>7.7450028035158391</v>
      </c>
    </row>
    <row r="247" spans="1:2" x14ac:dyDescent="0.3">
      <c r="A247">
        <v>0.5</v>
      </c>
      <c r="B247">
        <v>7.4719320782451222</v>
      </c>
    </row>
    <row r="248" spans="1:2" x14ac:dyDescent="0.3">
      <c r="A248">
        <v>0.4</v>
      </c>
      <c r="B248">
        <v>6.8554087986099281</v>
      </c>
    </row>
    <row r="249" spans="1:2" x14ac:dyDescent="0.3">
      <c r="A249">
        <v>0.57999999999999996</v>
      </c>
      <c r="B249">
        <v>7.5438028675015092</v>
      </c>
    </row>
    <row r="250" spans="1:2" x14ac:dyDescent="0.3">
      <c r="A250">
        <v>0.8</v>
      </c>
      <c r="B250">
        <v>8.41027590907016</v>
      </c>
    </row>
    <row r="251" spans="1:2" x14ac:dyDescent="0.3">
      <c r="A251">
        <v>0.53</v>
      </c>
      <c r="B251">
        <v>7.1436176027041212</v>
      </c>
    </row>
    <row r="252" spans="1:2" x14ac:dyDescent="0.3">
      <c r="A252">
        <v>0.36</v>
      </c>
      <c r="B252">
        <v>6.7274317248508551</v>
      </c>
    </row>
    <row r="253" spans="1:2" x14ac:dyDescent="0.3">
      <c r="A253">
        <v>0.7</v>
      </c>
      <c r="B253">
        <v>8.0721553081882504</v>
      </c>
    </row>
    <row r="254" spans="1:2" x14ac:dyDescent="0.3">
      <c r="A254">
        <v>0.6</v>
      </c>
      <c r="B254">
        <v>7.3485875309275928</v>
      </c>
    </row>
    <row r="255" spans="1:2" x14ac:dyDescent="0.3">
      <c r="A255">
        <v>0.5</v>
      </c>
      <c r="B255">
        <v>7.4336665401661683</v>
      </c>
    </row>
    <row r="256" spans="1:2" x14ac:dyDescent="0.3">
      <c r="A256">
        <v>0.44</v>
      </c>
      <c r="B256">
        <v>7.1332959548960684</v>
      </c>
    </row>
    <row r="257" spans="1:2" x14ac:dyDescent="0.3">
      <c r="A257">
        <v>0.52</v>
      </c>
      <c r="B257">
        <v>7.510977752014095</v>
      </c>
    </row>
    <row r="258" spans="1:2" x14ac:dyDescent="0.3">
      <c r="A258">
        <v>0.52</v>
      </c>
      <c r="B258">
        <v>7.3632795869630385</v>
      </c>
    </row>
    <row r="259" spans="1:2" x14ac:dyDescent="0.3">
      <c r="A259">
        <v>0.52</v>
      </c>
      <c r="B259">
        <v>7.3808790355641163</v>
      </c>
    </row>
    <row r="260" spans="1:2" x14ac:dyDescent="0.3">
      <c r="A260">
        <v>0.32</v>
      </c>
      <c r="B260">
        <v>6.4692503167957724</v>
      </c>
    </row>
    <row r="261" spans="1:2" x14ac:dyDescent="0.3">
      <c r="A261">
        <v>0.31</v>
      </c>
      <c r="B261">
        <v>6.2989492468559423</v>
      </c>
    </row>
    <row r="262" spans="1:2" x14ac:dyDescent="0.3">
      <c r="A262">
        <v>0.9</v>
      </c>
      <c r="B262">
        <v>8.1665003191550518</v>
      </c>
    </row>
    <row r="263" spans="1:2" x14ac:dyDescent="0.3">
      <c r="A263">
        <v>0.31</v>
      </c>
      <c r="B263">
        <v>6.828712071641684</v>
      </c>
    </row>
    <row r="264" spans="1:2" x14ac:dyDescent="0.3">
      <c r="A264">
        <v>0.3</v>
      </c>
      <c r="B264">
        <v>6.313548046277095</v>
      </c>
    </row>
    <row r="265" spans="1:2" x14ac:dyDescent="0.3">
      <c r="A265">
        <v>0.52</v>
      </c>
      <c r="B265">
        <v>6.9622434642662068</v>
      </c>
    </row>
    <row r="266" spans="1:2" x14ac:dyDescent="0.3">
      <c r="A266">
        <v>0.9</v>
      </c>
      <c r="B266">
        <v>8.5197898172635043</v>
      </c>
    </row>
    <row r="267" spans="1:2" x14ac:dyDescent="0.3">
      <c r="A267">
        <v>0.51</v>
      </c>
      <c r="B267">
        <v>7.412160334945205</v>
      </c>
    </row>
    <row r="268" spans="1:2" x14ac:dyDescent="0.3">
      <c r="A268">
        <v>0.34</v>
      </c>
      <c r="B268">
        <v>6.7604146910834277</v>
      </c>
    </row>
    <row r="269" spans="1:2" x14ac:dyDescent="0.3">
      <c r="A269">
        <v>0.41</v>
      </c>
      <c r="B269">
        <v>7.0166096838942194</v>
      </c>
    </row>
    <row r="270" spans="1:2" x14ac:dyDescent="0.3">
      <c r="A270">
        <v>0.72</v>
      </c>
      <c r="B270">
        <v>7.9803657651112463</v>
      </c>
    </row>
    <row r="271" spans="1:2" x14ac:dyDescent="0.3">
      <c r="A271">
        <v>0.4</v>
      </c>
      <c r="B271">
        <v>7.0950643772871311</v>
      </c>
    </row>
    <row r="272" spans="1:2" x14ac:dyDescent="0.3">
      <c r="A272">
        <v>0.7</v>
      </c>
      <c r="B272">
        <v>7.4910875935348757</v>
      </c>
    </row>
    <row r="273" spans="1:2" x14ac:dyDescent="0.3">
      <c r="A273">
        <v>0.35</v>
      </c>
      <c r="B273">
        <v>6.4457198193855785</v>
      </c>
    </row>
    <row r="274" spans="1:2" x14ac:dyDescent="0.3">
      <c r="A274">
        <v>0.59</v>
      </c>
      <c r="B274">
        <v>7.4348478752119993</v>
      </c>
    </row>
    <row r="275" spans="1:2" x14ac:dyDescent="0.3">
      <c r="A275">
        <v>0.54</v>
      </c>
      <c r="B275">
        <v>7.0326242610280065</v>
      </c>
    </row>
    <row r="276" spans="1:2" x14ac:dyDescent="0.3">
      <c r="A276">
        <v>0.6</v>
      </c>
      <c r="B276">
        <v>7.4999765409521215</v>
      </c>
    </row>
    <row r="277" spans="1:2" x14ac:dyDescent="0.3">
      <c r="A277">
        <v>0.52</v>
      </c>
      <c r="B277">
        <v>7.48324441607385</v>
      </c>
    </row>
    <row r="278" spans="1:2" x14ac:dyDescent="0.3">
      <c r="A278">
        <v>0.72</v>
      </c>
      <c r="B278">
        <v>8.065579427282092</v>
      </c>
    </row>
    <row r="279" spans="1:2" x14ac:dyDescent="0.3">
      <c r="A279">
        <v>1</v>
      </c>
      <c r="B279">
        <v>8.9646955553154601</v>
      </c>
    </row>
    <row r="280" spans="1:2" x14ac:dyDescent="0.3">
      <c r="A280">
        <v>0.51</v>
      </c>
      <c r="B280">
        <v>7.6319165130712516</v>
      </c>
    </row>
    <row r="281" spans="1:2" x14ac:dyDescent="0.3">
      <c r="A281">
        <v>0.51</v>
      </c>
      <c r="B281">
        <v>7.5054922747374242</v>
      </c>
    </row>
    <row r="282" spans="1:2" x14ac:dyDescent="0.3">
      <c r="A282">
        <v>0.72</v>
      </c>
      <c r="B282">
        <v>7.8176254430533696</v>
      </c>
    </row>
    <row r="283" spans="1:2" x14ac:dyDescent="0.3">
      <c r="A283">
        <v>0.35</v>
      </c>
      <c r="B283">
        <v>6.4676987261043539</v>
      </c>
    </row>
    <row r="284" spans="1:2" x14ac:dyDescent="0.3">
      <c r="A284">
        <v>1</v>
      </c>
      <c r="B284">
        <v>8.5334601638801093</v>
      </c>
    </row>
    <row r="285" spans="1:2" x14ac:dyDescent="0.3">
      <c r="A285">
        <v>0.43</v>
      </c>
      <c r="B285">
        <v>6.5057840601282289</v>
      </c>
    </row>
    <row r="286" spans="1:2" x14ac:dyDescent="0.3">
      <c r="A286">
        <v>0.31</v>
      </c>
      <c r="B286">
        <v>6.6372580312844569</v>
      </c>
    </row>
    <row r="287" spans="1:2" x14ac:dyDescent="0.3">
      <c r="A287">
        <v>0.9</v>
      </c>
      <c r="B287">
        <v>8.1025864253907898</v>
      </c>
    </row>
    <row r="288" spans="1:2" x14ac:dyDescent="0.3">
      <c r="A288">
        <v>0.23</v>
      </c>
      <c r="B288">
        <v>5.9964520886190211</v>
      </c>
    </row>
    <row r="289" spans="1:2" x14ac:dyDescent="0.3">
      <c r="A289">
        <v>0.34</v>
      </c>
      <c r="B289">
        <v>6.4167322825123261</v>
      </c>
    </row>
    <row r="290" spans="1:2" x14ac:dyDescent="0.3">
      <c r="A290">
        <v>0.81</v>
      </c>
      <c r="B290">
        <v>8.0106915391303009</v>
      </c>
    </row>
    <row r="291" spans="1:2" x14ac:dyDescent="0.3">
      <c r="A291">
        <v>0.3</v>
      </c>
      <c r="B291">
        <v>5.9053618480545707</v>
      </c>
    </row>
    <row r="292" spans="1:2" x14ac:dyDescent="0.3">
      <c r="A292">
        <v>0.7</v>
      </c>
      <c r="B292">
        <v>7.8849529457598138</v>
      </c>
    </row>
    <row r="293" spans="1:2" x14ac:dyDescent="0.3">
      <c r="A293">
        <v>0.73</v>
      </c>
      <c r="B293">
        <v>8.1426451859427953</v>
      </c>
    </row>
    <row r="294" spans="1:2" x14ac:dyDescent="0.3">
      <c r="A294">
        <v>0.42</v>
      </c>
      <c r="B294">
        <v>7.0621916322865559</v>
      </c>
    </row>
    <row r="295" spans="1:2" x14ac:dyDescent="0.3">
      <c r="A295">
        <v>0.7</v>
      </c>
      <c r="B295">
        <v>7.9276850456157781</v>
      </c>
    </row>
    <row r="296" spans="1:2" x14ac:dyDescent="0.3">
      <c r="A296">
        <v>0.9</v>
      </c>
      <c r="B296">
        <v>8.2850088954498791</v>
      </c>
    </row>
    <row r="297" spans="1:2" x14ac:dyDescent="0.3">
      <c r="A297">
        <v>0.34</v>
      </c>
      <c r="B297">
        <v>6.0234475929610332</v>
      </c>
    </row>
    <row r="298" spans="1:2" x14ac:dyDescent="0.3">
      <c r="A298">
        <v>0.34</v>
      </c>
      <c r="B298">
        <v>6.7787848976851768</v>
      </c>
    </row>
    <row r="299" spans="1:2" x14ac:dyDescent="0.3">
      <c r="A299">
        <v>0.9</v>
      </c>
      <c r="B299">
        <v>8.3570244392634159</v>
      </c>
    </row>
    <row r="300" spans="1:2" x14ac:dyDescent="0.3">
      <c r="A300">
        <v>0.3</v>
      </c>
      <c r="B300">
        <v>6.6385677891665207</v>
      </c>
    </row>
    <row r="301" spans="1:2" x14ac:dyDescent="0.3">
      <c r="A301">
        <v>1</v>
      </c>
      <c r="B301">
        <v>8.3652068344183554</v>
      </c>
    </row>
    <row r="302" spans="1:2" x14ac:dyDescent="0.3">
      <c r="A302">
        <v>0.39</v>
      </c>
      <c r="B302">
        <v>6.8627579130514009</v>
      </c>
    </row>
    <row r="303" spans="1:2" x14ac:dyDescent="0.3">
      <c r="A303">
        <v>0.3</v>
      </c>
      <c r="B303">
        <v>6.8865316425305103</v>
      </c>
    </row>
    <row r="304" spans="1:2" x14ac:dyDescent="0.3">
      <c r="A304">
        <v>0.32</v>
      </c>
      <c r="B304">
        <v>6.9847163201182658</v>
      </c>
    </row>
    <row r="305" spans="1:2" x14ac:dyDescent="0.3">
      <c r="A305">
        <v>0.71</v>
      </c>
      <c r="B305">
        <v>7.9512071564729716</v>
      </c>
    </row>
    <row r="306" spans="1:2" x14ac:dyDescent="0.3">
      <c r="A306">
        <v>0.7</v>
      </c>
      <c r="B306">
        <v>7.8383433155571165</v>
      </c>
    </row>
    <row r="307" spans="1:2" x14ac:dyDescent="0.3">
      <c r="A307">
        <v>0.92</v>
      </c>
      <c r="B307">
        <v>8.176110342237342</v>
      </c>
    </row>
    <row r="308" spans="1:2" x14ac:dyDescent="0.3">
      <c r="A308">
        <v>0.4</v>
      </c>
      <c r="B308">
        <v>7.187657164114956</v>
      </c>
    </row>
    <row r="309" spans="1:2" x14ac:dyDescent="0.3">
      <c r="A309">
        <v>0.9</v>
      </c>
      <c r="B309">
        <v>8.2358907259284955</v>
      </c>
    </row>
    <row r="310" spans="1:2" x14ac:dyDescent="0.3">
      <c r="A310">
        <v>0.4</v>
      </c>
      <c r="B310">
        <v>6.7661917146603505</v>
      </c>
    </row>
    <row r="311" spans="1:2" x14ac:dyDescent="0.3">
      <c r="A311">
        <v>1</v>
      </c>
      <c r="B311">
        <v>8.6765872435664875</v>
      </c>
    </row>
    <row r="312" spans="1:2" x14ac:dyDescent="0.3">
      <c r="A312">
        <v>0.3</v>
      </c>
      <c r="B312">
        <v>6.3526293963195668</v>
      </c>
    </row>
    <row r="313" spans="1:2" x14ac:dyDescent="0.3">
      <c r="A313">
        <v>0.46</v>
      </c>
      <c r="B313">
        <v>7.5755846515577927</v>
      </c>
    </row>
    <row r="314" spans="1:2" x14ac:dyDescent="0.3">
      <c r="A314">
        <v>0.46</v>
      </c>
      <c r="B314">
        <v>6.8865316425305103</v>
      </c>
    </row>
    <row r="315" spans="1:2" x14ac:dyDescent="0.3">
      <c r="A315">
        <v>0.9</v>
      </c>
      <c r="B315">
        <v>8.6805018090282609</v>
      </c>
    </row>
    <row r="316" spans="1:2" x14ac:dyDescent="0.3">
      <c r="A316">
        <v>0.54</v>
      </c>
      <c r="B316">
        <v>7.5791679673960761</v>
      </c>
    </row>
    <row r="317" spans="1:2" x14ac:dyDescent="0.3">
      <c r="A317">
        <v>0.28000000000000003</v>
      </c>
      <c r="B317">
        <v>6.39024066706535</v>
      </c>
    </row>
    <row r="318" spans="1:2" x14ac:dyDescent="0.3">
      <c r="A318">
        <v>0.31</v>
      </c>
      <c r="B318">
        <v>6.8865316425305103</v>
      </c>
    </row>
    <row r="319" spans="1:2" x14ac:dyDescent="0.3">
      <c r="A319">
        <v>0.41</v>
      </c>
      <c r="B319">
        <v>6.5264948595707901</v>
      </c>
    </row>
    <row r="320" spans="1:2" x14ac:dyDescent="0.3">
      <c r="A320">
        <v>0.43</v>
      </c>
      <c r="B320">
        <v>6.8490662826334576</v>
      </c>
    </row>
    <row r="321" spans="1:2" x14ac:dyDescent="0.3">
      <c r="A321">
        <v>0.93</v>
      </c>
      <c r="B321">
        <v>8.0471895621705016</v>
      </c>
    </row>
    <row r="322" spans="1:2" x14ac:dyDescent="0.3">
      <c r="A322">
        <v>0.55000000000000004</v>
      </c>
      <c r="B322">
        <v>7.1033220625261126</v>
      </c>
    </row>
    <row r="323" spans="1:2" x14ac:dyDescent="0.3">
      <c r="A323">
        <v>0.64</v>
      </c>
      <c r="B323">
        <v>7.5016344578834131</v>
      </c>
    </row>
    <row r="324" spans="1:2" x14ac:dyDescent="0.3">
      <c r="A324">
        <v>0.75</v>
      </c>
      <c r="B324">
        <v>7.8663389230465439</v>
      </c>
    </row>
    <row r="325" spans="1:2" x14ac:dyDescent="0.3">
      <c r="A325">
        <v>0.31</v>
      </c>
      <c r="B325">
        <v>6.0497334552319577</v>
      </c>
    </row>
    <row r="326" spans="1:2" x14ac:dyDescent="0.3">
      <c r="A326">
        <v>0.51</v>
      </c>
      <c r="B326">
        <v>7.2485040723706105</v>
      </c>
    </row>
    <row r="327" spans="1:2" x14ac:dyDescent="0.3">
      <c r="A327">
        <v>0.4</v>
      </c>
      <c r="B327">
        <v>6.5539334040258108</v>
      </c>
    </row>
    <row r="328" spans="1:2" x14ac:dyDescent="0.3">
      <c r="A328">
        <v>0.7</v>
      </c>
      <c r="B328">
        <v>7.8849529457598138</v>
      </c>
    </row>
    <row r="329" spans="1:2" x14ac:dyDescent="0.3">
      <c r="A329">
        <v>0.51</v>
      </c>
      <c r="B329">
        <v>7.0859014643656106</v>
      </c>
    </row>
    <row r="330" spans="1:2" x14ac:dyDescent="0.3">
      <c r="A330">
        <v>0.51</v>
      </c>
      <c r="B330">
        <v>7.5352967024440884</v>
      </c>
    </row>
    <row r="331" spans="1:2" x14ac:dyDescent="0.3">
      <c r="A331">
        <v>0.34</v>
      </c>
      <c r="B331">
        <v>6.9027427371585928</v>
      </c>
    </row>
    <row r="332" spans="1:2" x14ac:dyDescent="0.3">
      <c r="A332">
        <v>0.62</v>
      </c>
      <c r="B332">
        <v>7.6993894062567367</v>
      </c>
    </row>
    <row r="333" spans="1:2" x14ac:dyDescent="0.3">
      <c r="A333">
        <v>0.5</v>
      </c>
      <c r="B333">
        <v>7.0326242610280065</v>
      </c>
    </row>
    <row r="334" spans="1:2" x14ac:dyDescent="0.3">
      <c r="A334">
        <v>0.76</v>
      </c>
      <c r="B334">
        <v>7.9080194446324708</v>
      </c>
    </row>
    <row r="335" spans="1:2" x14ac:dyDescent="0.3">
      <c r="A335">
        <v>0.86</v>
      </c>
      <c r="B335">
        <v>7.9441374911141125</v>
      </c>
    </row>
    <row r="336" spans="1:2" x14ac:dyDescent="0.3">
      <c r="A336">
        <v>0.5</v>
      </c>
      <c r="B336">
        <v>7.5714736488512706</v>
      </c>
    </row>
    <row r="337" spans="1:2" x14ac:dyDescent="0.3">
      <c r="A337">
        <v>0.71</v>
      </c>
      <c r="B337">
        <v>7.6477860454409328</v>
      </c>
    </row>
    <row r="338" spans="1:2" x14ac:dyDescent="0.3">
      <c r="A338">
        <v>0.43</v>
      </c>
      <c r="B338">
        <v>6.9546388648809874</v>
      </c>
    </row>
    <row r="339" spans="1:2" x14ac:dyDescent="0.3">
      <c r="A339">
        <v>0.38</v>
      </c>
      <c r="B339">
        <v>6.3647507568519108</v>
      </c>
    </row>
    <row r="340" spans="1:2" x14ac:dyDescent="0.3">
      <c r="A340">
        <v>0.85</v>
      </c>
      <c r="B340">
        <v>7.8013913202914855</v>
      </c>
    </row>
    <row r="341" spans="1:2" x14ac:dyDescent="0.3">
      <c r="A341">
        <v>0.28999999999999998</v>
      </c>
      <c r="B341">
        <v>6.4085287910594984</v>
      </c>
    </row>
    <row r="342" spans="1:2" x14ac:dyDescent="0.3">
      <c r="A342">
        <v>0.32</v>
      </c>
      <c r="B342">
        <v>6.3350542514980592</v>
      </c>
    </row>
    <row r="343" spans="1:2" x14ac:dyDescent="0.3">
      <c r="A343">
        <v>1</v>
      </c>
      <c r="B343">
        <v>8.4116104288411719</v>
      </c>
    </row>
    <row r="344" spans="1:2" x14ac:dyDescent="0.3">
      <c r="A344">
        <v>0.76</v>
      </c>
      <c r="B344">
        <v>7.7475968386928855</v>
      </c>
    </row>
    <row r="345" spans="1:2" x14ac:dyDescent="0.3">
      <c r="A345">
        <v>0.33</v>
      </c>
      <c r="B345">
        <v>6.3613024775729956</v>
      </c>
    </row>
    <row r="346" spans="1:2" x14ac:dyDescent="0.3">
      <c r="A346">
        <v>0.71</v>
      </c>
      <c r="B346">
        <v>8.2424931531876258</v>
      </c>
    </row>
    <row r="347" spans="1:2" x14ac:dyDescent="0.3">
      <c r="A347">
        <v>1</v>
      </c>
      <c r="B347">
        <v>8.7074829178593696</v>
      </c>
    </row>
    <row r="348" spans="1:2" x14ac:dyDescent="0.3">
      <c r="A348">
        <v>0.71</v>
      </c>
      <c r="B348">
        <v>7.9330797718804149</v>
      </c>
    </row>
    <row r="349" spans="1:2" x14ac:dyDescent="0.3">
      <c r="A349">
        <v>0.81</v>
      </c>
      <c r="B349">
        <v>7.8256447322199891</v>
      </c>
    </row>
    <row r="350" spans="1:2" x14ac:dyDescent="0.3">
      <c r="A350">
        <v>0.46</v>
      </c>
      <c r="B350">
        <v>7.352441100243583</v>
      </c>
    </row>
    <row r="351" spans="1:2" x14ac:dyDescent="0.3">
      <c r="A351">
        <v>0.51</v>
      </c>
      <c r="B351">
        <v>7.3790081276283042</v>
      </c>
    </row>
    <row r="352" spans="1:2" x14ac:dyDescent="0.3">
      <c r="A352">
        <v>0.7</v>
      </c>
      <c r="B352">
        <v>7.7634463887273624</v>
      </c>
    </row>
    <row r="353" spans="1:2" x14ac:dyDescent="0.3">
      <c r="A353">
        <v>0.42</v>
      </c>
      <c r="B353">
        <v>6.9911768871212097</v>
      </c>
    </row>
    <row r="354" spans="1:2" x14ac:dyDescent="0.3">
      <c r="A354">
        <v>0.42</v>
      </c>
      <c r="B354">
        <v>6.5510803350434044</v>
      </c>
    </row>
    <row r="355" spans="1:2" x14ac:dyDescent="0.3">
      <c r="A355">
        <v>0.41</v>
      </c>
      <c r="B355">
        <v>7.0166096838942194</v>
      </c>
    </row>
    <row r="356" spans="1:2" x14ac:dyDescent="0.3">
      <c r="A356">
        <v>0.7</v>
      </c>
      <c r="B356">
        <v>7.5358304627983674</v>
      </c>
    </row>
    <row r="357" spans="1:2" x14ac:dyDescent="0.3">
      <c r="A357">
        <v>1</v>
      </c>
      <c r="B357">
        <v>8.5263511292010037</v>
      </c>
    </row>
    <row r="358" spans="1:2" x14ac:dyDescent="0.3">
      <c r="A358">
        <v>0.38</v>
      </c>
      <c r="B358">
        <v>6.5012896705403893</v>
      </c>
    </row>
    <row r="359" spans="1:2" x14ac:dyDescent="0.3">
      <c r="A359">
        <v>0.4</v>
      </c>
      <c r="B359">
        <v>7.0630481633881725</v>
      </c>
    </row>
    <row r="360" spans="1:2" x14ac:dyDescent="0.3">
      <c r="A360">
        <v>0.9</v>
      </c>
      <c r="B360">
        <v>8.1469986973899928</v>
      </c>
    </row>
    <row r="361" spans="1:2" x14ac:dyDescent="0.3">
      <c r="A361">
        <v>0.5</v>
      </c>
      <c r="B361">
        <v>7.5559050936113463</v>
      </c>
    </row>
    <row r="362" spans="1:2" x14ac:dyDescent="0.3">
      <c r="A362">
        <v>0.36</v>
      </c>
      <c r="B362">
        <v>6.7546040994879624</v>
      </c>
    </row>
    <row r="363" spans="1:2" x14ac:dyDescent="0.3">
      <c r="A363">
        <v>0.41</v>
      </c>
      <c r="B363">
        <v>6.4183649359362116</v>
      </c>
    </row>
    <row r="364" spans="1:2" x14ac:dyDescent="0.3">
      <c r="A364">
        <v>0.36</v>
      </c>
      <c r="B364">
        <v>6.9285378181646653</v>
      </c>
    </row>
    <row r="365" spans="1:2" x14ac:dyDescent="0.3">
      <c r="A365">
        <v>0.56999999999999995</v>
      </c>
      <c r="B365">
        <v>7.5569505720128998</v>
      </c>
    </row>
    <row r="366" spans="1:2" x14ac:dyDescent="0.3">
      <c r="A366">
        <v>0.53</v>
      </c>
      <c r="B366">
        <v>7.3562798765507482</v>
      </c>
    </row>
    <row r="367" spans="1:2" x14ac:dyDescent="0.3">
      <c r="A367">
        <v>0.75</v>
      </c>
      <c r="B367">
        <v>7.7714887601176157</v>
      </c>
    </row>
    <row r="368" spans="1:2" x14ac:dyDescent="0.3">
      <c r="A368">
        <v>0.7</v>
      </c>
      <c r="B368">
        <v>7.7807208861179182</v>
      </c>
    </row>
    <row r="369" spans="1:2" x14ac:dyDescent="0.3">
      <c r="A369">
        <v>0.32</v>
      </c>
      <c r="B369">
        <v>6.7044143549641069</v>
      </c>
    </row>
    <row r="370" spans="1:2" x14ac:dyDescent="0.3">
      <c r="A370">
        <v>0.31</v>
      </c>
      <c r="B370">
        <v>6.1355648910817386</v>
      </c>
    </row>
    <row r="371" spans="1:2" x14ac:dyDescent="0.3">
      <c r="A371">
        <v>0.53</v>
      </c>
      <c r="B371">
        <v>7.3821243657375124</v>
      </c>
    </row>
    <row r="372" spans="1:2" x14ac:dyDescent="0.3">
      <c r="A372">
        <v>0.33</v>
      </c>
      <c r="B372">
        <v>6.6106960447177592</v>
      </c>
    </row>
    <row r="373" spans="1:2" x14ac:dyDescent="0.3">
      <c r="A373">
        <v>0.5</v>
      </c>
      <c r="B373">
        <v>7.5164333029156323</v>
      </c>
    </row>
    <row r="374" spans="1:2" x14ac:dyDescent="0.3">
      <c r="A374">
        <v>0.6</v>
      </c>
      <c r="B374">
        <v>8.2558284272818305</v>
      </c>
    </row>
    <row r="375" spans="1:2" x14ac:dyDescent="0.3">
      <c r="A375">
        <v>0.44</v>
      </c>
      <c r="B375">
        <v>6.6489845500247764</v>
      </c>
    </row>
    <row r="376" spans="1:2" x14ac:dyDescent="0.3">
      <c r="A376">
        <v>0.7</v>
      </c>
      <c r="B376">
        <v>7.9006366130180048</v>
      </c>
    </row>
    <row r="377" spans="1:2" x14ac:dyDescent="0.3">
      <c r="A377">
        <v>0.33</v>
      </c>
      <c r="B377">
        <v>6.7661917146603505</v>
      </c>
    </row>
    <row r="378" spans="1:2" x14ac:dyDescent="0.3">
      <c r="A378">
        <v>0.76</v>
      </c>
      <c r="B378">
        <v>7.9337968748154113</v>
      </c>
    </row>
    <row r="379" spans="1:2" x14ac:dyDescent="0.3">
      <c r="A379">
        <v>0.72</v>
      </c>
      <c r="B379">
        <v>7.8208408799073439</v>
      </c>
    </row>
    <row r="380" spans="1:2" x14ac:dyDescent="0.3">
      <c r="A380">
        <v>0.31</v>
      </c>
      <c r="B380">
        <v>6.7707894239089796</v>
      </c>
    </row>
    <row r="381" spans="1:2" x14ac:dyDescent="0.3">
      <c r="A381">
        <v>0.24</v>
      </c>
      <c r="B381">
        <v>6.2653012127377101</v>
      </c>
    </row>
    <row r="382" spans="1:2" x14ac:dyDescent="0.3">
      <c r="A382">
        <v>0.3</v>
      </c>
      <c r="B382">
        <v>6.7638849085624351</v>
      </c>
    </row>
    <row r="383" spans="1:2" x14ac:dyDescent="0.3">
      <c r="A383">
        <v>0.3</v>
      </c>
      <c r="B383">
        <v>6.1420374055873559</v>
      </c>
    </row>
    <row r="384" spans="1:2" x14ac:dyDescent="0.3">
      <c r="A384">
        <v>0.32</v>
      </c>
      <c r="B384">
        <v>6.8023947633243109</v>
      </c>
    </row>
    <row r="385" spans="1:2" x14ac:dyDescent="0.3">
      <c r="A385">
        <v>0.81</v>
      </c>
      <c r="B385">
        <v>7.7463006622314392</v>
      </c>
    </row>
    <row r="386" spans="1:2" x14ac:dyDescent="0.3">
      <c r="A386">
        <v>0.55000000000000004</v>
      </c>
      <c r="B386">
        <v>7.6634076648934792</v>
      </c>
    </row>
    <row r="387" spans="1:2" x14ac:dyDescent="0.3">
      <c r="A387">
        <v>0.32</v>
      </c>
      <c r="B387">
        <v>6.329720905522696</v>
      </c>
    </row>
    <row r="388" spans="1:2" x14ac:dyDescent="0.3">
      <c r="A388">
        <v>0.32</v>
      </c>
      <c r="B388">
        <v>6.4692503167957724</v>
      </c>
    </row>
    <row r="389" spans="1:2" x14ac:dyDescent="0.3">
      <c r="A389">
        <v>0.7</v>
      </c>
      <c r="B389">
        <v>7.9105906122564775</v>
      </c>
    </row>
    <row r="390" spans="1:2" x14ac:dyDescent="0.3">
      <c r="A390">
        <v>0.41</v>
      </c>
      <c r="B390">
        <v>6.7141705299094721</v>
      </c>
    </row>
    <row r="391" spans="1:2" x14ac:dyDescent="0.3">
      <c r="A391">
        <v>0.31</v>
      </c>
      <c r="B391">
        <v>6.9791452750688103</v>
      </c>
    </row>
    <row r="392" spans="1:2" x14ac:dyDescent="0.3">
      <c r="A392">
        <v>0.82</v>
      </c>
      <c r="B392">
        <v>8.3272426074577925</v>
      </c>
    </row>
    <row r="393" spans="1:2" x14ac:dyDescent="0.3">
      <c r="A393">
        <v>0.41</v>
      </c>
      <c r="B393">
        <v>7.1236727852046071</v>
      </c>
    </row>
    <row r="394" spans="1:2" x14ac:dyDescent="0.3">
      <c r="A394">
        <v>0.53</v>
      </c>
      <c r="B394">
        <v>7.6718267978787811</v>
      </c>
    </row>
    <row r="395" spans="1:2" x14ac:dyDescent="0.3">
      <c r="A395">
        <v>0.3</v>
      </c>
      <c r="B395">
        <v>6.5279579176225502</v>
      </c>
    </row>
    <row r="396" spans="1:2" x14ac:dyDescent="0.3">
      <c r="A396">
        <v>0.37</v>
      </c>
      <c r="B396">
        <v>6.6982680541154132</v>
      </c>
    </row>
    <row r="397" spans="1:2" x14ac:dyDescent="0.3">
      <c r="A397">
        <v>0.26</v>
      </c>
      <c r="B397">
        <v>6.300785794663244</v>
      </c>
    </row>
    <row r="398" spans="1:2" x14ac:dyDescent="0.3">
      <c r="A398">
        <v>0.64</v>
      </c>
      <c r="B398">
        <v>7.7911095106100277</v>
      </c>
    </row>
    <row r="399" spans="1:2" x14ac:dyDescent="0.3">
      <c r="A399">
        <v>0.32</v>
      </c>
      <c r="B399">
        <v>6.4738906963522744</v>
      </c>
    </row>
    <row r="400" spans="1:2" x14ac:dyDescent="0.3">
      <c r="A400">
        <v>0.3</v>
      </c>
      <c r="B400">
        <v>6.3647507568519108</v>
      </c>
    </row>
    <row r="401" spans="1:2" x14ac:dyDescent="0.3">
      <c r="A401">
        <v>0.7</v>
      </c>
      <c r="B401">
        <v>7.4377951216719325</v>
      </c>
    </row>
    <row r="402" spans="1:2" x14ac:dyDescent="0.3">
      <c r="A402">
        <v>0.38</v>
      </c>
      <c r="B402">
        <v>6.4614681763537174</v>
      </c>
    </row>
    <row r="403" spans="1:2" x14ac:dyDescent="0.3">
      <c r="A403">
        <v>1</v>
      </c>
      <c r="B403">
        <v>8.6748804672518318</v>
      </c>
    </row>
    <row r="404" spans="1:2" x14ac:dyDescent="0.3">
      <c r="A404">
        <v>0.4</v>
      </c>
      <c r="B404">
        <v>6.7968237182748554</v>
      </c>
    </row>
    <row r="405" spans="1:2" x14ac:dyDescent="0.3">
      <c r="A405">
        <v>0.65</v>
      </c>
      <c r="B405">
        <v>7.7857208965346238</v>
      </c>
    </row>
    <row r="406" spans="1:2" x14ac:dyDescent="0.3">
      <c r="A406">
        <v>0.3</v>
      </c>
      <c r="B406">
        <v>6.2915691395583204</v>
      </c>
    </row>
    <row r="407" spans="1:2" x14ac:dyDescent="0.3">
      <c r="A407">
        <v>0.3</v>
      </c>
      <c r="B407">
        <v>6.3526293963195668</v>
      </c>
    </row>
    <row r="408" spans="1:2" x14ac:dyDescent="0.3">
      <c r="A408">
        <v>0.32</v>
      </c>
      <c r="B408">
        <v>6.329720905522696</v>
      </c>
    </row>
    <row r="409" spans="1:2" x14ac:dyDescent="0.3">
      <c r="A409">
        <v>0.71</v>
      </c>
      <c r="B409">
        <v>7.9255189797869257</v>
      </c>
    </row>
    <row r="410" spans="1:2" x14ac:dyDescent="0.3">
      <c r="A410">
        <v>0.39</v>
      </c>
      <c r="B410">
        <v>7.0039741367226798</v>
      </c>
    </row>
    <row r="411" spans="1:2" x14ac:dyDescent="0.3">
      <c r="A411">
        <v>0.5</v>
      </c>
      <c r="B411">
        <v>7.4324838079171194</v>
      </c>
    </row>
    <row r="412" spans="1:2" x14ac:dyDescent="0.3">
      <c r="A412">
        <v>0.41</v>
      </c>
      <c r="B412">
        <v>6.7604146910834277</v>
      </c>
    </row>
    <row r="413" spans="1:2" x14ac:dyDescent="0.3">
      <c r="A413">
        <v>0.81</v>
      </c>
      <c r="B413">
        <v>7.8485434824566793</v>
      </c>
    </row>
    <row r="414" spans="1:2" x14ac:dyDescent="0.3">
      <c r="A414">
        <v>0.7</v>
      </c>
      <c r="B414">
        <v>7.6285176265750554</v>
      </c>
    </row>
    <row r="415" spans="1:2" x14ac:dyDescent="0.3">
      <c r="A415">
        <v>0.31</v>
      </c>
      <c r="B415">
        <v>6.4377516497364011</v>
      </c>
    </row>
    <row r="416" spans="1:2" x14ac:dyDescent="0.3">
      <c r="A416">
        <v>0.31</v>
      </c>
      <c r="B416">
        <v>6.6411821697405911</v>
      </c>
    </row>
    <row r="417" spans="1:2" x14ac:dyDescent="0.3">
      <c r="A417">
        <v>0.42</v>
      </c>
      <c r="B417">
        <v>6.8511849274937431</v>
      </c>
    </row>
    <row r="418" spans="1:2" x14ac:dyDescent="0.3">
      <c r="A418">
        <v>0.41</v>
      </c>
      <c r="B418">
        <v>6.6267177492490248</v>
      </c>
    </row>
    <row r="419" spans="1:2" x14ac:dyDescent="0.3">
      <c r="A419">
        <v>0.51</v>
      </c>
      <c r="B419">
        <v>7.4157769754153939</v>
      </c>
    </row>
    <row r="420" spans="1:2" x14ac:dyDescent="0.3">
      <c r="A420">
        <v>0.51</v>
      </c>
      <c r="B420">
        <v>7.5363639384045111</v>
      </c>
    </row>
    <row r="421" spans="1:2" x14ac:dyDescent="0.3">
      <c r="A421">
        <v>0.71</v>
      </c>
      <c r="B421">
        <v>7.8038433035387724</v>
      </c>
    </row>
    <row r="422" spans="1:2" x14ac:dyDescent="0.3">
      <c r="A422">
        <v>0.32</v>
      </c>
      <c r="B422">
        <v>6.8448154792082629</v>
      </c>
    </row>
    <row r="423" spans="1:2" x14ac:dyDescent="0.3">
      <c r="A423">
        <v>0.3</v>
      </c>
      <c r="B423">
        <v>6.2126060957515188</v>
      </c>
    </row>
    <row r="424" spans="1:2" x14ac:dyDescent="0.3">
      <c r="A424">
        <v>0.4</v>
      </c>
      <c r="B424">
        <v>6.5539334040258108</v>
      </c>
    </row>
    <row r="425" spans="1:2" x14ac:dyDescent="0.3">
      <c r="A425">
        <v>0.5</v>
      </c>
      <c r="B425">
        <v>7.399398083331354</v>
      </c>
    </row>
    <row r="426" spans="1:2" x14ac:dyDescent="0.3">
      <c r="A426">
        <v>1</v>
      </c>
      <c r="B426">
        <v>8.8128434335171946</v>
      </c>
    </row>
    <row r="427" spans="1:2" x14ac:dyDescent="0.3">
      <c r="A427">
        <v>0.83</v>
      </c>
      <c r="B427">
        <v>8.0702808933938996</v>
      </c>
    </row>
    <row r="428" spans="1:2" x14ac:dyDescent="0.3">
      <c r="A428">
        <v>0.3</v>
      </c>
      <c r="B428">
        <v>6.4101748819661672</v>
      </c>
    </row>
    <row r="429" spans="1:2" x14ac:dyDescent="0.3">
      <c r="A429">
        <v>0.74</v>
      </c>
      <c r="B429">
        <v>7.9229859587111955</v>
      </c>
    </row>
    <row r="430" spans="1:2" x14ac:dyDescent="0.3">
      <c r="A430">
        <v>0.81</v>
      </c>
      <c r="B430">
        <v>8.0228968696014569</v>
      </c>
    </row>
    <row r="431" spans="1:2" x14ac:dyDescent="0.3">
      <c r="A431">
        <v>0.72</v>
      </c>
      <c r="B431">
        <v>8.1610895128457965</v>
      </c>
    </row>
    <row r="432" spans="1:2" x14ac:dyDescent="0.3">
      <c r="A432">
        <v>0.52</v>
      </c>
      <c r="B432">
        <v>7.2363393427543441</v>
      </c>
    </row>
    <row r="433" spans="1:2" x14ac:dyDescent="0.3">
      <c r="A433">
        <v>0.24</v>
      </c>
      <c r="B433">
        <v>6.2557500417533669</v>
      </c>
    </row>
    <row r="434" spans="1:2" x14ac:dyDescent="0.3">
      <c r="A434">
        <v>0.3</v>
      </c>
      <c r="B434">
        <v>6.3421214187211516</v>
      </c>
    </row>
    <row r="435" spans="1:2" x14ac:dyDescent="0.3">
      <c r="A435">
        <v>0.34</v>
      </c>
      <c r="B435">
        <v>6.6398758338265358</v>
      </c>
    </row>
    <row r="436" spans="1:2" x14ac:dyDescent="0.3">
      <c r="A436">
        <v>0.84</v>
      </c>
      <c r="B436">
        <v>8.0851787480745365</v>
      </c>
    </row>
    <row r="437" spans="1:2" x14ac:dyDescent="0.3">
      <c r="A437">
        <v>0.71</v>
      </c>
      <c r="B437">
        <v>7.7306140660637395</v>
      </c>
    </row>
    <row r="438" spans="1:2" x14ac:dyDescent="0.3">
      <c r="A438">
        <v>0.7</v>
      </c>
      <c r="B438">
        <v>7.6852436079758331</v>
      </c>
    </row>
    <row r="439" spans="1:2" x14ac:dyDescent="0.3">
      <c r="A439">
        <v>0.73</v>
      </c>
      <c r="B439">
        <v>7.7222347447096071</v>
      </c>
    </row>
    <row r="440" spans="1:2" x14ac:dyDescent="0.3">
      <c r="A440">
        <v>0.82</v>
      </c>
      <c r="B440">
        <v>7.9610214658833698</v>
      </c>
    </row>
    <row r="441" spans="1:2" x14ac:dyDescent="0.3">
      <c r="A441">
        <v>0.73</v>
      </c>
      <c r="B441">
        <v>7.8465899752911863</v>
      </c>
    </row>
    <row r="442" spans="1:2" x14ac:dyDescent="0.3">
      <c r="A442">
        <v>0.71</v>
      </c>
      <c r="B442">
        <v>7.7463006622314392</v>
      </c>
    </row>
    <row r="443" spans="1:2" x14ac:dyDescent="0.3">
      <c r="A443">
        <v>0.7</v>
      </c>
      <c r="B443">
        <v>8.0057006786625422</v>
      </c>
    </row>
    <row r="444" spans="1:2" x14ac:dyDescent="0.3">
      <c r="A444">
        <v>0.76</v>
      </c>
      <c r="B444">
        <v>8.3483010549339429</v>
      </c>
    </row>
    <row r="445" spans="1:2" x14ac:dyDescent="0.3">
      <c r="A445">
        <v>0.32</v>
      </c>
      <c r="B445">
        <v>6.2595814640649232</v>
      </c>
    </row>
    <row r="446" spans="1:2" x14ac:dyDescent="0.3">
      <c r="A446">
        <v>0.8</v>
      </c>
      <c r="B446">
        <v>7.8785341961403619</v>
      </c>
    </row>
    <row r="447" spans="1:2" x14ac:dyDescent="0.3">
      <c r="A447">
        <v>1</v>
      </c>
      <c r="B447">
        <v>8.551401362745974</v>
      </c>
    </row>
    <row r="448" spans="1:2" x14ac:dyDescent="0.3">
      <c r="A448">
        <v>0.3</v>
      </c>
      <c r="B448">
        <v>6.5147126908725301</v>
      </c>
    </row>
    <row r="449" spans="1:2" x14ac:dyDescent="0.3">
      <c r="A449">
        <v>0.36</v>
      </c>
      <c r="B449">
        <v>6.7475865268293154</v>
      </c>
    </row>
    <row r="450" spans="1:2" x14ac:dyDescent="0.3">
      <c r="A450">
        <v>0.42</v>
      </c>
      <c r="B450">
        <v>7.0509894470680452</v>
      </c>
    </row>
    <row r="451" spans="1:2" x14ac:dyDescent="0.3">
      <c r="A451">
        <v>0.57999999999999996</v>
      </c>
      <c r="B451">
        <v>7.5196924041165394</v>
      </c>
    </row>
    <row r="452" spans="1:2" x14ac:dyDescent="0.3">
      <c r="A452">
        <v>0.32</v>
      </c>
      <c r="B452">
        <v>6.1737861039019366</v>
      </c>
    </row>
    <row r="453" spans="1:2" x14ac:dyDescent="0.3">
      <c r="A453">
        <v>0.78</v>
      </c>
      <c r="B453">
        <v>7.7676872771869077</v>
      </c>
    </row>
    <row r="454" spans="1:2" x14ac:dyDescent="0.3">
      <c r="A454">
        <v>0.46</v>
      </c>
      <c r="B454">
        <v>7.360103972989152</v>
      </c>
    </row>
    <row r="455" spans="1:2" x14ac:dyDescent="0.3">
      <c r="A455">
        <v>0.73</v>
      </c>
      <c r="B455">
        <v>7.8280380321258294</v>
      </c>
    </row>
    <row r="456" spans="1:2" x14ac:dyDescent="0.3">
      <c r="A456">
        <v>0.56000000000000005</v>
      </c>
      <c r="B456">
        <v>7.5400903201453247</v>
      </c>
    </row>
    <row r="457" spans="1:2" x14ac:dyDescent="0.3">
      <c r="A457">
        <v>0.59</v>
      </c>
      <c r="B457">
        <v>7.6128310304073565</v>
      </c>
    </row>
    <row r="458" spans="1:2" x14ac:dyDescent="0.3">
      <c r="A458">
        <v>0.95</v>
      </c>
      <c r="B458">
        <v>8.2030302417148597</v>
      </c>
    </row>
    <row r="459" spans="1:2" x14ac:dyDescent="0.3">
      <c r="A459">
        <v>0.3</v>
      </c>
      <c r="B459">
        <v>6.5652649700353614</v>
      </c>
    </row>
    <row r="460" spans="1:2" x14ac:dyDescent="0.3">
      <c r="A460">
        <v>0.4</v>
      </c>
      <c r="B460">
        <v>6.8875525716646173</v>
      </c>
    </row>
    <row r="461" spans="1:2" x14ac:dyDescent="0.3">
      <c r="A461">
        <v>0.56999999999999995</v>
      </c>
      <c r="B461">
        <v>7.5714736488512706</v>
      </c>
    </row>
    <row r="462" spans="1:2" x14ac:dyDescent="0.3">
      <c r="A462">
        <v>0.6</v>
      </c>
      <c r="B462">
        <v>8.3361508161206626</v>
      </c>
    </row>
    <row r="463" spans="1:2" x14ac:dyDescent="0.3">
      <c r="A463">
        <v>0.4</v>
      </c>
      <c r="B463">
        <v>6.9177056098353047</v>
      </c>
    </row>
    <row r="464" spans="1:2" x14ac:dyDescent="0.3">
      <c r="A464">
        <v>0.7</v>
      </c>
      <c r="B464">
        <v>7.8902082131099611</v>
      </c>
    </row>
    <row r="465" spans="1:2" x14ac:dyDescent="0.3">
      <c r="A465">
        <v>0.5</v>
      </c>
      <c r="B465">
        <v>7.3581937527330323</v>
      </c>
    </row>
    <row r="466" spans="1:2" x14ac:dyDescent="0.3">
      <c r="A466">
        <v>1</v>
      </c>
      <c r="B466">
        <v>8.3294167839393189</v>
      </c>
    </row>
    <row r="467" spans="1:2" x14ac:dyDescent="0.3">
      <c r="A467">
        <v>0.31</v>
      </c>
      <c r="B467">
        <v>6.8101424501151362</v>
      </c>
    </row>
    <row r="468" spans="1:2" x14ac:dyDescent="0.3">
      <c r="A468">
        <v>0.5</v>
      </c>
      <c r="B468">
        <v>7.0121152943063798</v>
      </c>
    </row>
    <row r="469" spans="1:2" x14ac:dyDescent="0.3">
      <c r="A469">
        <v>0.4</v>
      </c>
      <c r="B469">
        <v>6.5861716548546747</v>
      </c>
    </row>
    <row r="470" spans="1:2" x14ac:dyDescent="0.3">
      <c r="A470">
        <v>0.4</v>
      </c>
      <c r="B470">
        <v>6.956545443151569</v>
      </c>
    </row>
    <row r="471" spans="1:2" x14ac:dyDescent="0.3">
      <c r="A471">
        <v>0.56000000000000005</v>
      </c>
      <c r="B471">
        <v>7.5060421785181219</v>
      </c>
    </row>
    <row r="472" spans="1:2" x14ac:dyDescent="0.3">
      <c r="A472">
        <v>0.33</v>
      </c>
      <c r="B472">
        <v>6.2915691395583204</v>
      </c>
    </row>
    <row r="473" spans="1:2" x14ac:dyDescent="0.3">
      <c r="A473">
        <v>0.3</v>
      </c>
      <c r="B473">
        <v>6.1092475827643655</v>
      </c>
    </row>
    <row r="474" spans="1:2" x14ac:dyDescent="0.3">
      <c r="A474">
        <v>0.32</v>
      </c>
      <c r="B474">
        <v>6.329720905522696</v>
      </c>
    </row>
    <row r="475" spans="1:2" x14ac:dyDescent="0.3">
      <c r="A475">
        <v>0.59</v>
      </c>
      <c r="B475">
        <v>7.6755460025378479</v>
      </c>
    </row>
    <row r="476" spans="1:2" x14ac:dyDescent="0.3">
      <c r="A476">
        <v>0.3</v>
      </c>
      <c r="B476">
        <v>6.7381524945959574</v>
      </c>
    </row>
    <row r="477" spans="1:2" x14ac:dyDescent="0.3">
      <c r="A477">
        <v>0.61</v>
      </c>
      <c r="B477">
        <v>7.7151236036321054</v>
      </c>
    </row>
    <row r="478" spans="1:2" x14ac:dyDescent="0.3">
      <c r="A478">
        <v>0.23</v>
      </c>
      <c r="B478">
        <v>6.3733197895770122</v>
      </c>
    </row>
    <row r="479" spans="1:2" x14ac:dyDescent="0.3">
      <c r="A479">
        <v>0.32</v>
      </c>
      <c r="B479">
        <v>6.0426328336823811</v>
      </c>
    </row>
    <row r="480" spans="1:2" x14ac:dyDescent="0.3">
      <c r="A480">
        <v>0.3</v>
      </c>
      <c r="B480">
        <v>6.8511849274937431</v>
      </c>
    </row>
    <row r="481" spans="1:2" x14ac:dyDescent="0.3">
      <c r="A481">
        <v>0.33</v>
      </c>
      <c r="B481">
        <v>6.5012896705403893</v>
      </c>
    </row>
    <row r="482" spans="1:2" x14ac:dyDescent="0.3">
      <c r="A482">
        <v>0.23</v>
      </c>
      <c r="B482">
        <v>6.156978985585555</v>
      </c>
    </row>
    <row r="483" spans="1:2" x14ac:dyDescent="0.3">
      <c r="A483">
        <v>0.5</v>
      </c>
      <c r="B483">
        <v>6.9819346771563886</v>
      </c>
    </row>
    <row r="484" spans="1:2" x14ac:dyDescent="0.3">
      <c r="A484">
        <v>0.41</v>
      </c>
      <c r="B484">
        <v>6.8762646118907664</v>
      </c>
    </row>
    <row r="485" spans="1:2" x14ac:dyDescent="0.3">
      <c r="A485">
        <v>0.7</v>
      </c>
      <c r="B485">
        <v>7.7927617208165261</v>
      </c>
    </row>
    <row r="486" spans="1:2" x14ac:dyDescent="0.3">
      <c r="A486">
        <v>0.36</v>
      </c>
      <c r="B486">
        <v>6.9975959829819265</v>
      </c>
    </row>
    <row r="487" spans="1:2" x14ac:dyDescent="0.3">
      <c r="A487">
        <v>0.91</v>
      </c>
      <c r="B487">
        <v>8.3626424315676395</v>
      </c>
    </row>
    <row r="488" spans="1:2" x14ac:dyDescent="0.3">
      <c r="A488">
        <v>1</v>
      </c>
      <c r="B488">
        <v>8.2579041934656736</v>
      </c>
    </row>
    <row r="489" spans="1:2" x14ac:dyDescent="0.3">
      <c r="A489">
        <v>0.24</v>
      </c>
      <c r="B489">
        <v>6.0210233493495267</v>
      </c>
    </row>
    <row r="490" spans="1:2" x14ac:dyDescent="0.3">
      <c r="A490">
        <v>0.32</v>
      </c>
      <c r="B490">
        <v>6.5792512120101012</v>
      </c>
    </row>
    <row r="491" spans="1:2" x14ac:dyDescent="0.3">
      <c r="A491">
        <v>0.31</v>
      </c>
      <c r="B491">
        <v>6.6871086078665147</v>
      </c>
    </row>
    <row r="492" spans="1:2" x14ac:dyDescent="0.3">
      <c r="A492">
        <v>0.72</v>
      </c>
      <c r="B492">
        <v>8.5342469459820656</v>
      </c>
    </row>
    <row r="493" spans="1:2" x14ac:dyDescent="0.3">
      <c r="A493">
        <v>0.73</v>
      </c>
      <c r="B493">
        <v>8.1050055375472461</v>
      </c>
    </row>
    <row r="494" spans="1:2" x14ac:dyDescent="0.3">
      <c r="A494">
        <v>0.8</v>
      </c>
      <c r="B494">
        <v>7.9476785713015676</v>
      </c>
    </row>
    <row r="495" spans="1:2" x14ac:dyDescent="0.3">
      <c r="A495">
        <v>0.81</v>
      </c>
      <c r="B495">
        <v>7.9813915815800698</v>
      </c>
    </row>
    <row r="496" spans="1:2" x14ac:dyDescent="0.3">
      <c r="A496">
        <v>0.7</v>
      </c>
      <c r="B496">
        <v>7.7314920292456843</v>
      </c>
    </row>
    <row r="497" spans="1:2" x14ac:dyDescent="0.3">
      <c r="A497">
        <v>0.51</v>
      </c>
      <c r="B497">
        <v>7.5400903201453247</v>
      </c>
    </row>
    <row r="498" spans="1:2" x14ac:dyDescent="0.3">
      <c r="A498">
        <v>0.31</v>
      </c>
      <c r="B498">
        <v>6.5482191027623724</v>
      </c>
    </row>
    <row r="499" spans="1:2" x14ac:dyDescent="0.3">
      <c r="A499">
        <v>0.38</v>
      </c>
      <c r="B499">
        <v>6.7696419768525029</v>
      </c>
    </row>
    <row r="500" spans="1:2" x14ac:dyDescent="0.3">
      <c r="A500">
        <v>0.39</v>
      </c>
      <c r="B500">
        <v>6.5467854107605241</v>
      </c>
    </row>
    <row r="501" spans="1:2" x14ac:dyDescent="0.3">
      <c r="A501">
        <v>0.72</v>
      </c>
      <c r="B501">
        <v>7.7579062083517467</v>
      </c>
    </row>
    <row r="502" spans="1:2" x14ac:dyDescent="0.3">
      <c r="A502">
        <v>0.42</v>
      </c>
      <c r="B502">
        <v>7.1754897136242217</v>
      </c>
    </row>
    <row r="503" spans="1:2" x14ac:dyDescent="0.3">
      <c r="A503">
        <v>0.74</v>
      </c>
      <c r="B503">
        <v>7.7240046566760654</v>
      </c>
    </row>
    <row r="504" spans="1:2" x14ac:dyDescent="0.3">
      <c r="A504">
        <v>0.48</v>
      </c>
      <c r="B504">
        <v>7.404887575616125</v>
      </c>
    </row>
    <row r="505" spans="1:2" x14ac:dyDescent="0.3">
      <c r="A505">
        <v>0.33</v>
      </c>
      <c r="B505">
        <v>6.7499311937885702</v>
      </c>
    </row>
    <row r="506" spans="1:2" x14ac:dyDescent="0.3">
      <c r="A506">
        <v>0.33</v>
      </c>
      <c r="B506">
        <v>6.7499311937885702</v>
      </c>
    </row>
    <row r="507" spans="1:2" x14ac:dyDescent="0.3">
      <c r="A507">
        <v>0.72</v>
      </c>
      <c r="B507">
        <v>7.765993079407675</v>
      </c>
    </row>
    <row r="508" spans="1:2" x14ac:dyDescent="0.3">
      <c r="A508">
        <v>0.33</v>
      </c>
      <c r="B508">
        <v>5.9989365619466826</v>
      </c>
    </row>
    <row r="509" spans="1:2" x14ac:dyDescent="0.3">
      <c r="A509">
        <v>0.56999999999999995</v>
      </c>
      <c r="B509">
        <v>6.9641356124182447</v>
      </c>
    </row>
    <row r="510" spans="1:2" x14ac:dyDescent="0.3">
      <c r="A510">
        <v>0.31</v>
      </c>
      <c r="B510">
        <v>6.8351845861473013</v>
      </c>
    </row>
    <row r="511" spans="1:2" x14ac:dyDescent="0.3">
      <c r="A511">
        <v>0.9</v>
      </c>
      <c r="B511">
        <v>8.3895870668110906</v>
      </c>
    </row>
    <row r="512" spans="1:2" x14ac:dyDescent="0.3">
      <c r="A512">
        <v>0.32</v>
      </c>
      <c r="B512">
        <v>6.3818160174060985</v>
      </c>
    </row>
    <row r="513" spans="1:2" x14ac:dyDescent="0.3">
      <c r="A513">
        <v>1</v>
      </c>
      <c r="B513">
        <v>8.4621032250982768</v>
      </c>
    </row>
    <row r="514" spans="1:2" x14ac:dyDescent="0.3">
      <c r="A514">
        <v>0.9</v>
      </c>
      <c r="B514">
        <v>8.3226370969539403</v>
      </c>
    </row>
    <row r="515" spans="1:2" x14ac:dyDescent="0.3">
      <c r="A515">
        <v>0.54</v>
      </c>
      <c r="B515">
        <v>7.4006205773711349</v>
      </c>
    </row>
    <row r="516" spans="1:2" x14ac:dyDescent="0.3">
      <c r="A516">
        <v>0.73</v>
      </c>
      <c r="B516">
        <v>8.065579427282092</v>
      </c>
    </row>
    <row r="517" spans="1:2" x14ac:dyDescent="0.3">
      <c r="A517">
        <v>0.33</v>
      </c>
      <c r="B517">
        <v>6.7592552706636928</v>
      </c>
    </row>
    <row r="518" spans="1:2" x14ac:dyDescent="0.3">
      <c r="A518">
        <v>0.4</v>
      </c>
      <c r="B518">
        <v>6.8221973906204907</v>
      </c>
    </row>
    <row r="519" spans="1:2" x14ac:dyDescent="0.3">
      <c r="A519">
        <v>0.3</v>
      </c>
      <c r="B519">
        <v>6.7968237182748554</v>
      </c>
    </row>
    <row r="520" spans="1:2" x14ac:dyDescent="0.3">
      <c r="A520">
        <v>0.3</v>
      </c>
      <c r="B520">
        <v>6.7165947735209777</v>
      </c>
    </row>
    <row r="521" spans="1:2" x14ac:dyDescent="0.3">
      <c r="A521">
        <v>0.3</v>
      </c>
      <c r="B521">
        <v>6.6093492431673804</v>
      </c>
    </row>
    <row r="522" spans="1:2" x14ac:dyDescent="0.3">
      <c r="A522">
        <v>0.37</v>
      </c>
      <c r="B522">
        <v>7.0246490304536362</v>
      </c>
    </row>
    <row r="523" spans="1:2" x14ac:dyDescent="0.3">
      <c r="A523">
        <v>1</v>
      </c>
      <c r="B523">
        <v>8.3471163610387205</v>
      </c>
    </row>
    <row r="524" spans="1:2" x14ac:dyDescent="0.3">
      <c r="A524">
        <v>0.7</v>
      </c>
      <c r="B524">
        <v>8.0535691691345406</v>
      </c>
    </row>
    <row r="525" spans="1:2" x14ac:dyDescent="0.3">
      <c r="A525">
        <v>1</v>
      </c>
      <c r="B525">
        <v>8.3158111318835406</v>
      </c>
    </row>
    <row r="526" spans="1:2" x14ac:dyDescent="0.3">
      <c r="A526">
        <v>0.51</v>
      </c>
      <c r="B526">
        <v>7.2710085382809924</v>
      </c>
    </row>
    <row r="527" spans="1:2" x14ac:dyDescent="0.3">
      <c r="A527">
        <v>0.33</v>
      </c>
      <c r="B527">
        <v>6.6682282484174031</v>
      </c>
    </row>
    <row r="528" spans="1:2" x14ac:dyDescent="0.3">
      <c r="A528">
        <v>0.42</v>
      </c>
      <c r="B528">
        <v>6.7417006946520548</v>
      </c>
    </row>
    <row r="529" spans="1:2" x14ac:dyDescent="0.3">
      <c r="A529">
        <v>0.52</v>
      </c>
      <c r="B529">
        <v>7.503840746698951</v>
      </c>
    </row>
    <row r="530" spans="1:2" x14ac:dyDescent="0.3">
      <c r="A530">
        <v>0.35</v>
      </c>
      <c r="B530">
        <v>6.131226489483141</v>
      </c>
    </row>
    <row r="531" spans="1:2" x14ac:dyDescent="0.3">
      <c r="A531">
        <v>0.41</v>
      </c>
      <c r="B531">
        <v>6.9669671386139829</v>
      </c>
    </row>
    <row r="532" spans="1:2" x14ac:dyDescent="0.3">
      <c r="A532">
        <v>0.73</v>
      </c>
      <c r="B532">
        <v>8.0595923288875451</v>
      </c>
    </row>
    <row r="533" spans="1:2" x14ac:dyDescent="0.3">
      <c r="A533">
        <v>0.34</v>
      </c>
      <c r="B533">
        <v>6.2045577625686903</v>
      </c>
    </row>
    <row r="534" spans="1:2" x14ac:dyDescent="0.3">
      <c r="A534">
        <v>0.51</v>
      </c>
      <c r="B534">
        <v>7.3613754289773485</v>
      </c>
    </row>
    <row r="535" spans="1:2" x14ac:dyDescent="0.3">
      <c r="A535">
        <v>0.3</v>
      </c>
      <c r="B535">
        <v>6.6580110458707482</v>
      </c>
    </row>
    <row r="536" spans="1:2" x14ac:dyDescent="0.3">
      <c r="A536">
        <v>0.33</v>
      </c>
      <c r="B536">
        <v>6.8721281013389861</v>
      </c>
    </row>
    <row r="537" spans="1:2" x14ac:dyDescent="0.3">
      <c r="A537">
        <v>0.9</v>
      </c>
      <c r="B537">
        <v>8.0268235762176285</v>
      </c>
    </row>
    <row r="538" spans="1:2" x14ac:dyDescent="0.3">
      <c r="A538">
        <v>0.35</v>
      </c>
      <c r="B538">
        <v>7.0175061429412562</v>
      </c>
    </row>
    <row r="539" spans="1:2" x14ac:dyDescent="0.3">
      <c r="A539">
        <v>0.5</v>
      </c>
      <c r="B539">
        <v>7.5202345564746276</v>
      </c>
    </row>
    <row r="540" spans="1:2" x14ac:dyDescent="0.3">
      <c r="A540">
        <v>0.43</v>
      </c>
      <c r="B540">
        <v>7.1838707150624526</v>
      </c>
    </row>
    <row r="541" spans="1:2" x14ac:dyDescent="0.3">
      <c r="A541">
        <v>0.37</v>
      </c>
      <c r="B541">
        <v>6.6982680541154132</v>
      </c>
    </row>
    <row r="542" spans="1:2" x14ac:dyDescent="0.3">
      <c r="A542">
        <v>0.59</v>
      </c>
      <c r="B542">
        <v>7.5071410797276084</v>
      </c>
    </row>
    <row r="543" spans="1:2" x14ac:dyDescent="0.3">
      <c r="A543">
        <v>0.48</v>
      </c>
      <c r="B543">
        <v>6.8221973906204907</v>
      </c>
    </row>
    <row r="544" spans="1:2" x14ac:dyDescent="0.3">
      <c r="A544">
        <v>0.41</v>
      </c>
      <c r="B544">
        <v>6.5581978028122689</v>
      </c>
    </row>
    <row r="545" spans="1:2" x14ac:dyDescent="0.3">
      <c r="A545">
        <v>0.75</v>
      </c>
      <c r="B545">
        <v>8.1565102260799662</v>
      </c>
    </row>
    <row r="546" spans="1:2" x14ac:dyDescent="0.3">
      <c r="A546">
        <v>0.51</v>
      </c>
      <c r="B546">
        <v>7.1428274011616208</v>
      </c>
    </row>
    <row r="547" spans="1:2" x14ac:dyDescent="0.3">
      <c r="A547">
        <v>0.31</v>
      </c>
      <c r="B547">
        <v>6.4425401664681985</v>
      </c>
    </row>
    <row r="548" spans="1:2" x14ac:dyDescent="0.3">
      <c r="A548">
        <v>0.52</v>
      </c>
      <c r="B548">
        <v>7.4500795698074986</v>
      </c>
    </row>
    <row r="549" spans="1:2" x14ac:dyDescent="0.3">
      <c r="A549">
        <v>0.75</v>
      </c>
      <c r="B549">
        <v>7.9072836094263481</v>
      </c>
    </row>
    <row r="550" spans="1:2" x14ac:dyDescent="0.3">
      <c r="A550">
        <v>0.53</v>
      </c>
      <c r="B550">
        <v>7.4541410781466784</v>
      </c>
    </row>
    <row r="551" spans="1:2" x14ac:dyDescent="0.3">
      <c r="A551">
        <v>0.86</v>
      </c>
      <c r="B551">
        <v>7.9218984110237969</v>
      </c>
    </row>
    <row r="552" spans="1:2" x14ac:dyDescent="0.3">
      <c r="A552">
        <v>0.31</v>
      </c>
      <c r="B552">
        <v>6.0637852086876078</v>
      </c>
    </row>
    <row r="553" spans="1:2" x14ac:dyDescent="0.3">
      <c r="A553">
        <v>0.75</v>
      </c>
      <c r="B553">
        <v>8.0484687436688827</v>
      </c>
    </row>
    <row r="554" spans="1:2" x14ac:dyDescent="0.3">
      <c r="A554">
        <v>0.52</v>
      </c>
      <c r="B554">
        <v>7.503840746698951</v>
      </c>
    </row>
    <row r="555" spans="1:2" x14ac:dyDescent="0.3">
      <c r="A555">
        <v>0.86</v>
      </c>
      <c r="B555">
        <v>7.9437826924586252</v>
      </c>
    </row>
    <row r="556" spans="1:2" x14ac:dyDescent="0.3">
      <c r="A556">
        <v>0.52</v>
      </c>
      <c r="B556">
        <v>7.7039102096163115</v>
      </c>
    </row>
    <row r="557" spans="1:2" x14ac:dyDescent="0.3">
      <c r="A557">
        <v>0.66</v>
      </c>
      <c r="B557">
        <v>7.7297353313850508</v>
      </c>
    </row>
    <row r="558" spans="1:2" x14ac:dyDescent="0.3">
      <c r="A558">
        <v>0.33</v>
      </c>
      <c r="B558">
        <v>6.1633148040346413</v>
      </c>
    </row>
    <row r="559" spans="1:2" x14ac:dyDescent="0.3">
      <c r="A559">
        <v>0.53</v>
      </c>
      <c r="B559">
        <v>7.3821243657375124</v>
      </c>
    </row>
    <row r="560" spans="1:2" x14ac:dyDescent="0.3">
      <c r="A560">
        <v>0.35</v>
      </c>
      <c r="B560">
        <v>6.9246123960485599</v>
      </c>
    </row>
    <row r="561" spans="1:2" x14ac:dyDescent="0.3">
      <c r="A561">
        <v>0.56000000000000005</v>
      </c>
      <c r="B561">
        <v>7.4372063668712922</v>
      </c>
    </row>
    <row r="562" spans="1:2" x14ac:dyDescent="0.3">
      <c r="A562">
        <v>0.34</v>
      </c>
      <c r="B562">
        <v>6.5889264775335192</v>
      </c>
    </row>
    <row r="563" spans="1:2" x14ac:dyDescent="0.3">
      <c r="A563">
        <v>0.52</v>
      </c>
      <c r="B563">
        <v>7.02197642307216</v>
      </c>
    </row>
    <row r="564" spans="1:2" x14ac:dyDescent="0.3">
      <c r="A564">
        <v>0.7</v>
      </c>
      <c r="B564">
        <v>7.920446505142607</v>
      </c>
    </row>
    <row r="565" spans="1:2" x14ac:dyDescent="0.3">
      <c r="A565">
        <v>0.76</v>
      </c>
      <c r="B565">
        <v>8.1842347740948203</v>
      </c>
    </row>
    <row r="566" spans="1:2" x14ac:dyDescent="0.3">
      <c r="A566">
        <v>0.51</v>
      </c>
      <c r="B566">
        <v>7.3714892952142774</v>
      </c>
    </row>
    <row r="567" spans="1:2" x14ac:dyDescent="0.3">
      <c r="A567">
        <v>0.71</v>
      </c>
      <c r="B567">
        <v>8.2187871556014809</v>
      </c>
    </row>
    <row r="568" spans="1:2" x14ac:dyDescent="0.3">
      <c r="A568">
        <v>0.7</v>
      </c>
      <c r="B568">
        <v>7.8709295967551425</v>
      </c>
    </row>
    <row r="569" spans="1:2" x14ac:dyDescent="0.3">
      <c r="A569">
        <v>0.35</v>
      </c>
      <c r="B569">
        <v>6.6489845500247764</v>
      </c>
    </row>
    <row r="570" spans="1:2" x14ac:dyDescent="0.3">
      <c r="A570">
        <v>0.5</v>
      </c>
      <c r="B570">
        <v>6.9017372066565743</v>
      </c>
    </row>
    <row r="571" spans="1:2" x14ac:dyDescent="0.3">
      <c r="A571">
        <v>0.32</v>
      </c>
      <c r="B571">
        <v>6.70196036600254</v>
      </c>
    </row>
    <row r="572" spans="1:2" x14ac:dyDescent="0.3">
      <c r="A572">
        <v>0.31</v>
      </c>
      <c r="B572">
        <v>6.7707894239089796</v>
      </c>
    </row>
    <row r="573" spans="1:2" x14ac:dyDescent="0.3">
      <c r="A573">
        <v>0.51</v>
      </c>
      <c r="B573">
        <v>7.3632795869630385</v>
      </c>
    </row>
    <row r="574" spans="1:2" x14ac:dyDescent="0.3">
      <c r="A574">
        <v>0.31</v>
      </c>
      <c r="B574">
        <v>6.5985090286145152</v>
      </c>
    </row>
    <row r="575" spans="1:2" x14ac:dyDescent="0.3">
      <c r="A575">
        <v>0.51</v>
      </c>
      <c r="B575">
        <v>7.5490827108122858</v>
      </c>
    </row>
    <row r="576" spans="1:2" x14ac:dyDescent="0.3">
      <c r="A576">
        <v>0.35</v>
      </c>
      <c r="B576">
        <v>6.9314718055994531</v>
      </c>
    </row>
    <row r="577" spans="1:2" x14ac:dyDescent="0.3">
      <c r="A577">
        <v>0.53</v>
      </c>
      <c r="B577">
        <v>7.0942348459247553</v>
      </c>
    </row>
    <row r="578" spans="1:2" x14ac:dyDescent="0.3">
      <c r="A578">
        <v>0.59</v>
      </c>
      <c r="B578">
        <v>7.2115567333138015</v>
      </c>
    </row>
    <row r="579" spans="1:2" x14ac:dyDescent="0.3">
      <c r="A579">
        <v>0.42</v>
      </c>
      <c r="B579">
        <v>6.9469759921354184</v>
      </c>
    </row>
    <row r="580" spans="1:2" x14ac:dyDescent="0.3">
      <c r="A580">
        <v>0.3</v>
      </c>
      <c r="B580">
        <v>6.1964441277945204</v>
      </c>
    </row>
    <row r="581" spans="1:2" x14ac:dyDescent="0.3">
      <c r="A581">
        <v>0.9</v>
      </c>
      <c r="B581">
        <v>8.4937198352305945</v>
      </c>
    </row>
    <row r="582" spans="1:2" x14ac:dyDescent="0.3">
      <c r="A582">
        <v>0.28000000000000003</v>
      </c>
      <c r="B582">
        <v>6.1047932324149849</v>
      </c>
    </row>
    <row r="583" spans="1:2" x14ac:dyDescent="0.3">
      <c r="A583">
        <v>0.53</v>
      </c>
      <c r="B583">
        <v>7.2406496942554659</v>
      </c>
    </row>
    <row r="584" spans="1:2" x14ac:dyDescent="0.3">
      <c r="A584">
        <v>0.73</v>
      </c>
      <c r="B584">
        <v>7.780303087908373</v>
      </c>
    </row>
    <row r="585" spans="1:2" x14ac:dyDescent="0.3">
      <c r="A585">
        <v>0.7</v>
      </c>
      <c r="B585">
        <v>7.6572827929781901</v>
      </c>
    </row>
    <row r="586" spans="1:2" x14ac:dyDescent="0.3">
      <c r="A586">
        <v>0.51</v>
      </c>
      <c r="B586">
        <v>7.491645473605133</v>
      </c>
    </row>
    <row r="587" spans="1:2" x14ac:dyDescent="0.3">
      <c r="A587">
        <v>0.3</v>
      </c>
      <c r="B587">
        <v>6.3508857167147399</v>
      </c>
    </row>
    <row r="588" spans="1:2" x14ac:dyDescent="0.3">
      <c r="A588">
        <v>0.9</v>
      </c>
      <c r="B588">
        <v>8.3859449048062835</v>
      </c>
    </row>
    <row r="589" spans="1:2" x14ac:dyDescent="0.3">
      <c r="A589">
        <v>0.4</v>
      </c>
      <c r="B589">
        <v>6.7190131543852596</v>
      </c>
    </row>
    <row r="590" spans="1:2" x14ac:dyDescent="0.3">
      <c r="A590">
        <v>1</v>
      </c>
      <c r="B590">
        <v>8.6765872435664875</v>
      </c>
    </row>
    <row r="591" spans="1:2" x14ac:dyDescent="0.3">
      <c r="A591">
        <v>0.3</v>
      </c>
      <c r="B591">
        <v>6.4052284580308418</v>
      </c>
    </row>
    <row r="592" spans="1:2" x14ac:dyDescent="0.3">
      <c r="A592">
        <v>0.54</v>
      </c>
      <c r="B592">
        <v>7.200424892944957</v>
      </c>
    </row>
    <row r="593" spans="1:2" x14ac:dyDescent="0.3">
      <c r="A593">
        <v>0.4</v>
      </c>
      <c r="B593">
        <v>6.8895913083544658</v>
      </c>
    </row>
    <row r="594" spans="1:2" x14ac:dyDescent="0.3">
      <c r="A594">
        <v>0.3</v>
      </c>
      <c r="B594">
        <v>6.0913098820776979</v>
      </c>
    </row>
    <row r="595" spans="1:2" x14ac:dyDescent="0.3">
      <c r="A595">
        <v>0.93</v>
      </c>
      <c r="B595">
        <v>8.1870210673435047</v>
      </c>
    </row>
    <row r="596" spans="1:2" x14ac:dyDescent="0.3">
      <c r="A596">
        <v>0.4</v>
      </c>
      <c r="B596">
        <v>6.6093492431673804</v>
      </c>
    </row>
    <row r="597" spans="1:2" x14ac:dyDescent="0.3">
      <c r="A597">
        <v>0.61</v>
      </c>
      <c r="B597">
        <v>7.7432697008290043</v>
      </c>
    </row>
    <row r="598" spans="1:2" x14ac:dyDescent="0.3">
      <c r="A598">
        <v>0.7</v>
      </c>
      <c r="B598">
        <v>7.0166096838942194</v>
      </c>
    </row>
    <row r="599" spans="1:2" x14ac:dyDescent="0.3">
      <c r="A599">
        <v>0.71</v>
      </c>
      <c r="B599">
        <v>7.9050728494986657</v>
      </c>
    </row>
    <row r="600" spans="1:2" x14ac:dyDescent="0.3">
      <c r="A600">
        <v>0.7</v>
      </c>
      <c r="B600">
        <v>7.6525456926939208</v>
      </c>
    </row>
    <row r="601" spans="1:2" x14ac:dyDescent="0.3">
      <c r="A601">
        <v>0.72</v>
      </c>
      <c r="B601">
        <v>7.668093709082406</v>
      </c>
    </row>
    <row r="602" spans="1:2" x14ac:dyDescent="0.3">
      <c r="A602">
        <v>0.3</v>
      </c>
      <c r="B602">
        <v>6.261491684321042</v>
      </c>
    </row>
    <row r="603" spans="1:2" x14ac:dyDescent="0.3">
      <c r="A603">
        <v>1</v>
      </c>
      <c r="B603">
        <v>8.7074829178593696</v>
      </c>
    </row>
    <row r="604" spans="1:2" x14ac:dyDescent="0.3">
      <c r="A604">
        <v>0.38</v>
      </c>
      <c r="B604">
        <v>7.0992017435530919</v>
      </c>
    </row>
    <row r="605" spans="1:2" x14ac:dyDescent="0.3">
      <c r="A605">
        <v>0.43</v>
      </c>
      <c r="B605">
        <v>6.9295167707636498</v>
      </c>
    </row>
    <row r="606" spans="1:2" x14ac:dyDescent="0.3">
      <c r="A606">
        <v>0.51</v>
      </c>
      <c r="B606">
        <v>7.6975753468023429</v>
      </c>
    </row>
    <row r="607" spans="1:2" x14ac:dyDescent="0.3">
      <c r="A607">
        <v>0.71</v>
      </c>
      <c r="B607">
        <v>7.9793388952623276</v>
      </c>
    </row>
    <row r="608" spans="1:2" x14ac:dyDescent="0.3">
      <c r="A608">
        <v>0.5</v>
      </c>
      <c r="B608">
        <v>6.8297937375124249</v>
      </c>
    </row>
    <row r="609" spans="1:2" x14ac:dyDescent="0.3">
      <c r="A609">
        <v>0.47</v>
      </c>
      <c r="B609">
        <v>7.3858510781252091</v>
      </c>
    </row>
    <row r="610" spans="1:2" x14ac:dyDescent="0.3">
      <c r="A610">
        <v>0.91</v>
      </c>
      <c r="B610">
        <v>8.2748668206852543</v>
      </c>
    </row>
    <row r="611" spans="1:2" x14ac:dyDescent="0.3">
      <c r="A611">
        <v>1</v>
      </c>
      <c r="B611">
        <v>8.4774123214043922</v>
      </c>
    </row>
    <row r="612" spans="1:2" x14ac:dyDescent="0.3">
      <c r="A612">
        <v>0.72</v>
      </c>
      <c r="B612">
        <v>7.748460023899697</v>
      </c>
    </row>
    <row r="613" spans="1:2" x14ac:dyDescent="0.3">
      <c r="A613">
        <v>0.36</v>
      </c>
      <c r="B613">
        <v>6.8875525716646173</v>
      </c>
    </row>
    <row r="614" spans="1:2" x14ac:dyDescent="0.3">
      <c r="A614">
        <v>0.71</v>
      </c>
      <c r="B614">
        <v>7.7519053330786098</v>
      </c>
    </row>
    <row r="615" spans="1:2" x14ac:dyDescent="0.3">
      <c r="A615">
        <v>0.9</v>
      </c>
      <c r="B615">
        <v>8.0284551641142521</v>
      </c>
    </row>
    <row r="616" spans="1:2" x14ac:dyDescent="0.3">
      <c r="A616">
        <v>0.32</v>
      </c>
      <c r="B616">
        <v>6.1675164908883415</v>
      </c>
    </row>
    <row r="617" spans="1:2" x14ac:dyDescent="0.3">
      <c r="A617">
        <v>0.34</v>
      </c>
      <c r="B617">
        <v>6.3385940782031831</v>
      </c>
    </row>
    <row r="618" spans="1:2" x14ac:dyDescent="0.3">
      <c r="A618">
        <v>0.62</v>
      </c>
      <c r="B618">
        <v>8.0228968696014569</v>
      </c>
    </row>
    <row r="619" spans="1:2" x14ac:dyDescent="0.3">
      <c r="A619">
        <v>0.82</v>
      </c>
      <c r="B619">
        <v>7.9610214658833698</v>
      </c>
    </row>
    <row r="620" spans="1:2" x14ac:dyDescent="0.3">
      <c r="A620">
        <v>0.3</v>
      </c>
      <c r="B620">
        <v>6.7604146910834277</v>
      </c>
    </row>
    <row r="621" spans="1:2" x14ac:dyDescent="0.3">
      <c r="A621">
        <v>0.31</v>
      </c>
      <c r="B621">
        <v>6.2989492468559423</v>
      </c>
    </row>
    <row r="622" spans="1:2" x14ac:dyDescent="0.3">
      <c r="A622">
        <v>0.9</v>
      </c>
      <c r="B622">
        <v>8.4169307694778439</v>
      </c>
    </row>
    <row r="623" spans="1:2" x14ac:dyDescent="0.3">
      <c r="A623">
        <v>0.81</v>
      </c>
      <c r="B623">
        <v>8.0687161927147812</v>
      </c>
    </row>
    <row r="624" spans="1:2" x14ac:dyDescent="0.3">
      <c r="A624">
        <v>0.36</v>
      </c>
      <c r="B624">
        <v>6.2245584292753602</v>
      </c>
    </row>
    <row r="625" spans="1:2" x14ac:dyDescent="0.3">
      <c r="A625">
        <v>0.91</v>
      </c>
      <c r="B625">
        <v>8.5996944129279811</v>
      </c>
    </row>
    <row r="626" spans="1:2" x14ac:dyDescent="0.3">
      <c r="A626">
        <v>0.3</v>
      </c>
      <c r="B626">
        <v>6.2915691395583204</v>
      </c>
    </row>
    <row r="627" spans="1:2" x14ac:dyDescent="0.3">
      <c r="A627">
        <v>0.67</v>
      </c>
      <c r="B627">
        <v>7.4036702900123732</v>
      </c>
    </row>
    <row r="628" spans="1:2" x14ac:dyDescent="0.3">
      <c r="A628">
        <v>0.39</v>
      </c>
      <c r="B628">
        <v>6.7238324408212087</v>
      </c>
    </row>
    <row r="629" spans="1:2" x14ac:dyDescent="0.3">
      <c r="A629">
        <v>0.53</v>
      </c>
      <c r="B629">
        <v>7.4690838849212344</v>
      </c>
    </row>
    <row r="630" spans="1:2" x14ac:dyDescent="0.3">
      <c r="A630">
        <v>0.7</v>
      </c>
      <c r="B630">
        <v>7.9388022481544809</v>
      </c>
    </row>
    <row r="631" spans="1:2" x14ac:dyDescent="0.3">
      <c r="A631">
        <v>0.34</v>
      </c>
      <c r="B631">
        <v>6.5861716548546747</v>
      </c>
    </row>
    <row r="632" spans="1:2" x14ac:dyDescent="0.3">
      <c r="A632">
        <v>0.79</v>
      </c>
      <c r="B632">
        <v>8.0330094985966678</v>
      </c>
    </row>
    <row r="633" spans="1:2" x14ac:dyDescent="0.3">
      <c r="A633">
        <v>0.33</v>
      </c>
      <c r="B633">
        <v>6.2557500417533669</v>
      </c>
    </row>
    <row r="634" spans="1:2" x14ac:dyDescent="0.3">
      <c r="A634">
        <v>0.72</v>
      </c>
      <c r="B634">
        <v>8.1341742721379031</v>
      </c>
    </row>
    <row r="635" spans="1:2" x14ac:dyDescent="0.3">
      <c r="A635">
        <v>0.41</v>
      </c>
      <c r="B635">
        <v>6.6240652277998935</v>
      </c>
    </row>
    <row r="636" spans="1:2" x14ac:dyDescent="0.3">
      <c r="A636">
        <v>0.34</v>
      </c>
      <c r="B636">
        <v>6.8814113036425351</v>
      </c>
    </row>
    <row r="637" spans="1:2" x14ac:dyDescent="0.3">
      <c r="A637">
        <v>0.34</v>
      </c>
      <c r="B637">
        <v>6.1290502100605453</v>
      </c>
    </row>
    <row r="638" spans="1:2" x14ac:dyDescent="0.3">
      <c r="A638">
        <v>0.56000000000000005</v>
      </c>
      <c r="B638">
        <v>7.4372063668712922</v>
      </c>
    </row>
    <row r="639" spans="1:2" x14ac:dyDescent="0.3">
      <c r="A639">
        <v>0.51</v>
      </c>
      <c r="B639">
        <v>7.2456550675945355</v>
      </c>
    </row>
    <row r="640" spans="1:2" x14ac:dyDescent="0.3">
      <c r="A640">
        <v>0.32</v>
      </c>
      <c r="B640">
        <v>6.0426328336823811</v>
      </c>
    </row>
    <row r="641" spans="1:2" x14ac:dyDescent="0.3">
      <c r="A641">
        <v>0.3</v>
      </c>
      <c r="B641">
        <v>6.5680779114119758</v>
      </c>
    </row>
    <row r="642" spans="1:2" x14ac:dyDescent="0.3">
      <c r="A642">
        <v>0.43</v>
      </c>
      <c r="B642">
        <v>7.3651801260210128</v>
      </c>
    </row>
    <row r="643" spans="1:2" x14ac:dyDescent="0.3">
      <c r="A643">
        <v>0.9</v>
      </c>
      <c r="B643">
        <v>8.281470857895167</v>
      </c>
    </row>
    <row r="644" spans="1:2" x14ac:dyDescent="0.3">
      <c r="A644">
        <v>0.3</v>
      </c>
      <c r="B644">
        <v>6.2422232654551655</v>
      </c>
    </row>
    <row r="645" spans="1:2" x14ac:dyDescent="0.3">
      <c r="A645">
        <v>0.33</v>
      </c>
      <c r="B645">
        <v>6.7310181004820828</v>
      </c>
    </row>
    <row r="646" spans="1:2" x14ac:dyDescent="0.3">
      <c r="A646">
        <v>0.48</v>
      </c>
      <c r="B646">
        <v>7.0431599159883405</v>
      </c>
    </row>
    <row r="647" spans="1:2" x14ac:dyDescent="0.3">
      <c r="A647">
        <v>0.41</v>
      </c>
      <c r="B647">
        <v>7.114769448366463</v>
      </c>
    </row>
    <row r="648" spans="1:2" x14ac:dyDescent="0.3">
      <c r="A648">
        <v>1</v>
      </c>
      <c r="B648">
        <v>7.6294899163939949</v>
      </c>
    </row>
    <row r="649" spans="1:2" x14ac:dyDescent="0.3">
      <c r="A649">
        <v>0.3</v>
      </c>
      <c r="B649">
        <v>6.2653012127377101</v>
      </c>
    </row>
    <row r="650" spans="1:2" x14ac:dyDescent="0.3">
      <c r="A650">
        <v>0.51</v>
      </c>
      <c r="B650">
        <v>7.6275443904885032</v>
      </c>
    </row>
    <row r="651" spans="1:2" x14ac:dyDescent="0.3">
      <c r="A651">
        <v>0.27</v>
      </c>
      <c r="B651">
        <v>6.4345465187874531</v>
      </c>
    </row>
    <row r="652" spans="1:2" x14ac:dyDescent="0.3">
      <c r="A652">
        <v>0.71</v>
      </c>
      <c r="B652">
        <v>7.7685333009260331</v>
      </c>
    </row>
    <row r="653" spans="1:2" x14ac:dyDescent="0.3">
      <c r="A653">
        <v>0.28000000000000003</v>
      </c>
      <c r="B653">
        <v>6.4645883036899612</v>
      </c>
    </row>
    <row r="654" spans="1:2" x14ac:dyDescent="0.3">
      <c r="A654">
        <v>0.35</v>
      </c>
      <c r="B654">
        <v>6.8511849274937431</v>
      </c>
    </row>
    <row r="655" spans="1:2" x14ac:dyDescent="0.3">
      <c r="A655">
        <v>0.36</v>
      </c>
      <c r="B655">
        <v>6.5916737320086582</v>
      </c>
    </row>
    <row r="656" spans="1:2" x14ac:dyDescent="0.3">
      <c r="A656">
        <v>0.52</v>
      </c>
      <c r="B656">
        <v>7.1989312406881734</v>
      </c>
    </row>
    <row r="657" spans="1:2" x14ac:dyDescent="0.3">
      <c r="A657">
        <v>0.3</v>
      </c>
      <c r="B657">
        <v>5.8607862234658654</v>
      </c>
    </row>
    <row r="658" spans="1:2" x14ac:dyDescent="0.3">
      <c r="A658">
        <v>0.28000000000000003</v>
      </c>
      <c r="B658">
        <v>6.2633982625916236</v>
      </c>
    </row>
    <row r="659" spans="1:2" x14ac:dyDescent="0.3">
      <c r="A659">
        <v>0.33</v>
      </c>
      <c r="B659">
        <v>6.4473058625412127</v>
      </c>
    </row>
    <row r="660" spans="1:2" x14ac:dyDescent="0.3">
      <c r="A660">
        <v>0.73</v>
      </c>
      <c r="B660">
        <v>7.9402277651457016</v>
      </c>
    </row>
    <row r="661" spans="1:2" x14ac:dyDescent="0.3">
      <c r="A661">
        <v>0.41</v>
      </c>
      <c r="B661">
        <v>6.9226438914758877</v>
      </c>
    </row>
    <row r="662" spans="1:2" x14ac:dyDescent="0.3">
      <c r="A662">
        <v>0.56999999999999995</v>
      </c>
      <c r="B662">
        <v>7.920446505142607</v>
      </c>
    </row>
    <row r="663" spans="1:2" x14ac:dyDescent="0.3">
      <c r="A663">
        <v>1</v>
      </c>
      <c r="B663">
        <v>8.9881963209950566</v>
      </c>
    </row>
    <row r="664" spans="1:2" x14ac:dyDescent="0.3">
      <c r="A664">
        <v>0.91</v>
      </c>
      <c r="B664">
        <v>8.344980368770571</v>
      </c>
    </row>
    <row r="665" spans="1:2" x14ac:dyDescent="0.3">
      <c r="A665">
        <v>0.31</v>
      </c>
      <c r="B665">
        <v>6.2595814640649232</v>
      </c>
    </row>
    <row r="666" spans="1:2" x14ac:dyDescent="0.3">
      <c r="A666">
        <v>0.32</v>
      </c>
      <c r="B666">
        <v>6.6280413761795334</v>
      </c>
    </row>
    <row r="667" spans="1:2" x14ac:dyDescent="0.3">
      <c r="A667">
        <v>0.5</v>
      </c>
      <c r="B667">
        <v>7.2086003379601991</v>
      </c>
    </row>
    <row r="668" spans="1:2" x14ac:dyDescent="0.3">
      <c r="A668">
        <v>0.96</v>
      </c>
      <c r="B668">
        <v>8.2128395846764839</v>
      </c>
    </row>
    <row r="669" spans="1:2" x14ac:dyDescent="0.3">
      <c r="A669">
        <v>0.9</v>
      </c>
      <c r="B669">
        <v>8.0583273065809582</v>
      </c>
    </row>
    <row r="670" spans="1:2" x14ac:dyDescent="0.3">
      <c r="A670">
        <v>0.32</v>
      </c>
      <c r="B670">
        <v>6.7153833863346808</v>
      </c>
    </row>
    <row r="671" spans="1:2" x14ac:dyDescent="0.3">
      <c r="A671">
        <v>0.5</v>
      </c>
      <c r="B671">
        <v>7.3926475207216233</v>
      </c>
    </row>
    <row r="672" spans="1:2" x14ac:dyDescent="0.3">
      <c r="A672">
        <v>0.9</v>
      </c>
      <c r="B672">
        <v>8.3270007402417132</v>
      </c>
    </row>
    <row r="673" spans="1:2" x14ac:dyDescent="0.3">
      <c r="A673">
        <v>0.33</v>
      </c>
      <c r="B673">
        <v>6.5012896705403893</v>
      </c>
    </row>
    <row r="674" spans="1:2" x14ac:dyDescent="0.3">
      <c r="A674">
        <v>0.44</v>
      </c>
      <c r="B674">
        <v>6.9856418176392081</v>
      </c>
    </row>
    <row r="675" spans="1:2" x14ac:dyDescent="0.3">
      <c r="A675">
        <v>0.9</v>
      </c>
      <c r="B675">
        <v>8.2534880283459042</v>
      </c>
    </row>
    <row r="676" spans="1:2" x14ac:dyDescent="0.3">
      <c r="A676">
        <v>0.3</v>
      </c>
      <c r="B676">
        <v>5.9080829381689313</v>
      </c>
    </row>
    <row r="677" spans="1:2" x14ac:dyDescent="0.3">
      <c r="A677">
        <v>0.56999999999999995</v>
      </c>
      <c r="B677">
        <v>7.1364832085902474</v>
      </c>
    </row>
    <row r="678" spans="1:2" x14ac:dyDescent="0.3">
      <c r="A678">
        <v>0.76</v>
      </c>
      <c r="B678">
        <v>7.9105906122564775</v>
      </c>
    </row>
    <row r="679" spans="1:2" x14ac:dyDescent="0.3">
      <c r="A679">
        <v>0.6</v>
      </c>
      <c r="B679">
        <v>7.44716835960004</v>
      </c>
    </row>
    <row r="680" spans="1:2" x14ac:dyDescent="0.3">
      <c r="A680">
        <v>0.41</v>
      </c>
      <c r="B680">
        <v>7.0833878476252954</v>
      </c>
    </row>
    <row r="681" spans="1:2" x14ac:dyDescent="0.3">
      <c r="A681">
        <v>0.71</v>
      </c>
      <c r="B681">
        <v>7.9266025991813844</v>
      </c>
    </row>
    <row r="682" spans="1:2" x14ac:dyDescent="0.3">
      <c r="A682">
        <v>0.23</v>
      </c>
      <c r="B682">
        <v>6.2728770065461674</v>
      </c>
    </row>
    <row r="683" spans="1:2" x14ac:dyDescent="0.3">
      <c r="A683">
        <v>1</v>
      </c>
      <c r="B683">
        <v>8.3140973354058065</v>
      </c>
    </row>
    <row r="684" spans="1:2" x14ac:dyDescent="0.3">
      <c r="A684">
        <v>0.34</v>
      </c>
      <c r="B684">
        <v>6.8627579130514009</v>
      </c>
    </row>
    <row r="685" spans="1:2" x14ac:dyDescent="0.3">
      <c r="A685">
        <v>0.7</v>
      </c>
      <c r="B685">
        <v>7.9679731796629349</v>
      </c>
    </row>
    <row r="686" spans="1:2" x14ac:dyDescent="0.3">
      <c r="A686">
        <v>0.41</v>
      </c>
      <c r="B686">
        <v>7.2717037068873678</v>
      </c>
    </row>
    <row r="687" spans="1:2" x14ac:dyDescent="0.3">
      <c r="A687">
        <v>0.7</v>
      </c>
      <c r="B687">
        <v>7.9218984110237969</v>
      </c>
    </row>
    <row r="688" spans="1:2" x14ac:dyDescent="0.3">
      <c r="A688">
        <v>0.31</v>
      </c>
      <c r="B688">
        <v>6.694562058521095</v>
      </c>
    </row>
    <row r="689" spans="1:2" x14ac:dyDescent="0.3">
      <c r="A689">
        <v>0.71</v>
      </c>
      <c r="B689">
        <v>7.7222347447096071</v>
      </c>
    </row>
    <row r="690" spans="1:2" x14ac:dyDescent="0.3">
      <c r="A690">
        <v>0.38</v>
      </c>
      <c r="B690">
        <v>6.7381524945959574</v>
      </c>
    </row>
    <row r="691" spans="1:2" x14ac:dyDescent="0.3">
      <c r="A691">
        <v>0.74</v>
      </c>
      <c r="B691">
        <v>7.5543348237257479</v>
      </c>
    </row>
    <row r="692" spans="1:2" x14ac:dyDescent="0.3">
      <c r="A692">
        <v>1</v>
      </c>
      <c r="B692">
        <v>8.0995542823763635</v>
      </c>
    </row>
    <row r="693" spans="1:2" x14ac:dyDescent="0.3">
      <c r="A693">
        <v>0.35</v>
      </c>
      <c r="B693">
        <v>6.3681871863504922</v>
      </c>
    </row>
    <row r="694" spans="1:2" x14ac:dyDescent="0.3">
      <c r="A694">
        <v>0.34</v>
      </c>
      <c r="B694">
        <v>6.6133842183795597</v>
      </c>
    </row>
    <row r="695" spans="1:2" x14ac:dyDescent="0.3">
      <c r="A695">
        <v>0.5</v>
      </c>
      <c r="B695">
        <v>7.5164333029156323</v>
      </c>
    </row>
    <row r="696" spans="1:2" x14ac:dyDescent="0.3">
      <c r="A696">
        <v>0.3</v>
      </c>
      <c r="B696">
        <v>6.6320017773956303</v>
      </c>
    </row>
    <row r="697" spans="1:2" x14ac:dyDescent="0.3">
      <c r="A697">
        <v>0.53</v>
      </c>
      <c r="B697">
        <v>7.1808311990445555</v>
      </c>
    </row>
    <row r="698" spans="1:2" x14ac:dyDescent="0.3">
      <c r="A698">
        <v>0.91</v>
      </c>
      <c r="B698">
        <v>8.1662162685921427</v>
      </c>
    </row>
    <row r="699" spans="1:2" x14ac:dyDescent="0.3">
      <c r="A699">
        <v>0.79</v>
      </c>
      <c r="B699">
        <v>7.9138867148560816</v>
      </c>
    </row>
    <row r="700" spans="1:2" x14ac:dyDescent="0.3">
      <c r="A700">
        <v>0.35</v>
      </c>
      <c r="B700">
        <v>6.2383246250395077</v>
      </c>
    </row>
    <row r="701" spans="1:2" x14ac:dyDescent="0.3">
      <c r="A701">
        <v>0.7</v>
      </c>
      <c r="B701">
        <v>7.5827384889144112</v>
      </c>
    </row>
    <row r="702" spans="1:2" x14ac:dyDescent="0.3">
      <c r="A702">
        <v>0.53</v>
      </c>
      <c r="B702">
        <v>7.4506607962115394</v>
      </c>
    </row>
    <row r="703" spans="1:2" x14ac:dyDescent="0.3">
      <c r="A703">
        <v>0.4</v>
      </c>
      <c r="B703">
        <v>6.6720329454610674</v>
      </c>
    </row>
    <row r="704" spans="1:2" x14ac:dyDescent="0.3">
      <c r="A704">
        <v>0.76</v>
      </c>
      <c r="B704">
        <v>7.7935868033715838</v>
      </c>
    </row>
    <row r="705" spans="1:2" x14ac:dyDescent="0.3">
      <c r="A705">
        <v>0.53</v>
      </c>
      <c r="B705">
        <v>7.1139561095660344</v>
      </c>
    </row>
    <row r="706" spans="1:2" x14ac:dyDescent="0.3">
      <c r="A706">
        <v>0.77</v>
      </c>
      <c r="B706">
        <v>8.111328003286733</v>
      </c>
    </row>
    <row r="707" spans="1:2" x14ac:dyDescent="0.3">
      <c r="A707">
        <v>0.57999999999999996</v>
      </c>
      <c r="B707">
        <v>7.2449415463370066</v>
      </c>
    </row>
    <row r="708" spans="1:2" x14ac:dyDescent="0.3">
      <c r="A708">
        <v>0.9</v>
      </c>
      <c r="B708">
        <v>8.0143357372994242</v>
      </c>
    </row>
    <row r="709" spans="1:2" x14ac:dyDescent="0.3">
      <c r="A709">
        <v>0.7</v>
      </c>
      <c r="B709">
        <v>8.1016777474545716</v>
      </c>
    </row>
    <row r="710" spans="1:2" x14ac:dyDescent="0.3">
      <c r="A710">
        <v>0.32</v>
      </c>
      <c r="B710">
        <v>6.9847163201182658</v>
      </c>
    </row>
    <row r="711" spans="1:2" x14ac:dyDescent="0.3">
      <c r="A711">
        <v>0.56999999999999995</v>
      </c>
      <c r="B711">
        <v>7.80057265467065</v>
      </c>
    </row>
    <row r="712" spans="1:2" x14ac:dyDescent="0.3">
      <c r="A712">
        <v>0.23</v>
      </c>
      <c r="B712">
        <v>6.1696107324914564</v>
      </c>
    </row>
    <row r="713" spans="1:2" x14ac:dyDescent="0.3">
      <c r="A713">
        <v>0.37</v>
      </c>
      <c r="B713">
        <v>6.4232469635335194</v>
      </c>
    </row>
    <row r="714" spans="1:2" x14ac:dyDescent="0.3">
      <c r="A714">
        <v>0.5</v>
      </c>
      <c r="B714">
        <v>6.8906091201471664</v>
      </c>
    </row>
    <row r="715" spans="1:2" x14ac:dyDescent="0.3">
      <c r="A715">
        <v>1</v>
      </c>
      <c r="B715">
        <v>9.1295640619488942</v>
      </c>
    </row>
    <row r="716" spans="1:2" x14ac:dyDescent="0.3">
      <c r="A716">
        <v>0.33</v>
      </c>
      <c r="B716">
        <v>6.5012896705403893</v>
      </c>
    </row>
    <row r="717" spans="1:2" x14ac:dyDescent="0.3">
      <c r="A717">
        <v>0.33</v>
      </c>
      <c r="B717">
        <v>6.90975328164481</v>
      </c>
    </row>
    <row r="718" spans="1:2" x14ac:dyDescent="0.3">
      <c r="A718">
        <v>1</v>
      </c>
      <c r="B718">
        <v>8.7736941463844431</v>
      </c>
    </row>
    <row r="719" spans="1:2" x14ac:dyDescent="0.3">
      <c r="A719">
        <v>0.35</v>
      </c>
      <c r="B719">
        <v>6.5596152374932419</v>
      </c>
    </row>
    <row r="720" spans="1:2" x14ac:dyDescent="0.3">
      <c r="A720">
        <v>1</v>
      </c>
      <c r="B720">
        <v>8.0630629113267922</v>
      </c>
    </row>
    <row r="721" spans="1:2" x14ac:dyDescent="0.3">
      <c r="A721">
        <v>0.52</v>
      </c>
      <c r="B721">
        <v>7.0892431550275141</v>
      </c>
    </row>
    <row r="722" spans="1:2" x14ac:dyDescent="0.3">
      <c r="A722">
        <v>0.3</v>
      </c>
      <c r="B722">
        <v>6.045005314036012</v>
      </c>
    </row>
    <row r="723" spans="1:2" x14ac:dyDescent="0.3">
      <c r="A723">
        <v>0.56999999999999995</v>
      </c>
      <c r="B723">
        <v>7.8268420981582931</v>
      </c>
    </row>
    <row r="724" spans="1:2" x14ac:dyDescent="0.3">
      <c r="A724">
        <v>0.73</v>
      </c>
      <c r="B724">
        <v>7.9512071564729716</v>
      </c>
    </row>
    <row r="725" spans="1:2" x14ac:dyDescent="0.3">
      <c r="A725">
        <v>0.7</v>
      </c>
      <c r="B725">
        <v>7.6004023345003997</v>
      </c>
    </row>
    <row r="726" spans="1:2" x14ac:dyDescent="0.3">
      <c r="A726">
        <v>0.35</v>
      </c>
      <c r="B726">
        <v>6.2576675878826391</v>
      </c>
    </row>
    <row r="727" spans="1:2" x14ac:dyDescent="0.3">
      <c r="A727">
        <v>0.73</v>
      </c>
      <c r="B727">
        <v>8.1636561761684323</v>
      </c>
    </row>
    <row r="728" spans="1:2" x14ac:dyDescent="0.3">
      <c r="A728">
        <v>0.52</v>
      </c>
      <c r="B728">
        <v>7.4235684442591667</v>
      </c>
    </row>
    <row r="729" spans="1:2" x14ac:dyDescent="0.3">
      <c r="A729">
        <v>0.31</v>
      </c>
      <c r="B729">
        <v>6.7044143549641069</v>
      </c>
    </row>
    <row r="730" spans="1:2" x14ac:dyDescent="0.3">
      <c r="A730">
        <v>0.81</v>
      </c>
      <c r="B730">
        <v>7.9895604493338652</v>
      </c>
    </row>
    <row r="731" spans="1:2" x14ac:dyDescent="0.3">
      <c r="A731">
        <v>1</v>
      </c>
      <c r="B731">
        <v>8.355850041007475</v>
      </c>
    </row>
    <row r="732" spans="1:2" x14ac:dyDescent="0.3">
      <c r="A732">
        <v>0.32</v>
      </c>
      <c r="B732">
        <v>6.4738906963522744</v>
      </c>
    </row>
    <row r="733" spans="1:2" x14ac:dyDescent="0.3">
      <c r="A733">
        <v>1</v>
      </c>
      <c r="B733">
        <v>8.2120258046234369</v>
      </c>
    </row>
    <row r="734" spans="1:2" x14ac:dyDescent="0.3">
      <c r="A734">
        <v>0.72</v>
      </c>
      <c r="B734">
        <v>8.1590886546679098</v>
      </c>
    </row>
    <row r="735" spans="1:2" x14ac:dyDescent="0.3">
      <c r="A735">
        <v>0.3</v>
      </c>
      <c r="B735">
        <v>6.5117453296447279</v>
      </c>
    </row>
    <row r="736" spans="1:2" x14ac:dyDescent="0.3">
      <c r="A736">
        <v>0.41</v>
      </c>
      <c r="B736">
        <v>6.9067547786485539</v>
      </c>
    </row>
    <row r="737" spans="1:2" x14ac:dyDescent="0.3">
      <c r="A737">
        <v>0.7</v>
      </c>
      <c r="B737">
        <v>7.8268420981582931</v>
      </c>
    </row>
    <row r="738" spans="1:2" x14ac:dyDescent="0.3">
      <c r="A738">
        <v>0.71</v>
      </c>
      <c r="B738">
        <v>7.8987823569703091</v>
      </c>
    </row>
    <row r="739" spans="1:2" x14ac:dyDescent="0.3">
      <c r="A739">
        <v>0.9</v>
      </c>
      <c r="B739">
        <v>8.3395009030059448</v>
      </c>
    </row>
    <row r="740" spans="1:2" x14ac:dyDescent="0.3">
      <c r="A740">
        <v>0.51</v>
      </c>
      <c r="B740">
        <v>7.2026611965232377</v>
      </c>
    </row>
    <row r="741" spans="1:2" x14ac:dyDescent="0.3">
      <c r="A741">
        <v>0.24</v>
      </c>
      <c r="B741">
        <v>6.2225762680713688</v>
      </c>
    </row>
    <row r="742" spans="1:2" x14ac:dyDescent="0.3">
      <c r="A742">
        <v>0.51</v>
      </c>
      <c r="B742">
        <v>7.3434262291473669</v>
      </c>
    </row>
    <row r="743" spans="1:2" x14ac:dyDescent="0.3">
      <c r="A743">
        <v>0.9</v>
      </c>
      <c r="B743">
        <v>8.183397369998433</v>
      </c>
    </row>
    <row r="744" spans="1:2" x14ac:dyDescent="0.3">
      <c r="A744">
        <v>0.32</v>
      </c>
      <c r="B744">
        <v>6.6280413761795334</v>
      </c>
    </row>
    <row r="745" spans="1:2" x14ac:dyDescent="0.3">
      <c r="A745">
        <v>0.63</v>
      </c>
      <c r="B745">
        <v>7.8800482009715767</v>
      </c>
    </row>
    <row r="746" spans="1:2" x14ac:dyDescent="0.3">
      <c r="A746">
        <v>0.36</v>
      </c>
      <c r="B746">
        <v>6.5279579176225502</v>
      </c>
    </row>
    <row r="747" spans="1:2" x14ac:dyDescent="0.3">
      <c r="A747">
        <v>0.38</v>
      </c>
      <c r="B747">
        <v>6.6995003401616779</v>
      </c>
    </row>
    <row r="748" spans="1:2" x14ac:dyDescent="0.3">
      <c r="A748">
        <v>0.56000000000000005</v>
      </c>
      <c r="B748">
        <v>7.0057890192535028</v>
      </c>
    </row>
    <row r="749" spans="1:2" x14ac:dyDescent="0.3">
      <c r="A749">
        <v>0.9</v>
      </c>
      <c r="B749">
        <v>8.6429443967217985</v>
      </c>
    </row>
    <row r="750" spans="1:2" x14ac:dyDescent="0.3">
      <c r="A750">
        <v>0.53</v>
      </c>
      <c r="B750">
        <v>7.7173512721853292</v>
      </c>
    </row>
    <row r="751" spans="1:2" x14ac:dyDescent="0.3">
      <c r="A751">
        <v>0.83</v>
      </c>
      <c r="B751">
        <v>7.9515593311552522</v>
      </c>
    </row>
    <row r="752" spans="1:2" x14ac:dyDescent="0.3">
      <c r="A752">
        <v>0.32</v>
      </c>
      <c r="B752">
        <v>6.261491684321042</v>
      </c>
    </row>
    <row r="753" spans="1:2" x14ac:dyDescent="0.3">
      <c r="A753">
        <v>0.95</v>
      </c>
      <c r="B753">
        <v>7.9427175405737911</v>
      </c>
    </row>
    <row r="754" spans="1:2" x14ac:dyDescent="0.3">
      <c r="A754">
        <v>0.31</v>
      </c>
      <c r="B754">
        <v>6.4409465406329209</v>
      </c>
    </row>
    <row r="755" spans="1:2" x14ac:dyDescent="0.3">
      <c r="A755">
        <v>0.71</v>
      </c>
      <c r="B755">
        <v>8.4111657867707077</v>
      </c>
    </row>
    <row r="756" spans="1:2" x14ac:dyDescent="0.3">
      <c r="A756">
        <v>0.32</v>
      </c>
      <c r="B756">
        <v>6.8023947633243109</v>
      </c>
    </row>
    <row r="757" spans="1:2" x14ac:dyDescent="0.3">
      <c r="A757">
        <v>0.32</v>
      </c>
      <c r="B757">
        <v>6.5792512120101012</v>
      </c>
    </row>
    <row r="758" spans="1:2" x14ac:dyDescent="0.3">
      <c r="A758">
        <v>0.31</v>
      </c>
      <c r="B758">
        <v>7.1292975489293733</v>
      </c>
    </row>
    <row r="759" spans="1:2" x14ac:dyDescent="0.3">
      <c r="A759">
        <v>0.46</v>
      </c>
      <c r="B759">
        <v>7.1364832085902474</v>
      </c>
    </row>
    <row r="760" spans="1:2" x14ac:dyDescent="0.3">
      <c r="A760">
        <v>0.3</v>
      </c>
      <c r="B760">
        <v>6.5652649700353614</v>
      </c>
    </row>
    <row r="761" spans="1:2" x14ac:dyDescent="0.3">
      <c r="A761">
        <v>0.34</v>
      </c>
      <c r="B761">
        <v>6.5308776277258849</v>
      </c>
    </row>
    <row r="762" spans="1:2" x14ac:dyDescent="0.3">
      <c r="A762">
        <v>0.71</v>
      </c>
      <c r="B762">
        <v>7.8682542655206129</v>
      </c>
    </row>
    <row r="763" spans="1:2" x14ac:dyDescent="0.3">
      <c r="A763">
        <v>0.41</v>
      </c>
      <c r="B763">
        <v>6.9147308927185627</v>
      </c>
    </row>
    <row r="764" spans="1:2" x14ac:dyDescent="0.3">
      <c r="A764">
        <v>0.71</v>
      </c>
      <c r="B764">
        <v>7.5740450053721995</v>
      </c>
    </row>
    <row r="765" spans="1:2" x14ac:dyDescent="0.3">
      <c r="A765">
        <v>0.72</v>
      </c>
      <c r="B765">
        <v>7.9915922820680922</v>
      </c>
    </row>
    <row r="766" spans="1:2" x14ac:dyDescent="0.3">
      <c r="A766">
        <v>0.71</v>
      </c>
      <c r="B766">
        <v>8.0326848759676199</v>
      </c>
    </row>
    <row r="767" spans="1:2" x14ac:dyDescent="0.3">
      <c r="A767">
        <v>0.79</v>
      </c>
      <c r="B767">
        <v>7.987864096085687</v>
      </c>
    </row>
    <row r="768" spans="1:2" x14ac:dyDescent="0.3">
      <c r="A768">
        <v>0.3</v>
      </c>
      <c r="B768">
        <v>6.4313310819334788</v>
      </c>
    </row>
    <row r="769" spans="1:2" x14ac:dyDescent="0.3">
      <c r="A769">
        <v>0.32</v>
      </c>
      <c r="B769">
        <v>6.7153833863346808</v>
      </c>
    </row>
    <row r="770" spans="1:2" x14ac:dyDescent="0.3">
      <c r="A770">
        <v>0.82</v>
      </c>
      <c r="B770">
        <v>8.0326848759676199</v>
      </c>
    </row>
    <row r="771" spans="1:2" x14ac:dyDescent="0.3">
      <c r="A771">
        <v>0.31</v>
      </c>
      <c r="B771">
        <v>6.8178305714541496</v>
      </c>
    </row>
    <row r="772" spans="1:2" x14ac:dyDescent="0.3">
      <c r="A772">
        <v>0.28999999999999998</v>
      </c>
      <c r="B772">
        <v>6.1548580940164177</v>
      </c>
    </row>
    <row r="773" spans="1:2" x14ac:dyDescent="0.3">
      <c r="A773">
        <v>0.3</v>
      </c>
      <c r="B773">
        <v>6.5638555265321274</v>
      </c>
    </row>
    <row r="774" spans="1:2" x14ac:dyDescent="0.3">
      <c r="A774">
        <v>0.7</v>
      </c>
      <c r="B774">
        <v>8.0414129093930473</v>
      </c>
    </row>
    <row r="775" spans="1:2" x14ac:dyDescent="0.3">
      <c r="A775">
        <v>0.39</v>
      </c>
      <c r="B775">
        <v>6.6106960447177592</v>
      </c>
    </row>
    <row r="776" spans="1:2" x14ac:dyDescent="0.3">
      <c r="A776">
        <v>0.31</v>
      </c>
      <c r="B776">
        <v>6.7044143549641069</v>
      </c>
    </row>
    <row r="777" spans="1:2" x14ac:dyDescent="0.3">
      <c r="A777">
        <v>0.52</v>
      </c>
      <c r="B777">
        <v>7.4627891574124483</v>
      </c>
    </row>
    <row r="778" spans="1:2" x14ac:dyDescent="0.3">
      <c r="A778">
        <v>0.35</v>
      </c>
      <c r="B778">
        <v>6.8627579130514009</v>
      </c>
    </row>
    <row r="779" spans="1:2" x14ac:dyDescent="0.3">
      <c r="A779">
        <v>0.26</v>
      </c>
      <c r="B779">
        <v>6.1047932324149849</v>
      </c>
    </row>
    <row r="780" spans="1:2" x14ac:dyDescent="0.3">
      <c r="A780">
        <v>0.71</v>
      </c>
      <c r="B780">
        <v>7.7488913372555315</v>
      </c>
    </row>
    <row r="781" spans="1:2" x14ac:dyDescent="0.3">
      <c r="A781">
        <v>0.32</v>
      </c>
      <c r="B781">
        <v>6.4692503167957724</v>
      </c>
    </row>
    <row r="782" spans="1:2" x14ac:dyDescent="0.3">
      <c r="A782">
        <v>0.9</v>
      </c>
      <c r="B782">
        <v>8.2131106975966759</v>
      </c>
    </row>
    <row r="783" spans="1:2" x14ac:dyDescent="0.3">
      <c r="A783">
        <v>0.25</v>
      </c>
      <c r="B783">
        <v>6.1136821798322316</v>
      </c>
    </row>
    <row r="784" spans="1:2" x14ac:dyDescent="0.3">
      <c r="A784">
        <v>0.91</v>
      </c>
      <c r="B784">
        <v>8.2877800270884325</v>
      </c>
    </row>
    <row r="785" spans="1:2" x14ac:dyDescent="0.3">
      <c r="A785">
        <v>0.81</v>
      </c>
      <c r="B785">
        <v>7.9526151116510002</v>
      </c>
    </row>
    <row r="786" spans="1:2" x14ac:dyDescent="0.3">
      <c r="A786">
        <v>0.7</v>
      </c>
      <c r="B786">
        <v>7.8148034294893591</v>
      </c>
    </row>
    <row r="787" spans="1:2" x14ac:dyDescent="0.3">
      <c r="A787">
        <v>0.62</v>
      </c>
      <c r="B787">
        <v>7.7231200922663312</v>
      </c>
    </row>
    <row r="788" spans="1:2" x14ac:dyDescent="0.3">
      <c r="A788">
        <v>0.38</v>
      </c>
      <c r="B788">
        <v>6.5410299991899032</v>
      </c>
    </row>
    <row r="789" spans="1:2" x14ac:dyDescent="0.3">
      <c r="A789">
        <v>0.5</v>
      </c>
      <c r="B789">
        <v>7.4127640174265625</v>
      </c>
    </row>
    <row r="790" spans="1:2" x14ac:dyDescent="0.3">
      <c r="A790">
        <v>0.31</v>
      </c>
      <c r="B790">
        <v>6.6871086078665147</v>
      </c>
    </row>
    <row r="791" spans="1:2" x14ac:dyDescent="0.3">
      <c r="A791">
        <v>0.51</v>
      </c>
      <c r="B791">
        <v>7.2026611965232377</v>
      </c>
    </row>
    <row r="792" spans="1:2" x14ac:dyDescent="0.3">
      <c r="A792">
        <v>0.54</v>
      </c>
      <c r="B792">
        <v>7.4199799236618347</v>
      </c>
    </row>
    <row r="793" spans="1:2" x14ac:dyDescent="0.3">
      <c r="A793">
        <v>0.31</v>
      </c>
      <c r="B793">
        <v>6.4707995037826018</v>
      </c>
    </row>
    <row r="794" spans="1:2" x14ac:dyDescent="0.3">
      <c r="A794">
        <v>0.4</v>
      </c>
      <c r="B794">
        <v>6.7673431252653922</v>
      </c>
    </row>
    <row r="795" spans="1:2" x14ac:dyDescent="0.3">
      <c r="A795">
        <v>0.93</v>
      </c>
      <c r="B795">
        <v>8.2295111189644565</v>
      </c>
    </row>
    <row r="796" spans="1:2" x14ac:dyDescent="0.3">
      <c r="A796">
        <v>1</v>
      </c>
      <c r="B796">
        <v>8.2448593959112557</v>
      </c>
    </row>
    <row r="797" spans="1:2" x14ac:dyDescent="0.3">
      <c r="A797">
        <v>0.53</v>
      </c>
      <c r="B797">
        <v>7.6260827580723802</v>
      </c>
    </row>
    <row r="798" spans="1:2" x14ac:dyDescent="0.3">
      <c r="A798">
        <v>0.7</v>
      </c>
      <c r="B798">
        <v>7.6525456926939208</v>
      </c>
    </row>
    <row r="799" spans="1:2" x14ac:dyDescent="0.3">
      <c r="A799">
        <v>0.33</v>
      </c>
      <c r="B799">
        <v>6.9584483932976555</v>
      </c>
    </row>
    <row r="800" spans="1:2" x14ac:dyDescent="0.3">
      <c r="A800">
        <v>0.34</v>
      </c>
      <c r="B800">
        <v>6.2859980945088649</v>
      </c>
    </row>
    <row r="801" spans="1:2" x14ac:dyDescent="0.3">
      <c r="A801">
        <v>0.72</v>
      </c>
      <c r="B801">
        <v>7.9363026932019594</v>
      </c>
    </row>
    <row r="802" spans="1:2" x14ac:dyDescent="0.3">
      <c r="A802">
        <v>0.3</v>
      </c>
      <c r="B802">
        <v>6.4019171967271857</v>
      </c>
    </row>
    <row r="803" spans="1:2" x14ac:dyDescent="0.3">
      <c r="A803">
        <v>0.5</v>
      </c>
      <c r="B803">
        <v>7.5453897496118234</v>
      </c>
    </row>
    <row r="804" spans="1:2" x14ac:dyDescent="0.3">
      <c r="A804">
        <v>0.9</v>
      </c>
      <c r="B804">
        <v>8.3109067571684498</v>
      </c>
    </row>
    <row r="805" spans="1:2" x14ac:dyDescent="0.3">
      <c r="A805">
        <v>0.24</v>
      </c>
      <c r="B805">
        <v>6.5042881735366453</v>
      </c>
    </row>
    <row r="806" spans="1:2" x14ac:dyDescent="0.3">
      <c r="A806">
        <v>0.51</v>
      </c>
      <c r="B806">
        <v>7.4372063668712922</v>
      </c>
    </row>
    <row r="807" spans="1:2" x14ac:dyDescent="0.3">
      <c r="A807">
        <v>0.56000000000000005</v>
      </c>
      <c r="B807">
        <v>7.4804283060742076</v>
      </c>
    </row>
    <row r="808" spans="1:2" x14ac:dyDescent="0.3">
      <c r="A808">
        <v>0.36</v>
      </c>
      <c r="B808">
        <v>6.6346333578616861</v>
      </c>
    </row>
    <row r="809" spans="1:2" x14ac:dyDescent="0.3">
      <c r="A809">
        <v>1</v>
      </c>
      <c r="B809">
        <v>8.6305218767232414</v>
      </c>
    </row>
    <row r="810" spans="1:2" x14ac:dyDescent="0.3">
      <c r="A810">
        <v>0.39</v>
      </c>
      <c r="B810">
        <v>6.3750248198280968</v>
      </c>
    </row>
    <row r="811" spans="1:2" x14ac:dyDescent="0.3">
      <c r="A811">
        <v>0.3</v>
      </c>
      <c r="B811">
        <v>6.4892049313253173</v>
      </c>
    </row>
    <row r="812" spans="1:2" x14ac:dyDescent="0.3">
      <c r="A812">
        <v>0.5</v>
      </c>
      <c r="B812">
        <v>7.2786289423206822</v>
      </c>
    </row>
    <row r="813" spans="1:2" x14ac:dyDescent="0.3">
      <c r="A813">
        <v>0.44</v>
      </c>
      <c r="B813">
        <v>6.7007311095478101</v>
      </c>
    </row>
    <row r="814" spans="1:2" x14ac:dyDescent="0.3">
      <c r="A814">
        <v>0.24</v>
      </c>
      <c r="B814">
        <v>6.1841488909374833</v>
      </c>
    </row>
    <row r="815" spans="1:2" x14ac:dyDescent="0.3">
      <c r="A815">
        <v>0.31</v>
      </c>
      <c r="B815">
        <v>6.4393503711000983</v>
      </c>
    </row>
    <row r="816" spans="1:2" x14ac:dyDescent="0.3">
      <c r="A816">
        <v>0.71</v>
      </c>
      <c r="B816">
        <v>7.755767170102998</v>
      </c>
    </row>
    <row r="817" spans="1:2" x14ac:dyDescent="0.3">
      <c r="A817">
        <v>0.74</v>
      </c>
      <c r="B817">
        <v>7.9006366130180048</v>
      </c>
    </row>
    <row r="818" spans="1:2" x14ac:dyDescent="0.3">
      <c r="A818">
        <v>0.52</v>
      </c>
      <c r="B818">
        <v>7.4318919168077997</v>
      </c>
    </row>
    <row r="819" spans="1:2" x14ac:dyDescent="0.3">
      <c r="A819">
        <v>0.71</v>
      </c>
      <c r="B819">
        <v>7.8524390853575099</v>
      </c>
    </row>
    <row r="820" spans="1:2" x14ac:dyDescent="0.3">
      <c r="A820">
        <v>0.24</v>
      </c>
      <c r="B820">
        <v>6.1696107324914564</v>
      </c>
    </row>
    <row r="821" spans="1:2" x14ac:dyDescent="0.3">
      <c r="A821">
        <v>0.53</v>
      </c>
      <c r="B821">
        <v>7.7811385098450154</v>
      </c>
    </row>
    <row r="822" spans="1:2" x14ac:dyDescent="0.3">
      <c r="A822">
        <v>0.51</v>
      </c>
      <c r="B822">
        <v>7.2703128860790249</v>
      </c>
    </row>
    <row r="823" spans="1:2" x14ac:dyDescent="0.3">
      <c r="A823">
        <v>0.5</v>
      </c>
      <c r="B823">
        <v>7.1212524532445416</v>
      </c>
    </row>
    <row r="824" spans="1:2" x14ac:dyDescent="0.3">
      <c r="A824">
        <v>0.3</v>
      </c>
      <c r="B824">
        <v>6.2285110035911835</v>
      </c>
    </row>
    <row r="825" spans="1:2" x14ac:dyDescent="0.3">
      <c r="A825">
        <v>0.4</v>
      </c>
      <c r="B825">
        <v>6.9421567056994693</v>
      </c>
    </row>
    <row r="826" spans="1:2" x14ac:dyDescent="0.3">
      <c r="A826">
        <v>0.57999999999999996</v>
      </c>
      <c r="B826">
        <v>7.7084106672573673</v>
      </c>
    </row>
    <row r="827" spans="1:2" x14ac:dyDescent="0.3">
      <c r="A827">
        <v>0.51</v>
      </c>
      <c r="B827">
        <v>7.2744795587738711</v>
      </c>
    </row>
    <row r="828" spans="1:2" x14ac:dyDescent="0.3">
      <c r="A828">
        <v>1</v>
      </c>
      <c r="B828">
        <v>8.9261189711533824</v>
      </c>
    </row>
    <row r="829" spans="1:2" x14ac:dyDescent="0.3">
      <c r="A829">
        <v>0.93</v>
      </c>
      <c r="B829">
        <v>8.1193985896122935</v>
      </c>
    </row>
    <row r="830" spans="1:2" x14ac:dyDescent="0.3">
      <c r="A830">
        <v>0.46</v>
      </c>
      <c r="B830">
        <v>6.8145428972599582</v>
      </c>
    </row>
    <row r="831" spans="1:2" x14ac:dyDescent="0.3">
      <c r="A831">
        <v>0.7</v>
      </c>
      <c r="B831">
        <v>7.9309253724833884</v>
      </c>
    </row>
    <row r="832" spans="1:2" x14ac:dyDescent="0.3">
      <c r="A832">
        <v>0.99</v>
      </c>
      <c r="B832">
        <v>8.7150599595456537</v>
      </c>
    </row>
    <row r="833" spans="1:2" x14ac:dyDescent="0.3">
      <c r="A833">
        <v>0.62</v>
      </c>
      <c r="B833">
        <v>8.1602324923676886</v>
      </c>
    </row>
    <row r="834" spans="1:2" x14ac:dyDescent="0.3">
      <c r="A834">
        <v>0.41</v>
      </c>
      <c r="B834">
        <v>7.0501225202690589</v>
      </c>
    </row>
    <row r="835" spans="1:2" x14ac:dyDescent="0.3">
      <c r="A835">
        <v>0.24</v>
      </c>
      <c r="B835">
        <v>6.1841488909374833</v>
      </c>
    </row>
    <row r="836" spans="1:2" x14ac:dyDescent="0.3">
      <c r="A836">
        <v>0.26</v>
      </c>
      <c r="B836">
        <v>6.5206211275586963</v>
      </c>
    </row>
    <row r="837" spans="1:2" x14ac:dyDescent="0.3">
      <c r="A837">
        <v>0.31</v>
      </c>
      <c r="B837">
        <v>5.9375362050824263</v>
      </c>
    </row>
    <row r="838" spans="1:2" x14ac:dyDescent="0.3">
      <c r="A838">
        <v>0.7</v>
      </c>
      <c r="B838">
        <v>7.9582271923223118</v>
      </c>
    </row>
    <row r="839" spans="1:2" x14ac:dyDescent="0.3">
      <c r="A839">
        <v>0.24</v>
      </c>
      <c r="B839">
        <v>6.313548046277095</v>
      </c>
    </row>
    <row r="840" spans="1:2" x14ac:dyDescent="0.3">
      <c r="A840">
        <v>0.38</v>
      </c>
      <c r="B840">
        <v>6.9782137426306985</v>
      </c>
    </row>
    <row r="841" spans="1:2" x14ac:dyDescent="0.3">
      <c r="A841">
        <v>0.31</v>
      </c>
      <c r="B841">
        <v>6.3508857167147399</v>
      </c>
    </row>
    <row r="842" spans="1:2" x14ac:dyDescent="0.3">
      <c r="A842">
        <v>0.35</v>
      </c>
      <c r="B842">
        <v>6.9508147684425836</v>
      </c>
    </row>
    <row r="843" spans="1:2" x14ac:dyDescent="0.3">
      <c r="A843">
        <v>0.7</v>
      </c>
      <c r="B843">
        <v>7.9197197609245746</v>
      </c>
    </row>
    <row r="844" spans="1:2" x14ac:dyDescent="0.3">
      <c r="A844">
        <v>0.33</v>
      </c>
      <c r="B844">
        <v>6.62273632394984</v>
      </c>
    </row>
    <row r="845" spans="1:2" x14ac:dyDescent="0.3">
      <c r="A845">
        <v>0.31</v>
      </c>
      <c r="B845">
        <v>6.4377516497364011</v>
      </c>
    </row>
    <row r="846" spans="1:2" x14ac:dyDescent="0.3">
      <c r="A846">
        <v>0.37</v>
      </c>
      <c r="B846">
        <v>6.6982680541154132</v>
      </c>
    </row>
    <row r="847" spans="1:2" x14ac:dyDescent="0.3">
      <c r="A847">
        <v>0.72</v>
      </c>
      <c r="B847">
        <v>7.8823149189802679</v>
      </c>
    </row>
    <row r="848" spans="1:2" x14ac:dyDescent="0.3">
      <c r="A848">
        <v>0.4</v>
      </c>
      <c r="B848">
        <v>6.5792512120101012</v>
      </c>
    </row>
    <row r="849" spans="1:2" x14ac:dyDescent="0.3">
      <c r="A849">
        <v>0.71</v>
      </c>
      <c r="B849">
        <v>7.9287663216266955</v>
      </c>
    </row>
    <row r="850" spans="1:2" x14ac:dyDescent="0.3">
      <c r="A850">
        <v>0.31</v>
      </c>
      <c r="B850">
        <v>5.978885764901122</v>
      </c>
    </row>
    <row r="851" spans="1:2" x14ac:dyDescent="0.3">
      <c r="A851">
        <v>0.73</v>
      </c>
      <c r="B851">
        <v>7.7972912735474722</v>
      </c>
    </row>
    <row r="852" spans="1:2" x14ac:dyDescent="0.3">
      <c r="A852">
        <v>0.53</v>
      </c>
      <c r="B852">
        <v>7.4241652810420282</v>
      </c>
    </row>
    <row r="853" spans="1:2" x14ac:dyDescent="0.3">
      <c r="A853">
        <v>0.35</v>
      </c>
      <c r="B853">
        <v>6.5806391372849493</v>
      </c>
    </row>
    <row r="854" spans="1:2" x14ac:dyDescent="0.3">
      <c r="A854">
        <v>0.34</v>
      </c>
      <c r="B854">
        <v>6.8627579130514009</v>
      </c>
    </row>
    <row r="855" spans="1:2" x14ac:dyDescent="0.3">
      <c r="A855">
        <v>0.42</v>
      </c>
      <c r="B855">
        <v>6.7821920560067914</v>
      </c>
    </row>
    <row r="856" spans="1:2" x14ac:dyDescent="0.3">
      <c r="A856">
        <v>0.23</v>
      </c>
      <c r="B856">
        <v>6.1420374055873559</v>
      </c>
    </row>
    <row r="857" spans="1:2" x14ac:dyDescent="0.3">
      <c r="A857">
        <v>0.32</v>
      </c>
      <c r="B857">
        <v>6.3784261836515865</v>
      </c>
    </row>
    <row r="858" spans="1:2" x14ac:dyDescent="0.3">
      <c r="A858">
        <v>0.37</v>
      </c>
      <c r="B858">
        <v>6.1882641230825897</v>
      </c>
    </row>
    <row r="859" spans="1:2" x14ac:dyDescent="0.3">
      <c r="A859">
        <v>0.5</v>
      </c>
      <c r="B859">
        <v>7.3858510781252091</v>
      </c>
    </row>
    <row r="860" spans="1:2" x14ac:dyDescent="0.3">
      <c r="A860">
        <v>0.5</v>
      </c>
      <c r="B860">
        <v>7.6280311269303347</v>
      </c>
    </row>
    <row r="861" spans="1:2" x14ac:dyDescent="0.3">
      <c r="A861">
        <v>0.36</v>
      </c>
      <c r="B861">
        <v>6.3421214187211516</v>
      </c>
    </row>
    <row r="862" spans="1:2" x14ac:dyDescent="0.3">
      <c r="A862">
        <v>0.39</v>
      </c>
      <c r="B862">
        <v>6.5567783561580422</v>
      </c>
    </row>
    <row r="863" spans="1:2" x14ac:dyDescent="0.3">
      <c r="A863">
        <v>0.5</v>
      </c>
      <c r="B863">
        <v>7.3895639536776354</v>
      </c>
    </row>
    <row r="864" spans="1:2" x14ac:dyDescent="0.3">
      <c r="A864">
        <v>0.9</v>
      </c>
      <c r="B864">
        <v>8.1481564399216246</v>
      </c>
    </row>
    <row r="865" spans="1:2" x14ac:dyDescent="0.3">
      <c r="A865">
        <v>0.4</v>
      </c>
      <c r="B865">
        <v>6.776506992372183</v>
      </c>
    </row>
    <row r="866" spans="1:2" x14ac:dyDescent="0.3">
      <c r="A866">
        <v>0.54</v>
      </c>
      <c r="B866">
        <v>7.5973963202127948</v>
      </c>
    </row>
    <row r="867" spans="1:2" x14ac:dyDescent="0.3">
      <c r="A867">
        <v>0.33</v>
      </c>
      <c r="B867">
        <v>6.5834092221587648</v>
      </c>
    </row>
    <row r="868" spans="1:2" x14ac:dyDescent="0.3">
      <c r="A868">
        <v>0.77</v>
      </c>
      <c r="B868">
        <v>7.9762519437456234</v>
      </c>
    </row>
    <row r="869" spans="1:2" x14ac:dyDescent="0.3">
      <c r="A869">
        <v>0.32</v>
      </c>
      <c r="B869">
        <v>6.4361503683694279</v>
      </c>
    </row>
    <row r="870" spans="1:2" x14ac:dyDescent="0.3">
      <c r="A870">
        <v>0.73</v>
      </c>
      <c r="B870">
        <v>7.8917046593301068</v>
      </c>
    </row>
    <row r="871" spans="1:2" x14ac:dyDescent="0.3">
      <c r="A871">
        <v>0.5</v>
      </c>
      <c r="B871">
        <v>7.193685818395112</v>
      </c>
    </row>
    <row r="872" spans="1:2" x14ac:dyDescent="0.3">
      <c r="A872">
        <v>0.4</v>
      </c>
      <c r="B872">
        <v>7.0255383146385206</v>
      </c>
    </row>
    <row r="873" spans="1:2" x14ac:dyDescent="0.3">
      <c r="A873">
        <v>0.5</v>
      </c>
      <c r="B873">
        <v>7.1016759716194438</v>
      </c>
    </row>
    <row r="874" spans="1:2" x14ac:dyDescent="0.3">
      <c r="A874">
        <v>0.4</v>
      </c>
      <c r="B874">
        <v>6.523562306149512</v>
      </c>
    </row>
    <row r="875" spans="1:2" x14ac:dyDescent="0.3">
      <c r="A875">
        <v>0.32</v>
      </c>
      <c r="B875">
        <v>6.4167322825123261</v>
      </c>
    </row>
    <row r="876" spans="1:2" x14ac:dyDescent="0.3">
      <c r="A876">
        <v>0.41</v>
      </c>
      <c r="B876">
        <v>6.8068293603921761</v>
      </c>
    </row>
    <row r="877" spans="1:2" x14ac:dyDescent="0.3">
      <c r="A877">
        <v>0.7</v>
      </c>
      <c r="B877">
        <v>7.6544432264701125</v>
      </c>
    </row>
    <row r="878" spans="1:2" x14ac:dyDescent="0.3">
      <c r="A878">
        <v>0.85</v>
      </c>
      <c r="B878">
        <v>7.9949695226978772</v>
      </c>
    </row>
    <row r="879" spans="1:2" x14ac:dyDescent="0.3">
      <c r="A879">
        <v>0.51</v>
      </c>
      <c r="B879">
        <v>7.472500744737558</v>
      </c>
    </row>
    <row r="880" spans="1:2" x14ac:dyDescent="0.3">
      <c r="A880">
        <v>0.34</v>
      </c>
      <c r="B880">
        <v>6.9067547786485539</v>
      </c>
    </row>
    <row r="881" spans="1:2" x14ac:dyDescent="0.3">
      <c r="A881">
        <v>0.54</v>
      </c>
      <c r="B881">
        <v>7.4696541729321284</v>
      </c>
    </row>
    <row r="882" spans="1:2" x14ac:dyDescent="0.3">
      <c r="A882">
        <v>0.9</v>
      </c>
      <c r="B882">
        <v>8.3194736924421857</v>
      </c>
    </row>
    <row r="883" spans="1:2" x14ac:dyDescent="0.3">
      <c r="A883">
        <v>0.71</v>
      </c>
      <c r="B883">
        <v>7.8119734296220225</v>
      </c>
    </row>
    <row r="884" spans="1:2" x14ac:dyDescent="0.3">
      <c r="A884">
        <v>0.7</v>
      </c>
      <c r="B884">
        <v>7.8139956750027908</v>
      </c>
    </row>
    <row r="885" spans="1:2" x14ac:dyDescent="0.3">
      <c r="A885">
        <v>0.31</v>
      </c>
      <c r="B885">
        <v>6.2402758451707694</v>
      </c>
    </row>
    <row r="886" spans="1:2" x14ac:dyDescent="0.3">
      <c r="A886">
        <v>0.56000000000000005</v>
      </c>
      <c r="B886">
        <v>7.6270574170189338</v>
      </c>
    </row>
    <row r="887" spans="1:2" x14ac:dyDescent="0.3">
      <c r="A887">
        <v>0.25</v>
      </c>
      <c r="B887">
        <v>6.0776422433490342</v>
      </c>
    </row>
    <row r="888" spans="1:2" x14ac:dyDescent="0.3">
      <c r="A888">
        <v>0.32</v>
      </c>
      <c r="B888">
        <v>6.4738906963522744</v>
      </c>
    </row>
    <row r="889" spans="1:2" x14ac:dyDescent="0.3">
      <c r="A889">
        <v>0.44</v>
      </c>
      <c r="B889">
        <v>6.6970342476664841</v>
      </c>
    </row>
    <row r="890" spans="1:2" x14ac:dyDescent="0.3">
      <c r="A890">
        <v>0.72</v>
      </c>
      <c r="B890">
        <v>8.1925704711521732</v>
      </c>
    </row>
    <row r="891" spans="1:2" x14ac:dyDescent="0.3">
      <c r="A891">
        <v>0.51</v>
      </c>
      <c r="B891">
        <v>7.4667994750186022</v>
      </c>
    </row>
    <row r="892" spans="1:2" x14ac:dyDescent="0.3">
      <c r="A892">
        <v>0.36</v>
      </c>
      <c r="B892">
        <v>6.6970342476664841</v>
      </c>
    </row>
    <row r="893" spans="1:2" x14ac:dyDescent="0.3">
      <c r="A893">
        <v>0.73</v>
      </c>
      <c r="B893">
        <v>7.7819732344343846</v>
      </c>
    </row>
    <row r="894" spans="1:2" x14ac:dyDescent="0.3">
      <c r="A894">
        <v>0.54</v>
      </c>
      <c r="B894">
        <v>7.1989312406881734</v>
      </c>
    </row>
    <row r="895" spans="1:2" x14ac:dyDescent="0.3">
      <c r="A895">
        <v>0.7</v>
      </c>
      <c r="B895">
        <v>7.7570511420320134</v>
      </c>
    </row>
    <row r="896" spans="1:2" x14ac:dyDescent="0.3">
      <c r="A896">
        <v>0.78</v>
      </c>
      <c r="B896">
        <v>7.7437032581737535</v>
      </c>
    </row>
    <row r="897" spans="1:2" x14ac:dyDescent="0.3">
      <c r="A897">
        <v>0.35</v>
      </c>
      <c r="B897">
        <v>6.576469569048224</v>
      </c>
    </row>
    <row r="898" spans="1:2" x14ac:dyDescent="0.3">
      <c r="A898">
        <v>0.95</v>
      </c>
      <c r="B898">
        <v>8.3109067571684498</v>
      </c>
    </row>
    <row r="899" spans="1:2" x14ac:dyDescent="0.3">
      <c r="A899">
        <v>0.31</v>
      </c>
      <c r="B899">
        <v>6.2441669006637364</v>
      </c>
    </row>
    <row r="900" spans="1:2" x14ac:dyDescent="0.3">
      <c r="A900">
        <v>0.53</v>
      </c>
      <c r="B900">
        <v>7.3821243657375124</v>
      </c>
    </row>
    <row r="901" spans="1:2" x14ac:dyDescent="0.3">
      <c r="A901">
        <v>0.51</v>
      </c>
      <c r="B901">
        <v>7.5158890852151252</v>
      </c>
    </row>
    <row r="902" spans="1:2" x14ac:dyDescent="0.3">
      <c r="A902">
        <v>0.76</v>
      </c>
      <c r="B902">
        <v>8.1440984633385245</v>
      </c>
    </row>
    <row r="903" spans="1:2" x14ac:dyDescent="0.3">
      <c r="A903">
        <v>0.7</v>
      </c>
      <c r="B903">
        <v>7.6216849987246107</v>
      </c>
    </row>
    <row r="904" spans="1:2" x14ac:dyDescent="0.3">
      <c r="A904">
        <v>0.7</v>
      </c>
      <c r="B904">
        <v>7.3895639536776354</v>
      </c>
    </row>
    <row r="905" spans="1:2" x14ac:dyDescent="0.3">
      <c r="A905">
        <v>0.5</v>
      </c>
      <c r="B905">
        <v>7.222566018822171</v>
      </c>
    </row>
    <row r="906" spans="1:2" x14ac:dyDescent="0.3">
      <c r="A906">
        <v>0.34</v>
      </c>
      <c r="B906">
        <v>6.6293632534374485</v>
      </c>
    </row>
    <row r="907" spans="1:2" x14ac:dyDescent="0.3">
      <c r="A907">
        <v>0.3</v>
      </c>
      <c r="B907">
        <v>6.6398758338265358</v>
      </c>
    </row>
    <row r="908" spans="1:2" x14ac:dyDescent="0.3">
      <c r="A908">
        <v>0.53</v>
      </c>
      <c r="B908">
        <v>7.4229712510494208</v>
      </c>
    </row>
    <row r="909" spans="1:2" x14ac:dyDescent="0.3">
      <c r="A909">
        <v>0.3</v>
      </c>
      <c r="B909">
        <v>6.4052284580308418</v>
      </c>
    </row>
    <row r="910" spans="1:2" x14ac:dyDescent="0.3">
      <c r="A910">
        <v>0.7</v>
      </c>
      <c r="B910">
        <v>8.2114829164450658</v>
      </c>
    </row>
    <row r="911" spans="1:2" x14ac:dyDescent="0.3">
      <c r="A911">
        <v>0.33</v>
      </c>
      <c r="B911">
        <v>6.8330317327862007</v>
      </c>
    </row>
    <row r="912" spans="1:2" x14ac:dyDescent="0.3">
      <c r="A912">
        <v>0.43</v>
      </c>
      <c r="B912">
        <v>6.5736801669606457</v>
      </c>
    </row>
    <row r="913" spans="1:2" x14ac:dyDescent="0.3">
      <c r="A913">
        <v>0.52</v>
      </c>
      <c r="B913">
        <v>7.3626452704178247</v>
      </c>
    </row>
    <row r="914" spans="1:2" x14ac:dyDescent="0.3">
      <c r="A914">
        <v>1</v>
      </c>
      <c r="B914">
        <v>8.1016777474545716</v>
      </c>
    </row>
    <row r="915" spans="1:2" x14ac:dyDescent="0.3">
      <c r="A915">
        <v>0.54</v>
      </c>
      <c r="B915">
        <v>7.0509894470680452</v>
      </c>
    </row>
    <row r="916" spans="1:2" x14ac:dyDescent="0.3">
      <c r="A916">
        <v>1</v>
      </c>
      <c r="B916">
        <v>8.6666471445845747</v>
      </c>
    </row>
    <row r="917" spans="1:2" x14ac:dyDescent="0.3">
      <c r="A917">
        <v>0.53</v>
      </c>
      <c r="B917">
        <v>7.5027382107548508</v>
      </c>
    </row>
    <row r="918" spans="1:2" x14ac:dyDescent="0.3">
      <c r="A918">
        <v>0.3</v>
      </c>
      <c r="B918">
        <v>6.9206715042486833</v>
      </c>
    </row>
    <row r="919" spans="1:2" x14ac:dyDescent="0.3">
      <c r="A919">
        <v>0.56000000000000005</v>
      </c>
      <c r="B919">
        <v>7.4633630455200208</v>
      </c>
    </row>
    <row r="920" spans="1:2" x14ac:dyDescent="0.3">
      <c r="A920">
        <v>1</v>
      </c>
      <c r="B920">
        <v>8.4049199489334523</v>
      </c>
    </row>
    <row r="921" spans="1:2" x14ac:dyDescent="0.3">
      <c r="A921">
        <v>0.36</v>
      </c>
      <c r="B921">
        <v>6.7153833863346808</v>
      </c>
    </row>
    <row r="922" spans="1:2" x14ac:dyDescent="0.3">
      <c r="A922">
        <v>0.4</v>
      </c>
      <c r="B922">
        <v>6.6012301187288767</v>
      </c>
    </row>
    <row r="923" spans="1:2" x14ac:dyDescent="0.3">
      <c r="A923">
        <v>0.32</v>
      </c>
      <c r="B923">
        <v>6.4167322825123261</v>
      </c>
    </row>
    <row r="924" spans="1:2" x14ac:dyDescent="0.3">
      <c r="A924">
        <v>0.51</v>
      </c>
      <c r="B924">
        <v>7.7911095106100277</v>
      </c>
    </row>
    <row r="925" spans="1:2" x14ac:dyDescent="0.3">
      <c r="A925">
        <v>0.3</v>
      </c>
      <c r="B925">
        <v>6.5279579176225502</v>
      </c>
    </row>
    <row r="926" spans="1:2" x14ac:dyDescent="0.3">
      <c r="A926">
        <v>0.41</v>
      </c>
      <c r="B926">
        <v>6.9810057407217299</v>
      </c>
    </row>
    <row r="927" spans="1:2" x14ac:dyDescent="0.3">
      <c r="A927">
        <v>0.9</v>
      </c>
      <c r="B927">
        <v>8.2602342916072971</v>
      </c>
    </row>
    <row r="928" spans="1:2" x14ac:dyDescent="0.3">
      <c r="A928">
        <v>0.71</v>
      </c>
      <c r="B928">
        <v>8.1013746712285819</v>
      </c>
    </row>
    <row r="929" spans="1:2" x14ac:dyDescent="0.3">
      <c r="A929">
        <v>0.74</v>
      </c>
      <c r="B929">
        <v>7.9627639301681148</v>
      </c>
    </row>
    <row r="930" spans="1:2" x14ac:dyDescent="0.3">
      <c r="A930">
        <v>0.67</v>
      </c>
      <c r="B930">
        <v>7.5320881435417224</v>
      </c>
    </row>
    <row r="931" spans="1:2" x14ac:dyDescent="0.3">
      <c r="A931">
        <v>0.52</v>
      </c>
      <c r="B931">
        <v>7.3594676382556212</v>
      </c>
    </row>
    <row r="932" spans="1:2" x14ac:dyDescent="0.3">
      <c r="A932">
        <v>0.3</v>
      </c>
      <c r="B932">
        <v>6.0088131854425946</v>
      </c>
    </row>
    <row r="933" spans="1:2" x14ac:dyDescent="0.3">
      <c r="A933">
        <v>0.7</v>
      </c>
      <c r="B933">
        <v>7.9610214658833698</v>
      </c>
    </row>
    <row r="934" spans="1:2" x14ac:dyDescent="0.3">
      <c r="A934">
        <v>0.7</v>
      </c>
      <c r="B934">
        <v>7.8379489160252831</v>
      </c>
    </row>
    <row r="935" spans="1:2" x14ac:dyDescent="0.3">
      <c r="A935">
        <v>0.3</v>
      </c>
      <c r="B935">
        <v>6.2126060957515188</v>
      </c>
    </row>
    <row r="936" spans="1:2" x14ac:dyDescent="0.3">
      <c r="A936">
        <v>0.28999999999999998</v>
      </c>
      <c r="B936">
        <v>6.4281052726845962</v>
      </c>
    </row>
    <row r="937" spans="1:2" x14ac:dyDescent="0.3">
      <c r="A937">
        <v>0.3</v>
      </c>
      <c r="B937">
        <v>6.1092475827643655</v>
      </c>
    </row>
    <row r="938" spans="1:2" x14ac:dyDescent="0.3">
      <c r="A938">
        <v>0.26</v>
      </c>
      <c r="B938">
        <v>6.6450909695056444</v>
      </c>
    </row>
    <row r="939" spans="1:2" x14ac:dyDescent="0.3">
      <c r="A939">
        <v>0.91</v>
      </c>
      <c r="B939">
        <v>7.6634076648934792</v>
      </c>
    </row>
    <row r="940" spans="1:2" x14ac:dyDescent="0.3">
      <c r="A940">
        <v>1</v>
      </c>
      <c r="B940">
        <v>8.1196962529572492</v>
      </c>
    </row>
    <row r="941" spans="1:2" x14ac:dyDescent="0.3">
      <c r="A941">
        <v>0.25</v>
      </c>
      <c r="B941">
        <v>5.9610053396232736</v>
      </c>
    </row>
    <row r="942" spans="1:2" x14ac:dyDescent="0.3">
      <c r="A942">
        <v>0.74</v>
      </c>
      <c r="B942">
        <v>7.9113240189633531</v>
      </c>
    </row>
    <row r="943" spans="1:2" x14ac:dyDescent="0.3">
      <c r="A943">
        <v>0.7</v>
      </c>
      <c r="B943">
        <v>7.8597991805621099</v>
      </c>
    </row>
    <row r="944" spans="1:2" x14ac:dyDescent="0.3">
      <c r="A944">
        <v>0.54</v>
      </c>
      <c r="B944">
        <v>7.1123274447109113</v>
      </c>
    </row>
    <row r="945" spans="1:2" x14ac:dyDescent="0.3">
      <c r="A945">
        <v>0.32</v>
      </c>
      <c r="B945">
        <v>6.8221973906204907</v>
      </c>
    </row>
    <row r="946" spans="1:2" x14ac:dyDescent="0.3">
      <c r="A946">
        <v>0.3</v>
      </c>
      <c r="B946">
        <v>6.815639990074331</v>
      </c>
    </row>
    <row r="947" spans="1:2" x14ac:dyDescent="0.3">
      <c r="A947">
        <v>0.34</v>
      </c>
      <c r="B947">
        <v>6.4393503711000983</v>
      </c>
    </row>
    <row r="948" spans="1:2" x14ac:dyDescent="0.3">
      <c r="A948">
        <v>0.4</v>
      </c>
      <c r="B948">
        <v>7.0596176282913827</v>
      </c>
    </row>
    <row r="949" spans="1:2" x14ac:dyDescent="0.3">
      <c r="A949">
        <v>0.72</v>
      </c>
      <c r="B949">
        <v>8.099857910737585</v>
      </c>
    </row>
    <row r="950" spans="1:2" x14ac:dyDescent="0.3">
      <c r="A950">
        <v>0.52</v>
      </c>
      <c r="B950">
        <v>7.491645473605133</v>
      </c>
    </row>
    <row r="951" spans="1:2" x14ac:dyDescent="0.3">
      <c r="A951">
        <v>0.24</v>
      </c>
      <c r="B951">
        <v>6.1696107324914564</v>
      </c>
    </row>
    <row r="952" spans="1:2" x14ac:dyDescent="0.3">
      <c r="A952">
        <v>0.71</v>
      </c>
      <c r="B952">
        <v>7.7432697008290043</v>
      </c>
    </row>
    <row r="953" spans="1:2" x14ac:dyDescent="0.3">
      <c r="A953">
        <v>1</v>
      </c>
      <c r="B953">
        <v>8.5796044515376337</v>
      </c>
    </row>
    <row r="954" spans="1:2" x14ac:dyDescent="0.3">
      <c r="A954">
        <v>0.3</v>
      </c>
      <c r="B954">
        <v>6.7381524945959574</v>
      </c>
    </row>
    <row r="955" spans="1:2" x14ac:dyDescent="0.3">
      <c r="A955">
        <v>0.91</v>
      </c>
      <c r="B955">
        <v>8.2068564283996501</v>
      </c>
    </row>
    <row r="956" spans="1:2" x14ac:dyDescent="0.3">
      <c r="A956">
        <v>0.38</v>
      </c>
      <c r="B956">
        <v>6.9994224675079613</v>
      </c>
    </row>
    <row r="957" spans="1:2" x14ac:dyDescent="0.3">
      <c r="A957">
        <v>0.56000000000000005</v>
      </c>
      <c r="B957">
        <v>7.4109518755836366</v>
      </c>
    </row>
    <row r="958" spans="1:2" x14ac:dyDescent="0.3">
      <c r="A958">
        <v>0.38</v>
      </c>
      <c r="B958">
        <v>6.6411821697405911</v>
      </c>
    </row>
    <row r="959" spans="1:2" x14ac:dyDescent="0.3">
      <c r="A959">
        <v>0.32</v>
      </c>
      <c r="B959">
        <v>6.2245584292753602</v>
      </c>
    </row>
    <row r="960" spans="1:2" x14ac:dyDescent="0.3">
      <c r="A960">
        <v>0.34</v>
      </c>
      <c r="B960">
        <v>6.7604146910834277</v>
      </c>
    </row>
    <row r="961" spans="1:2" x14ac:dyDescent="0.3">
      <c r="A961">
        <v>0.31</v>
      </c>
      <c r="B961">
        <v>6.6267177492490248</v>
      </c>
    </row>
    <row r="962" spans="1:2" x14ac:dyDescent="0.3">
      <c r="A962">
        <v>0.36</v>
      </c>
      <c r="B962">
        <v>6.6707663208458738</v>
      </c>
    </row>
    <row r="963" spans="1:2" x14ac:dyDescent="0.3">
      <c r="A963">
        <v>0.28999999999999998</v>
      </c>
      <c r="B963">
        <v>6.0014148779611505</v>
      </c>
    </row>
    <row r="964" spans="1:2" x14ac:dyDescent="0.3">
      <c r="A964">
        <v>0.7</v>
      </c>
      <c r="B964">
        <v>8.1777966832777782</v>
      </c>
    </row>
    <row r="965" spans="1:2" x14ac:dyDescent="0.3">
      <c r="A965">
        <v>1</v>
      </c>
      <c r="B965">
        <v>8.5730062562354501</v>
      </c>
    </row>
    <row r="966" spans="1:2" x14ac:dyDescent="0.3">
      <c r="A966">
        <v>0.53</v>
      </c>
      <c r="B966">
        <v>7.0656133635977172</v>
      </c>
    </row>
    <row r="967" spans="1:2" x14ac:dyDescent="0.3">
      <c r="A967">
        <v>0.44</v>
      </c>
      <c r="B967">
        <v>6.9255951971104679</v>
      </c>
    </row>
    <row r="968" spans="1:2" x14ac:dyDescent="0.3">
      <c r="A968">
        <v>0.7</v>
      </c>
      <c r="B968">
        <v>7.8939451382359591</v>
      </c>
    </row>
    <row r="969" spans="1:2" x14ac:dyDescent="0.3">
      <c r="A969">
        <v>0.26</v>
      </c>
      <c r="B969">
        <v>5.9763509092979339</v>
      </c>
    </row>
    <row r="970" spans="1:2" x14ac:dyDescent="0.3">
      <c r="A970">
        <v>0.37</v>
      </c>
      <c r="B970">
        <v>6.4361503683694279</v>
      </c>
    </row>
    <row r="971" spans="1:2" x14ac:dyDescent="0.3">
      <c r="A971">
        <v>0.38</v>
      </c>
      <c r="B971">
        <v>6.9744789110250451</v>
      </c>
    </row>
    <row r="972" spans="1:2" x14ac:dyDescent="0.3">
      <c r="A972">
        <v>0.35</v>
      </c>
      <c r="B972">
        <v>6.5736801669606457</v>
      </c>
    </row>
    <row r="973" spans="1:2" x14ac:dyDescent="0.3">
      <c r="A973">
        <v>0.9</v>
      </c>
      <c r="B973">
        <v>8.0535691691345406</v>
      </c>
    </row>
    <row r="974" spans="1:2" x14ac:dyDescent="0.3">
      <c r="A974">
        <v>0.7</v>
      </c>
      <c r="B974">
        <v>7.7927617208165261</v>
      </c>
    </row>
    <row r="975" spans="1:2" x14ac:dyDescent="0.3">
      <c r="A975">
        <v>0.7</v>
      </c>
      <c r="B975">
        <v>7.6246189861593985</v>
      </c>
    </row>
    <row r="976" spans="1:2" x14ac:dyDescent="0.3">
      <c r="A976">
        <v>0.3</v>
      </c>
      <c r="B976">
        <v>6.6528630293533473</v>
      </c>
    </row>
    <row r="977" spans="1:2" x14ac:dyDescent="0.3">
      <c r="A977">
        <v>0.33</v>
      </c>
      <c r="B977">
        <v>6.6605751498396861</v>
      </c>
    </row>
    <row r="978" spans="1:2" x14ac:dyDescent="0.3">
      <c r="A978">
        <v>0.41</v>
      </c>
      <c r="B978">
        <v>6.8834625864130921</v>
      </c>
    </row>
    <row r="979" spans="1:2" x14ac:dyDescent="0.3">
      <c r="A979">
        <v>0.72</v>
      </c>
      <c r="B979">
        <v>7.8663389230465439</v>
      </c>
    </row>
    <row r="980" spans="1:2" x14ac:dyDescent="0.3">
      <c r="A980">
        <v>0.5</v>
      </c>
      <c r="B980">
        <v>7.3957216086020452</v>
      </c>
    </row>
    <row r="981" spans="1:2" x14ac:dyDescent="0.3">
      <c r="A981">
        <v>0.53</v>
      </c>
      <c r="B981">
        <v>7.5569505720128998</v>
      </c>
    </row>
    <row r="982" spans="1:2" x14ac:dyDescent="0.3">
      <c r="A982">
        <v>0.59</v>
      </c>
      <c r="B982">
        <v>7.3920315675145911</v>
      </c>
    </row>
    <row r="983" spans="1:2" x14ac:dyDescent="0.3">
      <c r="A983">
        <v>0.53</v>
      </c>
      <c r="B983">
        <v>7.5786568505947622</v>
      </c>
    </row>
    <row r="984" spans="1:2" x14ac:dyDescent="0.3">
      <c r="A984">
        <v>0.37</v>
      </c>
      <c r="B984">
        <v>6.7753660909363917</v>
      </c>
    </row>
    <row r="985" spans="1:2" x14ac:dyDescent="0.3">
      <c r="A985">
        <v>0.32</v>
      </c>
      <c r="B985">
        <v>6.5539334040258108</v>
      </c>
    </row>
    <row r="986" spans="1:2" x14ac:dyDescent="0.3">
      <c r="A986">
        <v>0.35</v>
      </c>
      <c r="B986">
        <v>6.5294188382622256</v>
      </c>
    </row>
    <row r="987" spans="1:2" x14ac:dyDescent="0.3">
      <c r="A987">
        <v>0.38</v>
      </c>
      <c r="B987">
        <v>7.0175061429412562</v>
      </c>
    </row>
    <row r="988" spans="1:2" x14ac:dyDescent="0.3">
      <c r="A988">
        <v>0.32</v>
      </c>
      <c r="B988">
        <v>6.4692503167957724</v>
      </c>
    </row>
    <row r="989" spans="1:2" x14ac:dyDescent="0.3">
      <c r="A989">
        <v>0.5</v>
      </c>
      <c r="B989">
        <v>7.2696167496081694</v>
      </c>
    </row>
    <row r="990" spans="1:2" x14ac:dyDescent="0.3">
      <c r="A990">
        <v>0.7</v>
      </c>
      <c r="B990">
        <v>7.7540526390357574</v>
      </c>
    </row>
    <row r="991" spans="1:2" x14ac:dyDescent="0.3">
      <c r="A991">
        <v>0.31</v>
      </c>
      <c r="B991">
        <v>6.9527286446248686</v>
      </c>
    </row>
    <row r="992" spans="1:2" x14ac:dyDescent="0.3">
      <c r="A992">
        <v>0.42</v>
      </c>
      <c r="B992">
        <v>6.8254600362553068</v>
      </c>
    </row>
    <row r="993" spans="1:2" x14ac:dyDescent="0.3">
      <c r="A993">
        <v>0.71</v>
      </c>
      <c r="B993">
        <v>7.8655717576847906</v>
      </c>
    </row>
    <row r="994" spans="1:2" x14ac:dyDescent="0.3">
      <c r="A994">
        <v>0.24</v>
      </c>
      <c r="B994">
        <v>6.0378709199221374</v>
      </c>
    </row>
    <row r="995" spans="1:2" x14ac:dyDescent="0.3">
      <c r="A995">
        <v>0.79</v>
      </c>
      <c r="B995">
        <v>7.9905768817439231</v>
      </c>
    </row>
    <row r="996" spans="1:2" x14ac:dyDescent="0.3">
      <c r="A996">
        <v>0.33</v>
      </c>
      <c r="B996">
        <v>6.8916258970522533</v>
      </c>
    </row>
    <row r="997" spans="1:2" x14ac:dyDescent="0.3">
      <c r="A997">
        <v>0.54</v>
      </c>
      <c r="B997">
        <v>7.5973963202127948</v>
      </c>
    </row>
    <row r="998" spans="1:2" x14ac:dyDescent="0.3">
      <c r="A998">
        <v>0.38</v>
      </c>
      <c r="B998">
        <v>6.9874902470009905</v>
      </c>
    </row>
    <row r="999" spans="1:2" x14ac:dyDescent="0.3">
      <c r="A999">
        <v>0.4</v>
      </c>
      <c r="B999">
        <v>6.7821920560067914</v>
      </c>
    </row>
    <row r="1000" spans="1:2" x14ac:dyDescent="0.3">
      <c r="A1000">
        <v>0.3</v>
      </c>
      <c r="B1000">
        <v>6.2653012127377101</v>
      </c>
    </row>
    <row r="1001" spans="1:2" x14ac:dyDescent="0.3">
      <c r="A1001">
        <v>0.36</v>
      </c>
      <c r="B1001">
        <v>6.5875500148247959</v>
      </c>
    </row>
    <row r="1002" spans="1:2" x14ac:dyDescent="0.3">
      <c r="A1002">
        <v>0.31</v>
      </c>
      <c r="B1002">
        <v>6.5610306658965731</v>
      </c>
    </row>
    <row r="1003" spans="1:2" x14ac:dyDescent="0.3">
      <c r="A1003">
        <v>0.92</v>
      </c>
      <c r="B1003">
        <v>8.3565548454534255</v>
      </c>
    </row>
    <row r="1004" spans="1:2" x14ac:dyDescent="0.3">
      <c r="A1004">
        <v>0.57999999999999996</v>
      </c>
      <c r="B1004">
        <v>8.2246995619672347</v>
      </c>
    </row>
    <row r="1005" spans="1:2" x14ac:dyDescent="0.3">
      <c r="A1005">
        <v>0.51</v>
      </c>
      <c r="B1005">
        <v>7.4849302832896614</v>
      </c>
    </row>
    <row r="1006" spans="1:2" x14ac:dyDescent="0.3">
      <c r="A1006">
        <v>0.31</v>
      </c>
      <c r="B1006">
        <v>6.8480052745763631</v>
      </c>
    </row>
    <row r="1007" spans="1:2" x14ac:dyDescent="0.3">
      <c r="A1007">
        <v>0.3</v>
      </c>
      <c r="B1007">
        <v>6.7381524945959574</v>
      </c>
    </row>
    <row r="1008" spans="1:2" x14ac:dyDescent="0.3">
      <c r="A1008">
        <v>0.33</v>
      </c>
      <c r="B1008">
        <v>6.9285378181646653</v>
      </c>
    </row>
    <row r="1009" spans="1:2" x14ac:dyDescent="0.3">
      <c r="A1009">
        <v>0.4</v>
      </c>
      <c r="B1009">
        <v>6.9920964274158877</v>
      </c>
    </row>
    <row r="1010" spans="1:2" x14ac:dyDescent="0.3">
      <c r="A1010">
        <v>0.51</v>
      </c>
      <c r="B1010">
        <v>7.1959372264755688</v>
      </c>
    </row>
    <row r="1011" spans="1:2" x14ac:dyDescent="0.3">
      <c r="A1011">
        <v>0.43</v>
      </c>
      <c r="B1011">
        <v>6.674561391814426</v>
      </c>
    </row>
    <row r="1012" spans="1:2" x14ac:dyDescent="0.3">
      <c r="A1012">
        <v>1</v>
      </c>
      <c r="B1012">
        <v>9.0166342563155908</v>
      </c>
    </row>
    <row r="1013" spans="1:2" x14ac:dyDescent="0.3">
      <c r="A1013">
        <v>1</v>
      </c>
      <c r="B1013">
        <v>9.0994088112689013</v>
      </c>
    </row>
    <row r="1014" spans="1:2" x14ac:dyDescent="0.3">
      <c r="A1014">
        <v>0.57999999999999996</v>
      </c>
      <c r="B1014">
        <v>7.5490827108122858</v>
      </c>
    </row>
    <row r="1015" spans="1:2" x14ac:dyDescent="0.3">
      <c r="A1015">
        <v>0.31</v>
      </c>
      <c r="B1015">
        <v>6.6187389835172192</v>
      </c>
    </row>
    <row r="1016" spans="1:2" x14ac:dyDescent="0.3">
      <c r="A1016">
        <v>0.31</v>
      </c>
      <c r="B1016">
        <v>6.776506992372183</v>
      </c>
    </row>
    <row r="1017" spans="1:2" x14ac:dyDescent="0.3">
      <c r="A1017">
        <v>0.71</v>
      </c>
      <c r="B1017">
        <v>7.8038433035387724</v>
      </c>
    </row>
    <row r="1018" spans="1:2" x14ac:dyDescent="0.3">
      <c r="A1018">
        <v>0.54</v>
      </c>
      <c r="B1018">
        <v>7.569927655242652</v>
      </c>
    </row>
    <row r="1019" spans="1:2" x14ac:dyDescent="0.3">
      <c r="A1019">
        <v>0.37</v>
      </c>
      <c r="B1019">
        <v>7.2019163175316274</v>
      </c>
    </row>
    <row r="1020" spans="1:2" x14ac:dyDescent="0.3">
      <c r="A1020">
        <v>0.9</v>
      </c>
      <c r="B1020">
        <v>8.1550748878114394</v>
      </c>
    </row>
    <row r="1021" spans="1:2" x14ac:dyDescent="0.3">
      <c r="A1021">
        <v>0.55000000000000004</v>
      </c>
      <c r="B1021">
        <v>7.222566018822171</v>
      </c>
    </row>
    <row r="1022" spans="1:2" x14ac:dyDescent="0.3">
      <c r="A1022">
        <v>0.31</v>
      </c>
      <c r="B1022">
        <v>6.5985090286145152</v>
      </c>
    </row>
    <row r="1023" spans="1:2" x14ac:dyDescent="0.3">
      <c r="A1023">
        <v>0.31</v>
      </c>
      <c r="B1023">
        <v>6.2461067654815627</v>
      </c>
    </row>
    <row r="1024" spans="1:2" x14ac:dyDescent="0.3">
      <c r="A1024">
        <v>0.39</v>
      </c>
      <c r="B1024">
        <v>6.4937538398516859</v>
      </c>
    </row>
    <row r="1025" spans="1:2" x14ac:dyDescent="0.3">
      <c r="A1025">
        <v>0.41</v>
      </c>
      <c r="B1025">
        <v>6.7214257007906433</v>
      </c>
    </row>
    <row r="1026" spans="1:2" x14ac:dyDescent="0.3">
      <c r="A1026">
        <v>0.51</v>
      </c>
      <c r="B1026">
        <v>8.0699681490598412</v>
      </c>
    </row>
    <row r="1027" spans="1:2" x14ac:dyDescent="0.3">
      <c r="A1027">
        <v>0.56000000000000005</v>
      </c>
      <c r="B1027">
        <v>7.4454175567016874</v>
      </c>
    </row>
    <row r="1028" spans="1:2" x14ac:dyDescent="0.3">
      <c r="A1028">
        <v>0.38</v>
      </c>
      <c r="B1028">
        <v>6.9382844840169602</v>
      </c>
    </row>
    <row r="1029" spans="1:2" x14ac:dyDescent="0.3">
      <c r="A1029">
        <v>0.76</v>
      </c>
      <c r="B1029">
        <v>7.9171719888457757</v>
      </c>
    </row>
    <row r="1030" spans="1:2" x14ac:dyDescent="0.3">
      <c r="A1030">
        <v>0.41</v>
      </c>
      <c r="B1030">
        <v>6.9147308927185627</v>
      </c>
    </row>
    <row r="1031" spans="1:2" x14ac:dyDescent="0.3">
      <c r="A1031">
        <v>0.55000000000000004</v>
      </c>
      <c r="B1031">
        <v>7.3833681469923835</v>
      </c>
    </row>
    <row r="1032" spans="1:2" x14ac:dyDescent="0.3">
      <c r="A1032">
        <v>0.54</v>
      </c>
      <c r="B1032">
        <v>7.2048925102046733</v>
      </c>
    </row>
    <row r="1033" spans="1:2" x14ac:dyDescent="0.3">
      <c r="A1033">
        <v>0.33</v>
      </c>
      <c r="B1033">
        <v>6.2557500417533669</v>
      </c>
    </row>
    <row r="1034" spans="1:2" x14ac:dyDescent="0.3">
      <c r="A1034">
        <v>0.41</v>
      </c>
      <c r="B1034">
        <v>7.2122944685003407</v>
      </c>
    </row>
    <row r="1035" spans="1:2" x14ac:dyDescent="0.3">
      <c r="A1035">
        <v>0.82</v>
      </c>
      <c r="B1035">
        <v>7.9069154886785871</v>
      </c>
    </row>
    <row r="1036" spans="1:2" x14ac:dyDescent="0.3">
      <c r="A1036">
        <v>0.42</v>
      </c>
      <c r="B1036">
        <v>7.2240248082858303</v>
      </c>
    </row>
    <row r="1037" spans="1:2" x14ac:dyDescent="0.3">
      <c r="A1037">
        <v>0.31</v>
      </c>
      <c r="B1037">
        <v>6.5957805139613113</v>
      </c>
    </row>
    <row r="1038" spans="1:2" x14ac:dyDescent="0.3">
      <c r="A1038">
        <v>0.41</v>
      </c>
      <c r="B1038">
        <v>6.6267177492490248</v>
      </c>
    </row>
    <row r="1039" spans="1:2" x14ac:dyDescent="0.3">
      <c r="A1039">
        <v>0.38</v>
      </c>
      <c r="B1039">
        <v>6.9206715042486833</v>
      </c>
    </row>
    <row r="1040" spans="1:2" x14ac:dyDescent="0.3">
      <c r="A1040">
        <v>0.52</v>
      </c>
      <c r="B1040">
        <v>7.4500795698074986</v>
      </c>
    </row>
    <row r="1041" spans="1:2" x14ac:dyDescent="0.3">
      <c r="A1041">
        <v>0.53</v>
      </c>
      <c r="B1041">
        <v>7.2591161280971006</v>
      </c>
    </row>
    <row r="1042" spans="1:2" x14ac:dyDescent="0.3">
      <c r="A1042">
        <v>0.23</v>
      </c>
      <c r="B1042">
        <v>6.1841488909374833</v>
      </c>
    </row>
    <row r="1043" spans="1:2" x14ac:dyDescent="0.3">
      <c r="A1043">
        <v>0.9</v>
      </c>
      <c r="B1043">
        <v>8.7382545765261224</v>
      </c>
    </row>
    <row r="1044" spans="1:2" x14ac:dyDescent="0.3">
      <c r="A1044">
        <v>0.41</v>
      </c>
      <c r="B1044">
        <v>6.7753660909363917</v>
      </c>
    </row>
    <row r="1045" spans="1:2" x14ac:dyDescent="0.3">
      <c r="A1045">
        <v>0.32</v>
      </c>
      <c r="B1045">
        <v>6.7190131543852596</v>
      </c>
    </row>
    <row r="1046" spans="1:2" x14ac:dyDescent="0.3">
      <c r="A1046">
        <v>0.33</v>
      </c>
      <c r="B1046">
        <v>6.1377270540862341</v>
      </c>
    </row>
    <row r="1047" spans="1:2" x14ac:dyDescent="0.3">
      <c r="A1047">
        <v>0.71</v>
      </c>
      <c r="B1047">
        <v>7.5175208506030309</v>
      </c>
    </row>
    <row r="1048" spans="1:2" x14ac:dyDescent="0.3">
      <c r="A1048">
        <v>0.74</v>
      </c>
      <c r="B1048">
        <v>7.7501841622578365</v>
      </c>
    </row>
    <row r="1049" spans="1:2" x14ac:dyDescent="0.3">
      <c r="A1049">
        <v>0.98</v>
      </c>
      <c r="B1049">
        <v>8.1947816384433594</v>
      </c>
    </row>
    <row r="1050" spans="1:2" x14ac:dyDescent="0.3">
      <c r="A1050">
        <v>0.9</v>
      </c>
      <c r="B1050">
        <v>8.210396255104774</v>
      </c>
    </row>
    <row r="1051" spans="1:2" x14ac:dyDescent="0.3">
      <c r="A1051">
        <v>0.71</v>
      </c>
      <c r="B1051">
        <v>7.7257714415879519</v>
      </c>
    </row>
    <row r="1052" spans="1:2" x14ac:dyDescent="0.3">
      <c r="A1052">
        <v>0.7</v>
      </c>
      <c r="B1052">
        <v>7.7349961940227807</v>
      </c>
    </row>
    <row r="1053" spans="1:2" x14ac:dyDescent="0.3">
      <c r="A1053">
        <v>0.52</v>
      </c>
      <c r="B1053">
        <v>7.4770384723196965</v>
      </c>
    </row>
    <row r="1054" spans="1:2" x14ac:dyDescent="0.3">
      <c r="A1054">
        <v>0.72</v>
      </c>
      <c r="B1054">
        <v>7.5837563007071118</v>
      </c>
    </row>
    <row r="1055" spans="1:2" x14ac:dyDescent="0.3">
      <c r="A1055">
        <v>0.9</v>
      </c>
      <c r="B1055">
        <v>8.3194736924421857</v>
      </c>
    </row>
    <row r="1056" spans="1:2" x14ac:dyDescent="0.3">
      <c r="A1056">
        <v>0.32</v>
      </c>
      <c r="B1056">
        <v>6.7190131543852596</v>
      </c>
    </row>
    <row r="1057" spans="1:2" x14ac:dyDescent="0.3">
      <c r="A1057">
        <v>0.46</v>
      </c>
      <c r="B1057">
        <v>7.2527624180531873</v>
      </c>
    </row>
    <row r="1058" spans="1:2" x14ac:dyDescent="0.3">
      <c r="A1058">
        <v>0.3</v>
      </c>
      <c r="B1058">
        <v>6.9206715042486833</v>
      </c>
    </row>
    <row r="1059" spans="1:2" x14ac:dyDescent="0.3">
      <c r="A1059">
        <v>0.89</v>
      </c>
      <c r="B1059">
        <v>8.2615264483964683</v>
      </c>
    </row>
    <row r="1060" spans="1:2" x14ac:dyDescent="0.3">
      <c r="A1060">
        <v>0.31</v>
      </c>
      <c r="B1060">
        <v>6.4785096422085688</v>
      </c>
    </row>
    <row r="1061" spans="1:2" x14ac:dyDescent="0.3">
      <c r="A1061">
        <v>0.3</v>
      </c>
      <c r="B1061">
        <v>6.70196036600254</v>
      </c>
    </row>
    <row r="1062" spans="1:2" x14ac:dyDescent="0.3">
      <c r="A1062">
        <v>0.91</v>
      </c>
      <c r="B1062">
        <v>8.2311098403281537</v>
      </c>
    </row>
    <row r="1063" spans="1:2" x14ac:dyDescent="0.3">
      <c r="A1063">
        <v>0.72</v>
      </c>
      <c r="B1063">
        <v>7.8042513835281122</v>
      </c>
    </row>
    <row r="1064" spans="1:2" x14ac:dyDescent="0.3">
      <c r="A1064">
        <v>0.54</v>
      </c>
      <c r="B1064">
        <v>6.9631899858702377</v>
      </c>
    </row>
    <row r="1065" spans="1:2" x14ac:dyDescent="0.3">
      <c r="A1065">
        <v>0.55000000000000004</v>
      </c>
      <c r="B1065">
        <v>7.0690234265782594</v>
      </c>
    </row>
    <row r="1066" spans="1:2" x14ac:dyDescent="0.3">
      <c r="A1066">
        <v>0.33</v>
      </c>
      <c r="B1066">
        <v>6.8330317327862007</v>
      </c>
    </row>
    <row r="1067" spans="1:2" x14ac:dyDescent="0.3">
      <c r="A1067">
        <v>0.34</v>
      </c>
      <c r="B1067">
        <v>6.8211074722564646</v>
      </c>
    </row>
    <row r="1068" spans="1:2" x14ac:dyDescent="0.3">
      <c r="A1068">
        <v>0.9</v>
      </c>
      <c r="B1068">
        <v>7.9631120589792896</v>
      </c>
    </row>
    <row r="1069" spans="1:2" x14ac:dyDescent="0.3">
      <c r="A1069">
        <v>0.32</v>
      </c>
      <c r="B1069">
        <v>6.1092475827643655</v>
      </c>
    </row>
    <row r="1070" spans="1:2" x14ac:dyDescent="0.3">
      <c r="A1070">
        <v>0.5</v>
      </c>
      <c r="B1070">
        <v>7.2086003379601991</v>
      </c>
    </row>
    <row r="1071" spans="1:2" x14ac:dyDescent="0.3">
      <c r="A1071">
        <v>0.44</v>
      </c>
      <c r="B1071">
        <v>6.9782137426306985</v>
      </c>
    </row>
    <row r="1072" spans="1:2" x14ac:dyDescent="0.3">
      <c r="A1072">
        <v>0.44</v>
      </c>
      <c r="B1072">
        <v>6.9057532763114642</v>
      </c>
    </row>
    <row r="1073" spans="1:2" x14ac:dyDescent="0.3">
      <c r="A1073">
        <v>0.38</v>
      </c>
      <c r="B1073">
        <v>6.62273632394984</v>
      </c>
    </row>
    <row r="1074" spans="1:2" x14ac:dyDescent="0.3">
      <c r="A1074">
        <v>0.36</v>
      </c>
      <c r="B1074">
        <v>6.6463905148477291</v>
      </c>
    </row>
    <row r="1075" spans="1:2" x14ac:dyDescent="0.3">
      <c r="A1075">
        <v>0.71</v>
      </c>
      <c r="B1075">
        <v>8.0605400465386392</v>
      </c>
    </row>
    <row r="1076" spans="1:2" x14ac:dyDescent="0.3">
      <c r="A1076">
        <v>0.55000000000000004</v>
      </c>
      <c r="B1076">
        <v>7.564238475170491</v>
      </c>
    </row>
    <row r="1077" spans="1:2" x14ac:dyDescent="0.3">
      <c r="A1077">
        <v>0.3</v>
      </c>
      <c r="B1077">
        <v>6.2653012127377101</v>
      </c>
    </row>
    <row r="1078" spans="1:2" x14ac:dyDescent="0.3">
      <c r="A1078">
        <v>0.31</v>
      </c>
      <c r="B1078">
        <v>6.3851943989977258</v>
      </c>
    </row>
    <row r="1079" spans="1:2" x14ac:dyDescent="0.3">
      <c r="A1079">
        <v>0.34</v>
      </c>
      <c r="B1079">
        <v>6.6908422774185636</v>
      </c>
    </row>
    <row r="1080" spans="1:2" x14ac:dyDescent="0.3">
      <c r="A1080">
        <v>0.22</v>
      </c>
      <c r="B1080">
        <v>6.1527326947041043</v>
      </c>
    </row>
    <row r="1081" spans="1:2" x14ac:dyDescent="0.3">
      <c r="A1081">
        <v>0.81</v>
      </c>
      <c r="B1081">
        <v>8.4403121470802791</v>
      </c>
    </row>
    <row r="1082" spans="1:2" x14ac:dyDescent="0.3">
      <c r="A1082">
        <v>0.53</v>
      </c>
      <c r="B1082">
        <v>7.4849302832896614</v>
      </c>
    </row>
    <row r="1083" spans="1:2" x14ac:dyDescent="0.3">
      <c r="A1083">
        <v>0.43</v>
      </c>
      <c r="B1083">
        <v>6.9622434642662068</v>
      </c>
    </row>
    <row r="1084" spans="1:2" x14ac:dyDescent="0.3">
      <c r="A1084">
        <v>0.9</v>
      </c>
      <c r="B1084">
        <v>8.3537326422632017</v>
      </c>
    </row>
    <row r="1085" spans="1:2" x14ac:dyDescent="0.3">
      <c r="A1085">
        <v>0.74</v>
      </c>
      <c r="B1085">
        <v>8.118802996980035</v>
      </c>
    </row>
    <row r="1086" spans="1:2" x14ac:dyDescent="0.3">
      <c r="A1086">
        <v>0.71</v>
      </c>
      <c r="B1086">
        <v>7.6971213172826252</v>
      </c>
    </row>
    <row r="1087" spans="1:2" x14ac:dyDescent="0.3">
      <c r="A1087">
        <v>0.74</v>
      </c>
      <c r="B1087">
        <v>7.9427175405737911</v>
      </c>
    </row>
    <row r="1088" spans="1:2" x14ac:dyDescent="0.3">
      <c r="A1088">
        <v>0.36</v>
      </c>
      <c r="B1088">
        <v>6.8554087986099281</v>
      </c>
    </row>
    <row r="1089" spans="1:2" x14ac:dyDescent="0.3">
      <c r="A1089">
        <v>0.3</v>
      </c>
      <c r="B1089">
        <v>6.1025585946135692</v>
      </c>
    </row>
    <row r="1090" spans="1:2" x14ac:dyDescent="0.3">
      <c r="A1090">
        <v>1</v>
      </c>
      <c r="B1090">
        <v>8.1662162685921427</v>
      </c>
    </row>
    <row r="1091" spans="1:2" x14ac:dyDescent="0.3">
      <c r="A1091">
        <v>0.32</v>
      </c>
      <c r="B1091">
        <v>6.5596152374932419</v>
      </c>
    </row>
    <row r="1092" spans="1:2" x14ac:dyDescent="0.3">
      <c r="A1092">
        <v>0.59</v>
      </c>
      <c r="B1092">
        <v>7.4809921628695246</v>
      </c>
    </row>
    <row r="1093" spans="1:2" x14ac:dyDescent="0.3">
      <c r="A1093">
        <v>0.41</v>
      </c>
      <c r="B1093">
        <v>6.7753660909363917</v>
      </c>
    </row>
    <row r="1094" spans="1:2" x14ac:dyDescent="0.3">
      <c r="A1094">
        <v>1</v>
      </c>
      <c r="B1094">
        <v>8.5667449702454856</v>
      </c>
    </row>
    <row r="1095" spans="1:2" x14ac:dyDescent="0.3">
      <c r="A1095">
        <v>0.83</v>
      </c>
      <c r="B1095">
        <v>8.3383057313565647</v>
      </c>
    </row>
    <row r="1096" spans="1:2" x14ac:dyDescent="0.3">
      <c r="A1096">
        <v>0.54</v>
      </c>
      <c r="B1096">
        <v>7.4006205773711349</v>
      </c>
    </row>
    <row r="1097" spans="1:2" x14ac:dyDescent="0.3">
      <c r="A1097">
        <v>0.5</v>
      </c>
      <c r="B1097">
        <v>7.0518556229558937</v>
      </c>
    </row>
    <row r="1098" spans="1:2" x14ac:dyDescent="0.3">
      <c r="A1098">
        <v>0.42</v>
      </c>
      <c r="B1098">
        <v>6.7310181004820828</v>
      </c>
    </row>
    <row r="1099" spans="1:2" x14ac:dyDescent="0.3">
      <c r="A1099">
        <v>0.33</v>
      </c>
      <c r="B1099">
        <v>6.2897155709089976</v>
      </c>
    </row>
    <row r="1100" spans="1:2" x14ac:dyDescent="0.3">
      <c r="A1100">
        <v>0.39</v>
      </c>
      <c r="B1100">
        <v>6.9167150203536085</v>
      </c>
    </row>
    <row r="1101" spans="1:2" x14ac:dyDescent="0.3">
      <c r="A1101">
        <v>0.73</v>
      </c>
      <c r="B1101">
        <v>7.9377317752601089</v>
      </c>
    </row>
    <row r="1102" spans="1:2" x14ac:dyDescent="0.3">
      <c r="A1102">
        <v>0.3</v>
      </c>
      <c r="B1102">
        <v>6.2653012127377101</v>
      </c>
    </row>
    <row r="1103" spans="1:2" x14ac:dyDescent="0.3">
      <c r="A1103">
        <v>0.79</v>
      </c>
      <c r="B1103">
        <v>7.8168199657645525</v>
      </c>
    </row>
    <row r="1104" spans="1:2" x14ac:dyDescent="0.3">
      <c r="A1104">
        <v>0.71</v>
      </c>
      <c r="B1104">
        <v>8.1820001362934054</v>
      </c>
    </row>
    <row r="1105" spans="1:2" x14ac:dyDescent="0.3">
      <c r="A1105">
        <v>0.57999999999999996</v>
      </c>
      <c r="B1105">
        <v>7.7836405962212529</v>
      </c>
    </row>
    <row r="1106" spans="1:2" x14ac:dyDescent="0.3">
      <c r="A1106">
        <v>0.7</v>
      </c>
      <c r="B1106">
        <v>7.6591713676660582</v>
      </c>
    </row>
    <row r="1107" spans="1:2" x14ac:dyDescent="0.3">
      <c r="A1107">
        <v>0.52</v>
      </c>
      <c r="B1107">
        <v>7.4460014983241196</v>
      </c>
    </row>
    <row r="1108" spans="1:2" x14ac:dyDescent="0.3">
      <c r="A1108">
        <v>0.7</v>
      </c>
      <c r="B1108">
        <v>7.6634076648934792</v>
      </c>
    </row>
    <row r="1109" spans="1:2" x14ac:dyDescent="0.3">
      <c r="A1109">
        <v>0.3</v>
      </c>
      <c r="B1109">
        <v>6.9479370686149693</v>
      </c>
    </row>
    <row r="1110" spans="1:2" x14ac:dyDescent="0.3">
      <c r="A1110">
        <v>0.52</v>
      </c>
      <c r="B1110">
        <v>7.2435129746654816</v>
      </c>
    </row>
    <row r="1111" spans="1:2" x14ac:dyDescent="0.3">
      <c r="A1111">
        <v>0.33</v>
      </c>
      <c r="B1111">
        <v>6.678342114654332</v>
      </c>
    </row>
    <row r="1112" spans="1:2" x14ac:dyDescent="0.3">
      <c r="A1112">
        <v>0.64</v>
      </c>
      <c r="B1112">
        <v>7.5527620842141472</v>
      </c>
    </row>
    <row r="1113" spans="1:2" x14ac:dyDescent="0.3">
      <c r="A1113">
        <v>0.34</v>
      </c>
      <c r="B1113">
        <v>6.5820251388928259</v>
      </c>
    </row>
    <row r="1114" spans="1:2" x14ac:dyDescent="0.3">
      <c r="A1114">
        <v>0.59</v>
      </c>
      <c r="B1114">
        <v>7.5574729016147462</v>
      </c>
    </row>
    <row r="1115" spans="1:2" x14ac:dyDescent="0.3">
      <c r="A1115">
        <v>0.54</v>
      </c>
      <c r="B1115">
        <v>7.5918617148899337</v>
      </c>
    </row>
    <row r="1116" spans="1:2" x14ac:dyDescent="0.3">
      <c r="A1116">
        <v>0.7</v>
      </c>
      <c r="B1116">
        <v>8.0721553081882504</v>
      </c>
    </row>
    <row r="1117" spans="1:2" x14ac:dyDescent="0.3">
      <c r="A1117">
        <v>0.7</v>
      </c>
      <c r="B1117">
        <v>7.5032896306750816</v>
      </c>
    </row>
    <row r="1118" spans="1:2" x14ac:dyDescent="0.3">
      <c r="A1118">
        <v>0.7</v>
      </c>
      <c r="B1118">
        <v>7.8446326444646806</v>
      </c>
    </row>
    <row r="1119" spans="1:2" x14ac:dyDescent="0.3">
      <c r="A1119">
        <v>0.7</v>
      </c>
      <c r="B1119">
        <v>7.6202147705744547</v>
      </c>
    </row>
    <row r="1120" spans="1:2" x14ac:dyDescent="0.3">
      <c r="A1120">
        <v>0.32</v>
      </c>
      <c r="B1120">
        <v>6.5539334040258108</v>
      </c>
    </row>
    <row r="1121" spans="1:2" x14ac:dyDescent="0.3">
      <c r="A1121">
        <v>0.36</v>
      </c>
      <c r="B1121">
        <v>6.5875500148247959</v>
      </c>
    </row>
    <row r="1122" spans="1:2" x14ac:dyDescent="0.3">
      <c r="A1122">
        <v>0.7</v>
      </c>
      <c r="B1122">
        <v>7.7655690810973166</v>
      </c>
    </row>
    <row r="1123" spans="1:2" x14ac:dyDescent="0.3">
      <c r="A1123">
        <v>0.31</v>
      </c>
      <c r="B1123">
        <v>6.3508857167147399</v>
      </c>
    </row>
    <row r="1124" spans="1:2" x14ac:dyDescent="0.3">
      <c r="A1124">
        <v>0.73</v>
      </c>
      <c r="B1124">
        <v>7.993282328101591</v>
      </c>
    </row>
    <row r="1125" spans="1:2" x14ac:dyDescent="0.3">
      <c r="A1125">
        <v>0.31</v>
      </c>
      <c r="B1125">
        <v>6.7044143549641069</v>
      </c>
    </row>
    <row r="1126" spans="1:2" x14ac:dyDescent="0.3">
      <c r="A1126">
        <v>0.9</v>
      </c>
      <c r="B1126">
        <v>8.3143423433697894</v>
      </c>
    </row>
    <row r="1127" spans="1:2" x14ac:dyDescent="0.3">
      <c r="A1127">
        <v>0.72</v>
      </c>
      <c r="B1127">
        <v>8.1889668636488757</v>
      </c>
    </row>
    <row r="1128" spans="1:2" x14ac:dyDescent="0.3">
      <c r="A1128">
        <v>0.41</v>
      </c>
      <c r="B1128">
        <v>6.7141705299094721</v>
      </c>
    </row>
    <row r="1129" spans="1:2" x14ac:dyDescent="0.3">
      <c r="A1129">
        <v>0.4</v>
      </c>
      <c r="B1129">
        <v>6.8741984954532942</v>
      </c>
    </row>
    <row r="1130" spans="1:2" x14ac:dyDescent="0.3">
      <c r="A1130">
        <v>0.27</v>
      </c>
      <c r="B1130">
        <v>6.1527326947041043</v>
      </c>
    </row>
    <row r="1131" spans="1:2" x14ac:dyDescent="0.3">
      <c r="A1131">
        <v>0.26</v>
      </c>
      <c r="B1131">
        <v>6.6450909695056444</v>
      </c>
    </row>
    <row r="1132" spans="1:2" x14ac:dyDescent="0.3">
      <c r="A1132">
        <v>0.52</v>
      </c>
      <c r="B1132">
        <v>7.1929342212157996</v>
      </c>
    </row>
    <row r="1133" spans="1:2" x14ac:dyDescent="0.3">
      <c r="A1133">
        <v>0.42</v>
      </c>
      <c r="B1133">
        <v>6.8648477779708603</v>
      </c>
    </row>
    <row r="1134" spans="1:2" x14ac:dyDescent="0.3">
      <c r="A1134">
        <v>0.91</v>
      </c>
      <c r="B1134">
        <v>8.325548307161398</v>
      </c>
    </row>
    <row r="1135" spans="1:2" x14ac:dyDescent="0.3">
      <c r="A1135">
        <v>1</v>
      </c>
      <c r="B1135">
        <v>7.9571773234594749</v>
      </c>
    </row>
    <row r="1136" spans="1:2" x14ac:dyDescent="0.3">
      <c r="A1136">
        <v>0.41</v>
      </c>
      <c r="B1136">
        <v>6.6267177492490248</v>
      </c>
    </row>
    <row r="1137" spans="1:2" x14ac:dyDescent="0.3">
      <c r="A1137">
        <v>0.3</v>
      </c>
      <c r="B1137">
        <v>6.7310181004820828</v>
      </c>
    </row>
    <row r="1138" spans="1:2" x14ac:dyDescent="0.3">
      <c r="A1138">
        <v>0.5</v>
      </c>
      <c r="B1138">
        <v>7.7604670292134204</v>
      </c>
    </row>
    <row r="1139" spans="1:2" x14ac:dyDescent="0.3">
      <c r="A1139">
        <v>0.94</v>
      </c>
      <c r="B1139">
        <v>8.0375431851186967</v>
      </c>
    </row>
    <row r="1140" spans="1:2" x14ac:dyDescent="0.3">
      <c r="A1140">
        <v>0.25</v>
      </c>
      <c r="B1140">
        <v>6.1092475827643655</v>
      </c>
    </row>
    <row r="1141" spans="1:2" x14ac:dyDescent="0.3">
      <c r="A1141">
        <v>0.34</v>
      </c>
      <c r="B1141">
        <v>6.5453496603344199</v>
      </c>
    </row>
    <row r="1142" spans="1:2" x14ac:dyDescent="0.3">
      <c r="A1142">
        <v>0.3</v>
      </c>
      <c r="B1142">
        <v>6.1717005974109149</v>
      </c>
    </row>
    <row r="1143" spans="1:2" x14ac:dyDescent="0.3">
      <c r="A1143">
        <v>0.7</v>
      </c>
      <c r="B1143">
        <v>8.1122279583497239</v>
      </c>
    </row>
    <row r="1144" spans="1:2" x14ac:dyDescent="0.3">
      <c r="A1144">
        <v>0.32</v>
      </c>
      <c r="B1144">
        <v>6.8416154764775916</v>
      </c>
    </row>
    <row r="1145" spans="1:2" x14ac:dyDescent="0.3">
      <c r="A1145">
        <v>0.34</v>
      </c>
      <c r="B1145">
        <v>6.6883547139467616</v>
      </c>
    </row>
    <row r="1146" spans="1:2" x14ac:dyDescent="0.3">
      <c r="A1146">
        <v>1</v>
      </c>
      <c r="B1146">
        <v>8.3652068344183554</v>
      </c>
    </row>
    <row r="1147" spans="1:2" x14ac:dyDescent="0.3">
      <c r="A1147">
        <v>0.5</v>
      </c>
      <c r="B1147">
        <v>7.4024515208182438</v>
      </c>
    </row>
    <row r="1148" spans="1:2" x14ac:dyDescent="0.3">
      <c r="A1148">
        <v>0.65</v>
      </c>
      <c r="B1148">
        <v>7.4662275562154807</v>
      </c>
    </row>
    <row r="1149" spans="1:2" x14ac:dyDescent="0.3">
      <c r="A1149">
        <v>0.7</v>
      </c>
      <c r="B1149">
        <v>7.7693786095139838</v>
      </c>
    </row>
    <row r="1150" spans="1:2" x14ac:dyDescent="0.3">
      <c r="A1150">
        <v>0.31</v>
      </c>
      <c r="B1150">
        <v>6.6411821697405911</v>
      </c>
    </row>
    <row r="1151" spans="1:2" x14ac:dyDescent="0.3">
      <c r="A1151">
        <v>0.8</v>
      </c>
      <c r="B1151">
        <v>7.6372343887894729</v>
      </c>
    </row>
    <row r="1152" spans="1:2" x14ac:dyDescent="0.3">
      <c r="A1152">
        <v>0.42</v>
      </c>
      <c r="B1152">
        <v>6.8997231072848724</v>
      </c>
    </row>
    <row r="1153" spans="1:2" x14ac:dyDescent="0.3">
      <c r="A1153">
        <v>0.72</v>
      </c>
      <c r="B1153">
        <v>7.5315523814072893</v>
      </c>
    </row>
    <row r="1154" spans="1:2" x14ac:dyDescent="0.3">
      <c r="A1154">
        <v>0.31</v>
      </c>
      <c r="B1154">
        <v>6.6895992691789665</v>
      </c>
    </row>
    <row r="1155" spans="1:2" x14ac:dyDescent="0.3">
      <c r="A1155">
        <v>0.8</v>
      </c>
      <c r="B1155">
        <v>7.9745328441302279</v>
      </c>
    </row>
    <row r="1156" spans="1:2" x14ac:dyDescent="0.3">
      <c r="A1156">
        <v>0.53</v>
      </c>
      <c r="B1156">
        <v>7.2100796281707877</v>
      </c>
    </row>
    <row r="1157" spans="1:2" x14ac:dyDescent="0.3">
      <c r="A1157">
        <v>0.71</v>
      </c>
      <c r="B1157">
        <v>7.44716835960004</v>
      </c>
    </row>
    <row r="1158" spans="1:2" x14ac:dyDescent="0.3">
      <c r="A1158">
        <v>0.41</v>
      </c>
      <c r="B1158">
        <v>7.0501225202690589</v>
      </c>
    </row>
    <row r="1159" spans="1:2" x14ac:dyDescent="0.3">
      <c r="A1159">
        <v>0.4</v>
      </c>
      <c r="B1159">
        <v>6.5012896705403893</v>
      </c>
    </row>
    <row r="1160" spans="1:2" x14ac:dyDescent="0.3">
      <c r="A1160">
        <v>0.32</v>
      </c>
      <c r="B1160">
        <v>6.4738906963522744</v>
      </c>
    </row>
    <row r="1161" spans="1:2" x14ac:dyDescent="0.3">
      <c r="A1161">
        <v>0.74</v>
      </c>
      <c r="B1161">
        <v>8.0497462909521911</v>
      </c>
    </row>
    <row r="1162" spans="1:2" x14ac:dyDescent="0.3">
      <c r="A1162">
        <v>0.35</v>
      </c>
      <c r="B1162">
        <v>6.3681871863504922</v>
      </c>
    </row>
    <row r="1163" spans="1:2" x14ac:dyDescent="0.3">
      <c r="A1163">
        <v>0.33</v>
      </c>
      <c r="B1163">
        <v>6.5581978028122689</v>
      </c>
    </row>
    <row r="1164" spans="1:2" x14ac:dyDescent="0.3">
      <c r="A1164">
        <v>0.72</v>
      </c>
      <c r="B1164">
        <v>7.773173680482536</v>
      </c>
    </row>
    <row r="1165" spans="1:2" x14ac:dyDescent="0.3">
      <c r="A1165">
        <v>0.9</v>
      </c>
      <c r="B1165">
        <v>8.2534880283459042</v>
      </c>
    </row>
    <row r="1166" spans="1:2" x14ac:dyDescent="0.3">
      <c r="A1166">
        <v>0.5</v>
      </c>
      <c r="B1166">
        <v>7.4073177104694174</v>
      </c>
    </row>
    <row r="1167" spans="1:2" x14ac:dyDescent="0.3">
      <c r="A1167">
        <v>0.5</v>
      </c>
      <c r="B1167">
        <v>7.4650827363995473</v>
      </c>
    </row>
    <row r="1168" spans="1:2" x14ac:dyDescent="0.3">
      <c r="A1168">
        <v>0.35</v>
      </c>
      <c r="B1168">
        <v>6.9688503783419478</v>
      </c>
    </row>
    <row r="1169" spans="1:2" x14ac:dyDescent="0.3">
      <c r="A1169">
        <v>1</v>
      </c>
      <c r="B1169">
        <v>8.8901351078188426</v>
      </c>
    </row>
    <row r="1170" spans="1:2" x14ac:dyDescent="0.3">
      <c r="A1170">
        <v>0.3</v>
      </c>
      <c r="B1170">
        <v>6.6411821697405911</v>
      </c>
    </row>
    <row r="1171" spans="1:2" x14ac:dyDescent="0.3">
      <c r="A1171">
        <v>0.74</v>
      </c>
      <c r="B1171">
        <v>7.7527648088513281</v>
      </c>
    </row>
    <row r="1172" spans="1:2" x14ac:dyDescent="0.3">
      <c r="A1172">
        <v>0.7</v>
      </c>
      <c r="B1172">
        <v>7.6783263565068856</v>
      </c>
    </row>
    <row r="1173" spans="1:2" x14ac:dyDescent="0.3">
      <c r="A1173">
        <v>0.33</v>
      </c>
      <c r="B1173">
        <v>6.5012896705403893</v>
      </c>
    </row>
    <row r="1174" spans="1:2" x14ac:dyDescent="0.3">
      <c r="A1174">
        <v>0.71</v>
      </c>
      <c r="B1174">
        <v>7.9416512529305558</v>
      </c>
    </row>
    <row r="1175" spans="1:2" x14ac:dyDescent="0.3">
      <c r="A1175">
        <v>0.92</v>
      </c>
      <c r="B1175">
        <v>8.2857654205143305</v>
      </c>
    </row>
    <row r="1176" spans="1:2" x14ac:dyDescent="0.3">
      <c r="A1176">
        <v>0.52</v>
      </c>
      <c r="B1176">
        <v>7.2640301428995295</v>
      </c>
    </row>
    <row r="1177" spans="1:2" x14ac:dyDescent="0.3">
      <c r="A1177">
        <v>0.92</v>
      </c>
      <c r="B1177">
        <v>8.2967958657700525</v>
      </c>
    </row>
    <row r="1178" spans="1:2" x14ac:dyDescent="0.3">
      <c r="A1178">
        <v>0.9</v>
      </c>
      <c r="B1178">
        <v>8.6647507557738521</v>
      </c>
    </row>
    <row r="1179" spans="1:2" x14ac:dyDescent="0.3">
      <c r="A1179">
        <v>1</v>
      </c>
      <c r="B1179">
        <v>8.0526148188155666</v>
      </c>
    </row>
    <row r="1180" spans="1:2" x14ac:dyDescent="0.3">
      <c r="A1180">
        <v>0.41</v>
      </c>
      <c r="B1180">
        <v>7.2661287795564506</v>
      </c>
    </row>
    <row r="1181" spans="1:2" x14ac:dyDescent="0.3">
      <c r="A1181">
        <v>0.91</v>
      </c>
      <c r="B1181">
        <v>8.1382726385301858</v>
      </c>
    </row>
    <row r="1182" spans="1:2" x14ac:dyDescent="0.3">
      <c r="A1182">
        <v>0.3</v>
      </c>
      <c r="B1182">
        <v>6.4052284580308418</v>
      </c>
    </row>
    <row r="1183" spans="1:2" x14ac:dyDescent="0.3">
      <c r="A1183">
        <v>0.52</v>
      </c>
      <c r="B1183">
        <v>7.0690234265782594</v>
      </c>
    </row>
    <row r="1184" spans="1:2" x14ac:dyDescent="0.3">
      <c r="A1184">
        <v>0.4</v>
      </c>
      <c r="B1184">
        <v>6.6821085974498091</v>
      </c>
    </row>
    <row r="1185" spans="1:2" x14ac:dyDescent="0.3">
      <c r="A1185">
        <v>0.3</v>
      </c>
      <c r="B1185">
        <v>6.6707663208458738</v>
      </c>
    </row>
    <row r="1186" spans="1:2" x14ac:dyDescent="0.3">
      <c r="A1186">
        <v>0.3</v>
      </c>
      <c r="B1186">
        <v>6.4052284580308418</v>
      </c>
    </row>
    <row r="1187" spans="1:2" x14ac:dyDescent="0.3">
      <c r="A1187">
        <v>0.31</v>
      </c>
      <c r="B1187">
        <v>6.1355648910817386</v>
      </c>
    </row>
    <row r="1188" spans="1:2" x14ac:dyDescent="0.3">
      <c r="A1188">
        <v>0.32</v>
      </c>
      <c r="B1188">
        <v>6.4167322825123261</v>
      </c>
    </row>
    <row r="1189" spans="1:2" x14ac:dyDescent="0.3">
      <c r="A1189">
        <v>0.9</v>
      </c>
      <c r="B1189">
        <v>8.200837258379849</v>
      </c>
    </row>
    <row r="1190" spans="1:2" x14ac:dyDescent="0.3">
      <c r="A1190">
        <v>0.32</v>
      </c>
      <c r="B1190">
        <v>6.9157234486313142</v>
      </c>
    </row>
    <row r="1191" spans="1:2" x14ac:dyDescent="0.3">
      <c r="A1191">
        <v>0.52</v>
      </c>
      <c r="B1191">
        <v>6.8564619845945867</v>
      </c>
    </row>
    <row r="1192" spans="1:2" x14ac:dyDescent="0.3">
      <c r="A1192">
        <v>0.93</v>
      </c>
      <c r="B1192">
        <v>8.2804576865825599</v>
      </c>
    </row>
    <row r="1193" spans="1:2" x14ac:dyDescent="0.3">
      <c r="A1193">
        <v>0.71</v>
      </c>
      <c r="B1193">
        <v>8.3245788451368501</v>
      </c>
    </row>
    <row r="1194" spans="1:2" x14ac:dyDescent="0.3">
      <c r="A1194">
        <v>0.51</v>
      </c>
      <c r="B1194">
        <v>7.5999019592084984</v>
      </c>
    </row>
    <row r="1195" spans="1:2" x14ac:dyDescent="0.3">
      <c r="A1195">
        <v>0.45</v>
      </c>
      <c r="B1195">
        <v>7.2276624987286544</v>
      </c>
    </row>
    <row r="1196" spans="1:2" x14ac:dyDescent="0.3">
      <c r="A1196">
        <v>0.54</v>
      </c>
      <c r="B1196">
        <v>7.5207764150627971</v>
      </c>
    </row>
    <row r="1197" spans="1:2" x14ac:dyDescent="0.3">
      <c r="A1197">
        <v>0.28999999999999998</v>
      </c>
      <c r="B1197">
        <v>6.4085287910594984</v>
      </c>
    </row>
    <row r="1198" spans="1:2" x14ac:dyDescent="0.3">
      <c r="A1198">
        <v>0.71</v>
      </c>
      <c r="B1198">
        <v>7.643003635560718</v>
      </c>
    </row>
    <row r="1199" spans="1:2" x14ac:dyDescent="0.3">
      <c r="A1199">
        <v>0.93</v>
      </c>
      <c r="B1199">
        <v>8.2263059880155076</v>
      </c>
    </row>
    <row r="1200" spans="1:2" x14ac:dyDescent="0.3">
      <c r="A1200">
        <v>0.38</v>
      </c>
      <c r="B1200">
        <v>6.9584483932976555</v>
      </c>
    </row>
    <row r="1201" spans="1:2" x14ac:dyDescent="0.3">
      <c r="A1201">
        <v>0.7</v>
      </c>
      <c r="B1201">
        <v>7.8958083770831831</v>
      </c>
    </row>
    <row r="1202" spans="1:2" x14ac:dyDescent="0.3">
      <c r="A1202">
        <v>0.9</v>
      </c>
      <c r="B1202">
        <v>8.200837258379849</v>
      </c>
    </row>
    <row r="1203" spans="1:2" x14ac:dyDescent="0.3">
      <c r="A1203">
        <v>0.41</v>
      </c>
      <c r="B1203">
        <v>6.7753660909363917</v>
      </c>
    </row>
    <row r="1204" spans="1:2" x14ac:dyDescent="0.3">
      <c r="A1204">
        <v>0.3</v>
      </c>
      <c r="B1204">
        <v>6.1923624894748723</v>
      </c>
    </row>
    <row r="1205" spans="1:2" x14ac:dyDescent="0.3">
      <c r="A1205">
        <v>0.71</v>
      </c>
      <c r="B1205">
        <v>7.7493224646603558</v>
      </c>
    </row>
    <row r="1206" spans="1:2" x14ac:dyDescent="0.3">
      <c r="A1206">
        <v>0.35</v>
      </c>
      <c r="B1206">
        <v>6.9688503783419478</v>
      </c>
    </row>
    <row r="1207" spans="1:2" x14ac:dyDescent="0.3">
      <c r="A1207">
        <v>0.5</v>
      </c>
      <c r="B1207">
        <v>7.0741168161973622</v>
      </c>
    </row>
    <row r="1208" spans="1:2" x14ac:dyDescent="0.3">
      <c r="A1208">
        <v>0.71</v>
      </c>
      <c r="B1208">
        <v>7.8516611778892651</v>
      </c>
    </row>
    <row r="1209" spans="1:2" x14ac:dyDescent="0.3">
      <c r="A1209">
        <v>0.41</v>
      </c>
      <c r="B1209">
        <v>7.0228680860826413</v>
      </c>
    </row>
    <row r="1210" spans="1:2" x14ac:dyDescent="0.3">
      <c r="A1210">
        <v>0.51</v>
      </c>
      <c r="B1210">
        <v>7.9083871592900428</v>
      </c>
    </row>
    <row r="1211" spans="1:2" x14ac:dyDescent="0.3">
      <c r="A1211">
        <v>0.71</v>
      </c>
      <c r="B1211">
        <v>7.7531942698843412</v>
      </c>
    </row>
    <row r="1212" spans="1:2" x14ac:dyDescent="0.3">
      <c r="A1212">
        <v>1</v>
      </c>
      <c r="B1212">
        <v>8.3603054358790931</v>
      </c>
    </row>
    <row r="1213" spans="1:2" x14ac:dyDescent="0.3">
      <c r="A1213">
        <v>0.9</v>
      </c>
      <c r="B1213">
        <v>8.3520826713526368</v>
      </c>
    </row>
    <row r="1214" spans="1:2" x14ac:dyDescent="0.3">
      <c r="A1214">
        <v>0.51</v>
      </c>
      <c r="B1214">
        <v>7.4849302832896614</v>
      </c>
    </row>
    <row r="1215" spans="1:2" x14ac:dyDescent="0.3">
      <c r="A1215">
        <v>0.42</v>
      </c>
      <c r="B1215">
        <v>7.1188262490620779</v>
      </c>
    </row>
    <row r="1216" spans="1:2" x14ac:dyDescent="0.3">
      <c r="A1216">
        <v>0.4</v>
      </c>
      <c r="B1216">
        <v>6.8511849274937431</v>
      </c>
    </row>
    <row r="1217" spans="1:2" x14ac:dyDescent="0.3">
      <c r="A1217">
        <v>0.34</v>
      </c>
      <c r="B1217">
        <v>6.4167322825123261</v>
      </c>
    </row>
    <row r="1218" spans="1:2" x14ac:dyDescent="0.3">
      <c r="A1218">
        <v>0.23</v>
      </c>
      <c r="B1218">
        <v>6.2728770065461674</v>
      </c>
    </row>
    <row r="1219" spans="1:2" x14ac:dyDescent="0.3">
      <c r="A1219">
        <v>0.34</v>
      </c>
      <c r="B1219">
        <v>6.1025585946135692</v>
      </c>
    </row>
    <row r="1220" spans="1:2" x14ac:dyDescent="0.3">
      <c r="A1220">
        <v>0.3</v>
      </c>
      <c r="B1220">
        <v>6.3403593037277517</v>
      </c>
    </row>
    <row r="1221" spans="1:2" x14ac:dyDescent="0.3">
      <c r="A1221">
        <v>0.33</v>
      </c>
      <c r="B1221">
        <v>6.3225652399272843</v>
      </c>
    </row>
    <row r="1222" spans="1:2" x14ac:dyDescent="0.3">
      <c r="A1222">
        <v>0.93</v>
      </c>
      <c r="B1222">
        <v>8.3836617987917155</v>
      </c>
    </row>
    <row r="1223" spans="1:2" x14ac:dyDescent="0.3">
      <c r="A1223">
        <v>0.7</v>
      </c>
      <c r="B1223">
        <v>7.8188324438034043</v>
      </c>
    </row>
    <row r="1224" spans="1:2" x14ac:dyDescent="0.3">
      <c r="A1224">
        <v>0.31</v>
      </c>
      <c r="B1224">
        <v>6.4645883036899612</v>
      </c>
    </row>
    <row r="1225" spans="1:2" x14ac:dyDescent="0.3">
      <c r="A1225">
        <v>0.31</v>
      </c>
      <c r="B1225">
        <v>6.6858609470683596</v>
      </c>
    </row>
    <row r="1226" spans="1:2" x14ac:dyDescent="0.3">
      <c r="A1226">
        <v>0.77</v>
      </c>
      <c r="B1226">
        <v>7.8316172763526106</v>
      </c>
    </row>
    <row r="1227" spans="1:2" x14ac:dyDescent="0.3">
      <c r="A1227">
        <v>0.32</v>
      </c>
      <c r="B1227">
        <v>6.2595814640649232</v>
      </c>
    </row>
    <row r="1228" spans="1:2" x14ac:dyDescent="0.3">
      <c r="A1228">
        <v>0.37</v>
      </c>
      <c r="B1228">
        <v>6.4754327167040904</v>
      </c>
    </row>
    <row r="1229" spans="1:2" x14ac:dyDescent="0.3">
      <c r="A1229">
        <v>1</v>
      </c>
      <c r="B1229">
        <v>8.4842566911699731</v>
      </c>
    </row>
    <row r="1230" spans="1:2" x14ac:dyDescent="0.3">
      <c r="A1230">
        <v>0.41</v>
      </c>
      <c r="B1230">
        <v>6.9067547786485539</v>
      </c>
    </row>
    <row r="1231" spans="1:2" x14ac:dyDescent="0.3">
      <c r="A1231">
        <v>0.53</v>
      </c>
      <c r="B1231">
        <v>7.5745584842024805</v>
      </c>
    </row>
    <row r="1232" spans="1:2" x14ac:dyDescent="0.3">
      <c r="A1232">
        <v>0.7</v>
      </c>
      <c r="B1232">
        <v>7.6671582553191477</v>
      </c>
    </row>
    <row r="1233" spans="1:2" x14ac:dyDescent="0.3">
      <c r="A1233">
        <v>0.3</v>
      </c>
      <c r="B1233">
        <v>6.3189681137464344</v>
      </c>
    </row>
    <row r="1234" spans="1:2" x14ac:dyDescent="0.3">
      <c r="A1234">
        <v>0.27</v>
      </c>
      <c r="B1234">
        <v>6.4297194780391376</v>
      </c>
    </row>
    <row r="1235" spans="1:2" x14ac:dyDescent="0.3">
      <c r="A1235">
        <v>0.56999999999999995</v>
      </c>
      <c r="B1235">
        <v>7.4289271948022719</v>
      </c>
    </row>
    <row r="1236" spans="1:2" x14ac:dyDescent="0.3">
      <c r="A1236">
        <v>0.3</v>
      </c>
      <c r="B1236">
        <v>6.5279579176225502</v>
      </c>
    </row>
    <row r="1237" spans="1:2" x14ac:dyDescent="0.3">
      <c r="A1237">
        <v>0.37</v>
      </c>
      <c r="B1237">
        <v>6.8946700394334819</v>
      </c>
    </row>
    <row r="1238" spans="1:2" x14ac:dyDescent="0.3">
      <c r="A1238">
        <v>0.72</v>
      </c>
      <c r="B1238">
        <v>8.0605400465386392</v>
      </c>
    </row>
    <row r="1239" spans="1:2" x14ac:dyDescent="0.3">
      <c r="A1239">
        <v>0.76</v>
      </c>
      <c r="B1239">
        <v>7.9102237070973445</v>
      </c>
    </row>
    <row r="1240" spans="1:2" x14ac:dyDescent="0.3">
      <c r="A1240">
        <v>0.71</v>
      </c>
      <c r="B1240">
        <v>7.9434277678763729</v>
      </c>
    </row>
    <row r="1241" spans="1:2" x14ac:dyDescent="0.3">
      <c r="A1241">
        <v>0.35</v>
      </c>
      <c r="B1241">
        <v>6.2025355171879228</v>
      </c>
    </row>
    <row r="1242" spans="1:2" x14ac:dyDescent="0.3">
      <c r="A1242">
        <v>0.54</v>
      </c>
      <c r="B1242">
        <v>7.4696541729321284</v>
      </c>
    </row>
    <row r="1243" spans="1:2" x14ac:dyDescent="0.3">
      <c r="A1243">
        <v>0.9</v>
      </c>
      <c r="B1243">
        <v>8.0696553068861654</v>
      </c>
    </row>
    <row r="1244" spans="1:2" x14ac:dyDescent="0.3">
      <c r="A1244">
        <v>0.38</v>
      </c>
      <c r="B1244">
        <v>6.9077552789821368</v>
      </c>
    </row>
    <row r="1245" spans="1:2" x14ac:dyDescent="0.3">
      <c r="A1245">
        <v>0.36</v>
      </c>
      <c r="B1245">
        <v>6.6605751498396861</v>
      </c>
    </row>
    <row r="1246" spans="1:2" x14ac:dyDescent="0.3">
      <c r="A1246">
        <v>0.42</v>
      </c>
      <c r="B1246">
        <v>6.4425401664681985</v>
      </c>
    </row>
    <row r="1247" spans="1:2" x14ac:dyDescent="0.3">
      <c r="A1247">
        <v>0.56999999999999995</v>
      </c>
      <c r="B1247">
        <v>7.6857030612345474</v>
      </c>
    </row>
    <row r="1248" spans="1:2" x14ac:dyDescent="0.3">
      <c r="A1248">
        <v>0.36</v>
      </c>
      <c r="B1248">
        <v>6.815639990074331</v>
      </c>
    </row>
    <row r="1249" spans="1:2" x14ac:dyDescent="0.3">
      <c r="A1249">
        <v>1</v>
      </c>
      <c r="B1249">
        <v>8.4578677253314218</v>
      </c>
    </row>
    <row r="1250" spans="1:2" x14ac:dyDescent="0.3">
      <c r="A1250">
        <v>0.74</v>
      </c>
      <c r="B1250">
        <v>8.0876402877789833</v>
      </c>
    </row>
    <row r="1251" spans="1:2" x14ac:dyDescent="0.3">
      <c r="A1251">
        <v>0.5</v>
      </c>
      <c r="B1251">
        <v>7.1155821261844538</v>
      </c>
    </row>
    <row r="1252" spans="1:2" x14ac:dyDescent="0.3">
      <c r="A1252">
        <v>0.25</v>
      </c>
      <c r="B1252">
        <v>6.6066501861982152</v>
      </c>
    </row>
    <row r="1253" spans="1:2" x14ac:dyDescent="0.3">
      <c r="A1253">
        <v>0.3</v>
      </c>
      <c r="B1253">
        <v>6.1964441277945204</v>
      </c>
    </row>
    <row r="1254" spans="1:2" x14ac:dyDescent="0.3">
      <c r="A1254">
        <v>0.32</v>
      </c>
      <c r="B1254">
        <v>6.5792512120101012</v>
      </c>
    </row>
    <row r="1255" spans="1:2" x14ac:dyDescent="0.3">
      <c r="A1255">
        <v>0.54</v>
      </c>
      <c r="B1255">
        <v>7.6211951628098449</v>
      </c>
    </row>
    <row r="1256" spans="1:2" x14ac:dyDescent="0.3">
      <c r="A1256">
        <v>0.25</v>
      </c>
      <c r="B1256">
        <v>6.3543700407973507</v>
      </c>
    </row>
    <row r="1257" spans="1:2" x14ac:dyDescent="0.3">
      <c r="A1257">
        <v>0.72</v>
      </c>
      <c r="B1257">
        <v>7.9098566672694028</v>
      </c>
    </row>
    <row r="1258" spans="1:2" x14ac:dyDescent="0.3">
      <c r="A1258">
        <v>0.71</v>
      </c>
      <c r="B1258">
        <v>7.6280311269303347</v>
      </c>
    </row>
    <row r="1259" spans="1:2" x14ac:dyDescent="0.3">
      <c r="A1259">
        <v>0.28000000000000003</v>
      </c>
      <c r="B1259">
        <v>6.4645883036899612</v>
      </c>
    </row>
    <row r="1260" spans="1:2" x14ac:dyDescent="0.3">
      <c r="A1260">
        <v>0.5</v>
      </c>
      <c r="B1260">
        <v>7.2492150571143892</v>
      </c>
    </row>
    <row r="1261" spans="1:2" x14ac:dyDescent="0.3">
      <c r="A1261">
        <v>0.63</v>
      </c>
      <c r="B1261">
        <v>7.8343923029104365</v>
      </c>
    </row>
    <row r="1262" spans="1:2" x14ac:dyDescent="0.3">
      <c r="A1262">
        <v>0.3</v>
      </c>
      <c r="B1262">
        <v>6.5279579176225502</v>
      </c>
    </row>
    <row r="1263" spans="1:2" x14ac:dyDescent="0.3">
      <c r="A1263">
        <v>0.42</v>
      </c>
      <c r="B1263">
        <v>7.0057890192535028</v>
      </c>
    </row>
    <row r="1264" spans="1:2" x14ac:dyDescent="0.3">
      <c r="A1264">
        <v>0.31</v>
      </c>
      <c r="B1264">
        <v>6.5482191027623724</v>
      </c>
    </row>
    <row r="1265" spans="1:2" x14ac:dyDescent="0.3">
      <c r="A1265">
        <v>0.33</v>
      </c>
      <c r="B1265">
        <v>6.7945865808764987</v>
      </c>
    </row>
    <row r="1266" spans="1:2" x14ac:dyDescent="0.3">
      <c r="A1266">
        <v>0.54</v>
      </c>
      <c r="B1266">
        <v>7.4809921628695246</v>
      </c>
    </row>
    <row r="1267" spans="1:2" x14ac:dyDescent="0.3">
      <c r="A1267">
        <v>0.3</v>
      </c>
      <c r="B1267">
        <v>6.7604146910834277</v>
      </c>
    </row>
    <row r="1268" spans="1:2" x14ac:dyDescent="0.3">
      <c r="A1268">
        <v>0.41</v>
      </c>
      <c r="B1268">
        <v>7.1662659741336379</v>
      </c>
    </row>
    <row r="1269" spans="1:2" x14ac:dyDescent="0.3">
      <c r="A1269">
        <v>0.33</v>
      </c>
      <c r="B1269">
        <v>6.62273632394984</v>
      </c>
    </row>
    <row r="1270" spans="1:2" x14ac:dyDescent="0.3">
      <c r="A1270">
        <v>0.7</v>
      </c>
      <c r="B1270">
        <v>7.7823903355874595</v>
      </c>
    </row>
    <row r="1271" spans="1:2" x14ac:dyDescent="0.3">
      <c r="A1271">
        <v>0.73</v>
      </c>
      <c r="B1271">
        <v>7.8724551500639794</v>
      </c>
    </row>
    <row r="1272" spans="1:2" x14ac:dyDescent="0.3">
      <c r="A1272">
        <v>0.35</v>
      </c>
      <c r="B1272">
        <v>6.6821085974498091</v>
      </c>
    </row>
    <row r="1273" spans="1:2" x14ac:dyDescent="0.3">
      <c r="A1273">
        <v>0.72</v>
      </c>
      <c r="B1273">
        <v>7.9388022481544809</v>
      </c>
    </row>
    <row r="1274" spans="1:2" x14ac:dyDescent="0.3">
      <c r="A1274">
        <v>0.31</v>
      </c>
      <c r="B1274">
        <v>6.3969296552161463</v>
      </c>
    </row>
    <row r="1275" spans="1:2" x14ac:dyDescent="0.3">
      <c r="A1275">
        <v>0.72</v>
      </c>
      <c r="B1275">
        <v>7.950854857719988</v>
      </c>
    </row>
    <row r="1276" spans="1:2" x14ac:dyDescent="0.3">
      <c r="A1276">
        <v>0.9</v>
      </c>
      <c r="B1276">
        <v>8.3612408896423513</v>
      </c>
    </row>
    <row r="1277" spans="1:2" x14ac:dyDescent="0.3">
      <c r="A1277">
        <v>0.31</v>
      </c>
      <c r="B1277">
        <v>6.8480052745763631</v>
      </c>
    </row>
    <row r="1278" spans="1:2" x14ac:dyDescent="0.3">
      <c r="A1278">
        <v>0.71</v>
      </c>
      <c r="B1278">
        <v>8.1755475960210262</v>
      </c>
    </row>
    <row r="1279" spans="1:2" x14ac:dyDescent="0.3">
      <c r="A1279">
        <v>0.9</v>
      </c>
      <c r="B1279">
        <v>8.3673001018416198</v>
      </c>
    </row>
    <row r="1280" spans="1:2" x14ac:dyDescent="0.3">
      <c r="A1280">
        <v>1</v>
      </c>
      <c r="B1280">
        <v>8.3560850310214807</v>
      </c>
    </row>
    <row r="1281" spans="1:2" x14ac:dyDescent="0.3">
      <c r="A1281">
        <v>0.4</v>
      </c>
      <c r="B1281">
        <v>6.3935907539506314</v>
      </c>
    </row>
    <row r="1282" spans="1:2" x14ac:dyDescent="0.3">
      <c r="A1282">
        <v>0.71</v>
      </c>
      <c r="B1282">
        <v>7.9512071564729716</v>
      </c>
    </row>
    <row r="1283" spans="1:2" x14ac:dyDescent="0.3">
      <c r="A1283">
        <v>0.3</v>
      </c>
      <c r="B1283">
        <v>6.3456363608285962</v>
      </c>
    </row>
    <row r="1284" spans="1:2" x14ac:dyDescent="0.3">
      <c r="A1284">
        <v>0.31</v>
      </c>
      <c r="B1284">
        <v>6.6871086078665147</v>
      </c>
    </row>
    <row r="1285" spans="1:2" x14ac:dyDescent="0.3">
      <c r="A1285">
        <v>0.41</v>
      </c>
      <c r="B1285">
        <v>6.7604146910834277</v>
      </c>
    </row>
    <row r="1286" spans="1:2" x14ac:dyDescent="0.3">
      <c r="A1286">
        <v>0.3</v>
      </c>
      <c r="B1286">
        <v>6.2653012127377101</v>
      </c>
    </row>
    <row r="1287" spans="1:2" x14ac:dyDescent="0.3">
      <c r="A1287">
        <v>0.23</v>
      </c>
      <c r="B1287">
        <v>6.2728770065461674</v>
      </c>
    </row>
    <row r="1288" spans="1:2" x14ac:dyDescent="0.3">
      <c r="A1288">
        <v>0.73</v>
      </c>
      <c r="B1288">
        <v>8.1432267503674449</v>
      </c>
    </row>
    <row r="1289" spans="1:2" x14ac:dyDescent="0.3">
      <c r="A1289">
        <v>0.7</v>
      </c>
      <c r="B1289">
        <v>7.0166096838942194</v>
      </c>
    </row>
    <row r="1290" spans="1:2" x14ac:dyDescent="0.3">
      <c r="A1290">
        <v>0.7</v>
      </c>
      <c r="B1290">
        <v>8.200837258379849</v>
      </c>
    </row>
    <row r="1291" spans="1:2" x14ac:dyDescent="0.3">
      <c r="A1291">
        <v>0.38</v>
      </c>
      <c r="B1291">
        <v>6.9177056098353047</v>
      </c>
    </row>
    <row r="1292" spans="1:2" x14ac:dyDescent="0.3">
      <c r="A1292">
        <v>0.5</v>
      </c>
      <c r="B1292">
        <v>7.2254814727822945</v>
      </c>
    </row>
    <row r="1293" spans="1:2" x14ac:dyDescent="0.3">
      <c r="A1293">
        <v>0.4</v>
      </c>
      <c r="B1293">
        <v>6.8977049431286357</v>
      </c>
    </row>
    <row r="1294" spans="1:2" x14ac:dyDescent="0.3">
      <c r="A1294">
        <v>0.59</v>
      </c>
      <c r="B1294">
        <v>7.1701195434496281</v>
      </c>
    </row>
    <row r="1295" spans="1:2" x14ac:dyDescent="0.3">
      <c r="A1295">
        <v>0.3</v>
      </c>
      <c r="B1295">
        <v>6.2653012127377101</v>
      </c>
    </row>
    <row r="1296" spans="1:2" x14ac:dyDescent="0.3">
      <c r="A1296">
        <v>0.61</v>
      </c>
      <c r="B1296">
        <v>7.4804283060742076</v>
      </c>
    </row>
    <row r="1297" spans="1:2" x14ac:dyDescent="0.3">
      <c r="A1297">
        <v>0.39</v>
      </c>
      <c r="B1297">
        <v>7.1623974973557178</v>
      </c>
    </row>
    <row r="1298" spans="1:2" x14ac:dyDescent="0.3">
      <c r="A1298">
        <v>0.78</v>
      </c>
      <c r="B1298">
        <v>8.2594581953324084</v>
      </c>
    </row>
    <row r="1299" spans="1:2" x14ac:dyDescent="0.3">
      <c r="A1299">
        <v>0.52</v>
      </c>
      <c r="B1299">
        <v>7.4500795698074986</v>
      </c>
    </row>
    <row r="1300" spans="1:2" x14ac:dyDescent="0.3">
      <c r="A1300">
        <v>1</v>
      </c>
      <c r="B1300">
        <v>8.602453035367061</v>
      </c>
    </row>
    <row r="1301" spans="1:2" x14ac:dyDescent="0.3">
      <c r="A1301">
        <v>0.31</v>
      </c>
      <c r="B1301">
        <v>6.8101424501151362</v>
      </c>
    </row>
    <row r="1302" spans="1:2" x14ac:dyDescent="0.3">
      <c r="A1302">
        <v>0.57999999999999996</v>
      </c>
      <c r="B1302">
        <v>7.2122944685003407</v>
      </c>
    </row>
    <row r="1303" spans="1:2" x14ac:dyDescent="0.3">
      <c r="A1303">
        <v>0.89</v>
      </c>
      <c r="B1303">
        <v>7.9113240189633531</v>
      </c>
    </row>
    <row r="1304" spans="1:2" x14ac:dyDescent="0.3">
      <c r="A1304">
        <v>0.32</v>
      </c>
      <c r="B1304">
        <v>6.7178046950236912</v>
      </c>
    </row>
    <row r="1305" spans="1:2" x14ac:dyDescent="0.3">
      <c r="A1305">
        <v>0.91</v>
      </c>
      <c r="B1305">
        <v>8.2076744243552824</v>
      </c>
    </row>
    <row r="1306" spans="1:2" x14ac:dyDescent="0.3">
      <c r="A1306">
        <v>0.3</v>
      </c>
      <c r="B1306">
        <v>6.5944134597497781</v>
      </c>
    </row>
    <row r="1307" spans="1:2" x14ac:dyDescent="0.3">
      <c r="A1307">
        <v>0.24</v>
      </c>
      <c r="B1307">
        <v>6.313548046277095</v>
      </c>
    </row>
    <row r="1308" spans="1:2" x14ac:dyDescent="0.3">
      <c r="A1308">
        <v>0.27</v>
      </c>
      <c r="B1308">
        <v>6.633318433280377</v>
      </c>
    </row>
    <row r="1309" spans="1:2" x14ac:dyDescent="0.3">
      <c r="A1309">
        <v>0.31</v>
      </c>
      <c r="B1309">
        <v>6.5482191027623724</v>
      </c>
    </row>
    <row r="1310" spans="1:2" x14ac:dyDescent="0.3">
      <c r="A1310">
        <v>0.41</v>
      </c>
      <c r="B1310">
        <v>6.6306833856423717</v>
      </c>
    </row>
    <row r="1311" spans="1:2" x14ac:dyDescent="0.3">
      <c r="A1311">
        <v>0.56999999999999995</v>
      </c>
      <c r="B1311">
        <v>7.1260872732991247</v>
      </c>
    </row>
    <row r="1312" spans="1:2" x14ac:dyDescent="0.3">
      <c r="A1312">
        <v>0.9</v>
      </c>
      <c r="B1312">
        <v>8.2422298913722312</v>
      </c>
    </row>
    <row r="1313" spans="1:2" x14ac:dyDescent="0.3">
      <c r="A1313">
        <v>1</v>
      </c>
      <c r="B1313">
        <v>8.5739515252348468</v>
      </c>
    </row>
    <row r="1314" spans="1:2" x14ac:dyDescent="0.3">
      <c r="A1314">
        <v>0.7</v>
      </c>
      <c r="B1314">
        <v>7.6943928026294213</v>
      </c>
    </row>
    <row r="1315" spans="1:2" x14ac:dyDescent="0.3">
      <c r="A1315">
        <v>0.82</v>
      </c>
      <c r="B1315">
        <v>7.9979993179797297</v>
      </c>
    </row>
    <row r="1316" spans="1:2" x14ac:dyDescent="0.3">
      <c r="A1316">
        <v>0.7</v>
      </c>
      <c r="B1316">
        <v>7.4085305668946262</v>
      </c>
    </row>
    <row r="1317" spans="1:2" x14ac:dyDescent="0.3">
      <c r="A1317">
        <v>0.43</v>
      </c>
      <c r="B1317">
        <v>6.674561391814426</v>
      </c>
    </row>
    <row r="1318" spans="1:2" x14ac:dyDescent="0.3">
      <c r="A1318">
        <v>0.9</v>
      </c>
      <c r="B1318">
        <v>8.3020178097512041</v>
      </c>
    </row>
    <row r="1319" spans="1:2" x14ac:dyDescent="0.3">
      <c r="A1319">
        <v>0.56000000000000005</v>
      </c>
      <c r="B1319">
        <v>7.4277388405328937</v>
      </c>
    </row>
    <row r="1320" spans="1:2" x14ac:dyDescent="0.3">
      <c r="A1320">
        <v>0.36</v>
      </c>
      <c r="B1320">
        <v>6.4738906963522744</v>
      </c>
    </row>
    <row r="1321" spans="1:2" x14ac:dyDescent="0.3">
      <c r="A1321">
        <v>0.43</v>
      </c>
      <c r="B1321">
        <v>6.7650389767805414</v>
      </c>
    </row>
    <row r="1322" spans="1:2" x14ac:dyDescent="0.3">
      <c r="A1322">
        <v>0.32</v>
      </c>
      <c r="B1322">
        <v>6.9157234486313142</v>
      </c>
    </row>
    <row r="1323" spans="1:2" x14ac:dyDescent="0.3">
      <c r="A1323">
        <v>0.3</v>
      </c>
      <c r="B1323">
        <v>6.5117453296447279</v>
      </c>
    </row>
    <row r="1324" spans="1:2" x14ac:dyDescent="0.3">
      <c r="A1324">
        <v>0.72</v>
      </c>
      <c r="B1324">
        <v>8.0925452638912994</v>
      </c>
    </row>
    <row r="1325" spans="1:2" x14ac:dyDescent="0.3">
      <c r="A1325">
        <v>0.5</v>
      </c>
      <c r="B1325">
        <v>7.0387835413885416</v>
      </c>
    </row>
    <row r="1326" spans="1:2" x14ac:dyDescent="0.3">
      <c r="A1326">
        <v>0.93</v>
      </c>
      <c r="B1326">
        <v>7.7989333100412166</v>
      </c>
    </row>
    <row r="1327" spans="1:2" x14ac:dyDescent="0.3">
      <c r="A1327">
        <v>0.32</v>
      </c>
      <c r="B1327">
        <v>6.4002574453088208</v>
      </c>
    </row>
    <row r="1328" spans="1:2" x14ac:dyDescent="0.3">
      <c r="A1328">
        <v>0.5</v>
      </c>
      <c r="B1328">
        <v>7.2167094867094574</v>
      </c>
    </row>
    <row r="1329" spans="1:2" x14ac:dyDescent="0.3">
      <c r="A1329">
        <v>0.3</v>
      </c>
      <c r="B1329">
        <v>6.8145428972599582</v>
      </c>
    </row>
    <row r="1330" spans="1:2" x14ac:dyDescent="0.3">
      <c r="A1330">
        <v>0.7</v>
      </c>
      <c r="B1330">
        <v>7.8504931808711405</v>
      </c>
    </row>
    <row r="1331" spans="1:2" x14ac:dyDescent="0.3">
      <c r="A1331">
        <v>0.54</v>
      </c>
      <c r="B1331">
        <v>7.4770384723196965</v>
      </c>
    </row>
    <row r="1332" spans="1:2" x14ac:dyDescent="0.3">
      <c r="A1332">
        <v>0.32</v>
      </c>
      <c r="B1332">
        <v>6.4002574453088208</v>
      </c>
    </row>
    <row r="1333" spans="1:2" x14ac:dyDescent="0.3">
      <c r="A1333">
        <v>0.5</v>
      </c>
      <c r="B1333">
        <v>7.3926475207216233</v>
      </c>
    </row>
    <row r="1334" spans="1:2" x14ac:dyDescent="0.3">
      <c r="A1334">
        <v>0.33</v>
      </c>
      <c r="B1334">
        <v>7.0157124204872297</v>
      </c>
    </row>
    <row r="1335" spans="1:2" x14ac:dyDescent="0.3">
      <c r="A1335">
        <v>0.3</v>
      </c>
      <c r="B1335">
        <v>6.5567783561580422</v>
      </c>
    </row>
    <row r="1336" spans="1:2" x14ac:dyDescent="0.3">
      <c r="A1336">
        <v>0.91</v>
      </c>
      <c r="B1336">
        <v>8.4140524324967245</v>
      </c>
    </row>
    <row r="1337" spans="1:2" x14ac:dyDescent="0.3">
      <c r="A1337">
        <v>0.35</v>
      </c>
      <c r="B1337">
        <v>6.93537044601511</v>
      </c>
    </row>
    <row r="1338" spans="1:2" x14ac:dyDescent="0.3">
      <c r="A1338">
        <v>0.31</v>
      </c>
      <c r="B1338">
        <v>6.8480052745763631</v>
      </c>
    </row>
    <row r="1339" spans="1:2" x14ac:dyDescent="0.3">
      <c r="A1339">
        <v>0.5</v>
      </c>
      <c r="B1339">
        <v>7.4988697339769308</v>
      </c>
    </row>
    <row r="1340" spans="1:2" x14ac:dyDescent="0.3">
      <c r="A1340">
        <v>0.35</v>
      </c>
      <c r="B1340">
        <v>6.4676987261043539</v>
      </c>
    </row>
    <row r="1341" spans="1:2" x14ac:dyDescent="0.3">
      <c r="A1341">
        <v>0.81</v>
      </c>
      <c r="B1341">
        <v>8.0913212735304096</v>
      </c>
    </row>
    <row r="1342" spans="1:2" x14ac:dyDescent="0.3">
      <c r="A1342">
        <v>0.4</v>
      </c>
      <c r="B1342">
        <v>6.8977049431286357</v>
      </c>
    </row>
    <row r="1343" spans="1:2" x14ac:dyDescent="0.3">
      <c r="A1343">
        <v>0.6</v>
      </c>
      <c r="B1343">
        <v>7.7244466456335372</v>
      </c>
    </row>
    <row r="1344" spans="1:2" x14ac:dyDescent="0.3">
      <c r="A1344">
        <v>0.55000000000000004</v>
      </c>
      <c r="B1344">
        <v>7.4187808827507942</v>
      </c>
    </row>
    <row r="1345" spans="1:2" x14ac:dyDescent="0.3">
      <c r="A1345">
        <v>0.4</v>
      </c>
      <c r="B1345">
        <v>6.4738906963522744</v>
      </c>
    </row>
    <row r="1346" spans="1:2" x14ac:dyDescent="0.3">
      <c r="A1346">
        <v>0.32</v>
      </c>
      <c r="B1346">
        <v>6.8501261661455004</v>
      </c>
    </row>
    <row r="1347" spans="1:2" x14ac:dyDescent="0.3">
      <c r="A1347">
        <v>0.26</v>
      </c>
      <c r="B1347">
        <v>6.4199949281471422</v>
      </c>
    </row>
    <row r="1348" spans="1:2" x14ac:dyDescent="0.3">
      <c r="A1348">
        <v>0.32</v>
      </c>
      <c r="B1348">
        <v>6.8606636714482869</v>
      </c>
    </row>
    <row r="1349" spans="1:2" x14ac:dyDescent="0.3">
      <c r="A1349">
        <v>0.3</v>
      </c>
      <c r="B1349">
        <v>6.5424719605068047</v>
      </c>
    </row>
    <row r="1350" spans="1:2" x14ac:dyDescent="0.3">
      <c r="A1350">
        <v>0.3</v>
      </c>
      <c r="B1350">
        <v>6.5652649700353614</v>
      </c>
    </row>
    <row r="1351" spans="1:2" x14ac:dyDescent="0.3">
      <c r="A1351">
        <v>0.91</v>
      </c>
      <c r="B1351">
        <v>8.2350954972583565</v>
      </c>
    </row>
    <row r="1352" spans="1:2" x14ac:dyDescent="0.3">
      <c r="A1352">
        <v>0.32</v>
      </c>
      <c r="B1352">
        <v>6.70196036600254</v>
      </c>
    </row>
    <row r="1353" spans="1:2" x14ac:dyDescent="0.3">
      <c r="A1353">
        <v>0.9</v>
      </c>
      <c r="B1353">
        <v>8.1309423022318779</v>
      </c>
    </row>
    <row r="1354" spans="1:2" x14ac:dyDescent="0.3">
      <c r="A1354">
        <v>0.52</v>
      </c>
      <c r="B1354">
        <v>7.511524648390866</v>
      </c>
    </row>
    <row r="1355" spans="1:2" x14ac:dyDescent="0.3">
      <c r="A1355">
        <v>0.59</v>
      </c>
      <c r="B1355">
        <v>7.57095858316901</v>
      </c>
    </row>
    <row r="1356" spans="1:2" x14ac:dyDescent="0.3">
      <c r="A1356">
        <v>0.54</v>
      </c>
      <c r="B1356">
        <v>7.2218358252884487</v>
      </c>
    </row>
    <row r="1357" spans="1:2" x14ac:dyDescent="0.3">
      <c r="A1357">
        <v>0.31</v>
      </c>
      <c r="B1357">
        <v>6.9527286446248686</v>
      </c>
    </row>
    <row r="1358" spans="1:2" x14ac:dyDescent="0.3">
      <c r="A1358">
        <v>0.5</v>
      </c>
      <c r="B1358">
        <v>7.5164333029156323</v>
      </c>
    </row>
    <row r="1359" spans="1:2" x14ac:dyDescent="0.3">
      <c r="A1359">
        <v>0.9</v>
      </c>
      <c r="B1359">
        <v>8.3404560129161833</v>
      </c>
    </row>
    <row r="1360" spans="1:2" x14ac:dyDescent="0.3">
      <c r="A1360">
        <v>0.38</v>
      </c>
      <c r="B1360">
        <v>6.9744789110250451</v>
      </c>
    </row>
    <row r="1361" spans="1:2" x14ac:dyDescent="0.3">
      <c r="A1361">
        <v>0.9</v>
      </c>
      <c r="B1361">
        <v>8.1504679116240037</v>
      </c>
    </row>
    <row r="1362" spans="1:2" x14ac:dyDescent="0.3">
      <c r="A1362">
        <v>0.24</v>
      </c>
      <c r="B1362">
        <v>6.2225762680713688</v>
      </c>
    </row>
    <row r="1363" spans="1:2" x14ac:dyDescent="0.3">
      <c r="A1363">
        <v>0.32</v>
      </c>
      <c r="B1363">
        <v>6.5930445341424369</v>
      </c>
    </row>
    <row r="1364" spans="1:2" x14ac:dyDescent="0.3">
      <c r="A1364">
        <v>0.3</v>
      </c>
      <c r="B1364">
        <v>6.654152520183219</v>
      </c>
    </row>
    <row r="1365" spans="1:2" x14ac:dyDescent="0.3">
      <c r="A1365">
        <v>0.71</v>
      </c>
      <c r="B1365">
        <v>8.1936766659552411</v>
      </c>
    </row>
    <row r="1366" spans="1:2" x14ac:dyDescent="0.3">
      <c r="A1366">
        <v>0.91</v>
      </c>
      <c r="B1366">
        <v>8.3052368294925927</v>
      </c>
    </row>
    <row r="1367" spans="1:2" x14ac:dyDescent="0.3">
      <c r="A1367">
        <v>0.3</v>
      </c>
      <c r="B1367">
        <v>6.7604146910834277</v>
      </c>
    </row>
    <row r="1368" spans="1:2" x14ac:dyDescent="0.3">
      <c r="A1368">
        <v>0.69</v>
      </c>
      <c r="B1368">
        <v>7.5076900778199036</v>
      </c>
    </row>
    <row r="1369" spans="1:2" x14ac:dyDescent="0.3">
      <c r="A1369">
        <v>0.28000000000000003</v>
      </c>
      <c r="B1369">
        <v>6.4707995037826018</v>
      </c>
    </row>
    <row r="1370" spans="1:2" x14ac:dyDescent="0.3">
      <c r="A1370">
        <v>0.28000000000000003</v>
      </c>
      <c r="B1370">
        <v>6.4707995037826018</v>
      </c>
    </row>
    <row r="1371" spans="1:2" x14ac:dyDescent="0.3">
      <c r="A1371">
        <v>0.3</v>
      </c>
      <c r="B1371">
        <v>6.5279579176225502</v>
      </c>
    </row>
    <row r="1372" spans="1:2" x14ac:dyDescent="0.3">
      <c r="A1372">
        <v>0.41</v>
      </c>
      <c r="B1372">
        <v>6.5395859556176692</v>
      </c>
    </row>
    <row r="1373" spans="1:2" x14ac:dyDescent="0.3">
      <c r="A1373">
        <v>0.61</v>
      </c>
      <c r="B1373">
        <v>7.0466472778487557</v>
      </c>
    </row>
    <row r="1374" spans="1:2" x14ac:dyDescent="0.3">
      <c r="A1374">
        <v>0.62</v>
      </c>
      <c r="B1374">
        <v>7.1631723908466425</v>
      </c>
    </row>
    <row r="1375" spans="1:2" x14ac:dyDescent="0.3">
      <c r="A1375">
        <v>0.32</v>
      </c>
      <c r="B1375">
        <v>6.1675164908883415</v>
      </c>
    </row>
    <row r="1376" spans="1:2" x14ac:dyDescent="0.3">
      <c r="A1376">
        <v>0.36</v>
      </c>
      <c r="B1376">
        <v>6.4967749901858625</v>
      </c>
    </row>
    <row r="1377" spans="1:2" x14ac:dyDescent="0.3">
      <c r="A1377">
        <v>1</v>
      </c>
      <c r="B1377">
        <v>8.0326848759676199</v>
      </c>
    </row>
    <row r="1378" spans="1:2" x14ac:dyDescent="0.3">
      <c r="A1378">
        <v>0.77</v>
      </c>
      <c r="B1378">
        <v>7.8597991805621099</v>
      </c>
    </row>
    <row r="1379" spans="1:2" x14ac:dyDescent="0.3">
      <c r="A1379">
        <v>0.43</v>
      </c>
      <c r="B1379">
        <v>6.75343791859778</v>
      </c>
    </row>
    <row r="1380" spans="1:2" x14ac:dyDescent="0.3">
      <c r="A1380">
        <v>0.8</v>
      </c>
      <c r="B1380">
        <v>8.0274765308604827</v>
      </c>
    </row>
    <row r="1381" spans="1:2" x14ac:dyDescent="0.3">
      <c r="A1381">
        <v>0.25</v>
      </c>
      <c r="B1381">
        <v>6.6066501861982152</v>
      </c>
    </row>
    <row r="1382" spans="1:2" x14ac:dyDescent="0.3">
      <c r="A1382">
        <v>0.3</v>
      </c>
      <c r="B1382">
        <v>6.1633148040346413</v>
      </c>
    </row>
    <row r="1383" spans="1:2" x14ac:dyDescent="0.3">
      <c r="A1383">
        <v>0.4</v>
      </c>
      <c r="B1383">
        <v>6.9382844840169602</v>
      </c>
    </row>
    <row r="1384" spans="1:2" x14ac:dyDescent="0.3">
      <c r="A1384">
        <v>0.31</v>
      </c>
      <c r="B1384">
        <v>6.2595814640649232</v>
      </c>
    </row>
    <row r="1385" spans="1:2" x14ac:dyDescent="0.3">
      <c r="A1385">
        <v>0.26</v>
      </c>
      <c r="B1385">
        <v>6.3952615981154493</v>
      </c>
    </row>
    <row r="1386" spans="1:2" x14ac:dyDescent="0.3">
      <c r="A1386">
        <v>0.9</v>
      </c>
      <c r="B1386">
        <v>8.3591348867579622</v>
      </c>
    </row>
    <row r="1387" spans="1:2" x14ac:dyDescent="0.3">
      <c r="A1387">
        <v>0.3</v>
      </c>
      <c r="B1387">
        <v>6.9206715042486833</v>
      </c>
    </row>
    <row r="1388" spans="1:2" x14ac:dyDescent="0.3">
      <c r="A1388">
        <v>0.7</v>
      </c>
      <c r="B1388">
        <v>7.4988697339769308</v>
      </c>
    </row>
    <row r="1389" spans="1:2" x14ac:dyDescent="0.3">
      <c r="A1389">
        <v>0.77</v>
      </c>
      <c r="B1389">
        <v>7.8943180638416237</v>
      </c>
    </row>
    <row r="1390" spans="1:2" x14ac:dyDescent="0.3">
      <c r="A1390">
        <v>0.28000000000000003</v>
      </c>
      <c r="B1390">
        <v>6.7190131543852596</v>
      </c>
    </row>
    <row r="1391" spans="1:2" x14ac:dyDescent="0.3">
      <c r="A1391">
        <v>0.54</v>
      </c>
      <c r="B1391">
        <v>7.4809921628695246</v>
      </c>
    </row>
    <row r="1392" spans="1:2" x14ac:dyDescent="0.3">
      <c r="A1392">
        <v>0.38</v>
      </c>
      <c r="B1392">
        <v>6.3421214187211516</v>
      </c>
    </row>
    <row r="1393" spans="1:2" x14ac:dyDescent="0.3">
      <c r="A1393">
        <v>0.3</v>
      </c>
      <c r="B1393">
        <v>6.654152520183219</v>
      </c>
    </row>
    <row r="1394" spans="1:2" x14ac:dyDescent="0.3">
      <c r="A1394">
        <v>0.3</v>
      </c>
      <c r="B1394">
        <v>6.7604146910834277</v>
      </c>
    </row>
    <row r="1395" spans="1:2" x14ac:dyDescent="0.3">
      <c r="A1395">
        <v>0.31</v>
      </c>
      <c r="B1395">
        <v>6.2989492468559423</v>
      </c>
    </row>
    <row r="1396" spans="1:2" x14ac:dyDescent="0.3">
      <c r="A1396">
        <v>0.41</v>
      </c>
      <c r="B1396">
        <v>6.9735430195201404</v>
      </c>
    </row>
    <row r="1397" spans="1:2" x14ac:dyDescent="0.3">
      <c r="A1397">
        <v>0.72</v>
      </c>
      <c r="B1397">
        <v>8.0965129175015935</v>
      </c>
    </row>
    <row r="1398" spans="1:2" x14ac:dyDescent="0.3">
      <c r="A1398">
        <v>0.3</v>
      </c>
      <c r="B1398">
        <v>6.9975959829819265</v>
      </c>
    </row>
    <row r="1399" spans="1:2" x14ac:dyDescent="0.3">
      <c r="A1399">
        <v>0.32</v>
      </c>
      <c r="B1399">
        <v>5.9738096118692612</v>
      </c>
    </row>
    <row r="1400" spans="1:2" x14ac:dyDescent="0.3">
      <c r="A1400">
        <v>0.41</v>
      </c>
      <c r="B1400">
        <v>6.8134445995108956</v>
      </c>
    </row>
    <row r="1401" spans="1:2" x14ac:dyDescent="0.3">
      <c r="A1401">
        <v>0.41</v>
      </c>
      <c r="B1401">
        <v>6.9810057407217299</v>
      </c>
    </row>
    <row r="1402" spans="1:2" x14ac:dyDescent="0.3">
      <c r="A1402">
        <v>0.43</v>
      </c>
      <c r="B1402">
        <v>6.6795991858443831</v>
      </c>
    </row>
    <row r="1403" spans="1:2" x14ac:dyDescent="0.3">
      <c r="A1403">
        <v>0.41</v>
      </c>
      <c r="B1403">
        <v>6.6039438246004725</v>
      </c>
    </row>
    <row r="1404" spans="1:2" x14ac:dyDescent="0.3">
      <c r="A1404">
        <v>0.5</v>
      </c>
      <c r="B1404">
        <v>7.4253578870271513</v>
      </c>
    </row>
    <row r="1405" spans="1:2" x14ac:dyDescent="0.3">
      <c r="A1405">
        <v>0.38</v>
      </c>
      <c r="B1405">
        <v>6.3851943989977258</v>
      </c>
    </row>
    <row r="1406" spans="1:2" x14ac:dyDescent="0.3">
      <c r="A1406">
        <v>0.3</v>
      </c>
      <c r="B1406">
        <v>6.4892049313253173</v>
      </c>
    </row>
    <row r="1407" spans="1:2" x14ac:dyDescent="0.3">
      <c r="A1407">
        <v>0.3</v>
      </c>
      <c r="B1407">
        <v>6.5012896705403893</v>
      </c>
    </row>
    <row r="1408" spans="1:2" x14ac:dyDescent="0.3">
      <c r="A1408">
        <v>0.32</v>
      </c>
      <c r="B1408">
        <v>6.7650389767805414</v>
      </c>
    </row>
    <row r="1409" spans="1:2" x14ac:dyDescent="0.3">
      <c r="A1409">
        <v>0.72</v>
      </c>
      <c r="B1409">
        <v>7.7681103785259884</v>
      </c>
    </row>
    <row r="1410" spans="1:2" x14ac:dyDescent="0.3">
      <c r="A1410">
        <v>0.5</v>
      </c>
      <c r="B1410">
        <v>7.1546153569136628</v>
      </c>
    </row>
    <row r="1411" spans="1:2" x14ac:dyDescent="0.3">
      <c r="A1411">
        <v>0.37</v>
      </c>
      <c r="B1411">
        <v>6.1180971980413483</v>
      </c>
    </row>
    <row r="1412" spans="1:2" x14ac:dyDescent="0.3">
      <c r="A1412">
        <v>0.55000000000000004</v>
      </c>
      <c r="B1412">
        <v>7.1412451223504911</v>
      </c>
    </row>
    <row r="1413" spans="1:2" x14ac:dyDescent="0.3">
      <c r="A1413">
        <v>0.41</v>
      </c>
      <c r="B1413">
        <v>6.7262334023587469</v>
      </c>
    </row>
    <row r="1414" spans="1:2" x14ac:dyDescent="0.3">
      <c r="A1414">
        <v>0.41</v>
      </c>
      <c r="B1414">
        <v>7.1662659741336379</v>
      </c>
    </row>
    <row r="1415" spans="1:2" x14ac:dyDescent="0.3">
      <c r="A1415">
        <v>0.92</v>
      </c>
      <c r="B1415">
        <v>8.3565548454534255</v>
      </c>
    </row>
    <row r="1416" spans="1:2" x14ac:dyDescent="0.3">
      <c r="A1416">
        <v>0.23</v>
      </c>
      <c r="B1416">
        <v>5.9964520886190211</v>
      </c>
    </row>
    <row r="1417" spans="1:2" x14ac:dyDescent="0.3">
      <c r="A1417">
        <v>0.3</v>
      </c>
      <c r="B1417">
        <v>6.4313310819334788</v>
      </c>
    </row>
    <row r="1418" spans="1:2" x14ac:dyDescent="0.3">
      <c r="A1418">
        <v>0.85</v>
      </c>
      <c r="B1418">
        <v>8.3832045514129199</v>
      </c>
    </row>
    <row r="1419" spans="1:2" x14ac:dyDescent="0.3">
      <c r="A1419">
        <v>0.93</v>
      </c>
      <c r="B1419">
        <v>8.4749117991596314</v>
      </c>
    </row>
    <row r="1420" spans="1:2" x14ac:dyDescent="0.3">
      <c r="A1420">
        <v>0.24</v>
      </c>
      <c r="B1420">
        <v>6.1841488909374833</v>
      </c>
    </row>
    <row r="1421" spans="1:2" x14ac:dyDescent="0.3">
      <c r="A1421">
        <v>0.3</v>
      </c>
      <c r="B1421">
        <v>6.7604146910834277</v>
      </c>
    </row>
    <row r="1422" spans="1:2" x14ac:dyDescent="0.3">
      <c r="A1422">
        <v>0.53</v>
      </c>
      <c r="B1422">
        <v>7.4541410781466784</v>
      </c>
    </row>
    <row r="1423" spans="1:2" x14ac:dyDescent="0.3">
      <c r="A1423">
        <v>0.42</v>
      </c>
      <c r="B1423">
        <v>7.2442275156033498</v>
      </c>
    </row>
    <row r="1424" spans="1:2" x14ac:dyDescent="0.3">
      <c r="A1424">
        <v>0.41</v>
      </c>
      <c r="B1424">
        <v>6.9660241871061128</v>
      </c>
    </row>
    <row r="1425" spans="1:2" x14ac:dyDescent="0.3">
      <c r="A1425">
        <v>0.37</v>
      </c>
      <c r="B1425">
        <v>6.9865664594064265</v>
      </c>
    </row>
    <row r="1426" spans="1:2" x14ac:dyDescent="0.3">
      <c r="A1426">
        <v>0.7</v>
      </c>
      <c r="B1426">
        <v>7.9902381857203633</v>
      </c>
    </row>
    <row r="1427" spans="1:2" x14ac:dyDescent="0.3">
      <c r="A1427">
        <v>0.3</v>
      </c>
      <c r="B1427">
        <v>6.300785794663244</v>
      </c>
    </row>
    <row r="1428" spans="1:2" x14ac:dyDescent="0.3">
      <c r="A1428">
        <v>0.51</v>
      </c>
      <c r="B1428">
        <v>7.3485875309275928</v>
      </c>
    </row>
    <row r="1429" spans="1:2" x14ac:dyDescent="0.3">
      <c r="A1429">
        <v>0.71</v>
      </c>
      <c r="B1429">
        <v>7.7463006622314392</v>
      </c>
    </row>
    <row r="1430" spans="1:2" x14ac:dyDescent="0.3">
      <c r="A1430">
        <v>1</v>
      </c>
      <c r="B1430">
        <v>8.4709398068987749</v>
      </c>
    </row>
    <row r="1431" spans="1:2" x14ac:dyDescent="0.3">
      <c r="A1431">
        <v>0.71</v>
      </c>
      <c r="B1431">
        <v>7.7638712878202218</v>
      </c>
    </row>
    <row r="1432" spans="1:2" x14ac:dyDescent="0.3">
      <c r="A1432">
        <v>0.55000000000000004</v>
      </c>
      <c r="B1432">
        <v>7.4301141385618008</v>
      </c>
    </row>
    <row r="1433" spans="1:2" x14ac:dyDescent="0.3">
      <c r="A1433">
        <v>0.3</v>
      </c>
      <c r="B1433">
        <v>6.2265366692874657</v>
      </c>
    </row>
    <row r="1434" spans="1:2" x14ac:dyDescent="0.3">
      <c r="A1434">
        <v>0.71</v>
      </c>
      <c r="B1434">
        <v>7.9610214658833698</v>
      </c>
    </row>
    <row r="1435" spans="1:2" x14ac:dyDescent="0.3">
      <c r="A1435">
        <v>0.55000000000000004</v>
      </c>
      <c r="B1435">
        <v>7.3543623304214769</v>
      </c>
    </row>
    <row r="1436" spans="1:2" x14ac:dyDescent="0.3">
      <c r="A1436">
        <v>0.5</v>
      </c>
      <c r="B1436">
        <v>7.2772477266314839</v>
      </c>
    </row>
    <row r="1437" spans="1:2" x14ac:dyDescent="0.3">
      <c r="A1437">
        <v>0.23</v>
      </c>
      <c r="B1437">
        <v>6.3062752869480159</v>
      </c>
    </row>
    <row r="1438" spans="1:2" x14ac:dyDescent="0.3">
      <c r="A1438">
        <v>0.43</v>
      </c>
      <c r="B1438">
        <v>6.633318433280377</v>
      </c>
    </row>
    <row r="1439" spans="1:2" x14ac:dyDescent="0.3">
      <c r="A1439">
        <v>0.5</v>
      </c>
      <c r="B1439">
        <v>7.5616417455887799</v>
      </c>
    </row>
    <row r="1440" spans="1:2" x14ac:dyDescent="0.3">
      <c r="A1440">
        <v>0.53</v>
      </c>
      <c r="B1440">
        <v>7.5796788230904557</v>
      </c>
    </row>
    <row r="1441" spans="1:2" x14ac:dyDescent="0.3">
      <c r="A1441">
        <v>0.48</v>
      </c>
      <c r="B1441">
        <v>6.9847163201182658</v>
      </c>
    </row>
    <row r="1442" spans="1:2" x14ac:dyDescent="0.3">
      <c r="A1442">
        <v>0.31</v>
      </c>
      <c r="B1442">
        <v>6.8035052576083377</v>
      </c>
    </row>
    <row r="1443" spans="1:2" x14ac:dyDescent="0.3">
      <c r="A1443">
        <v>0.52</v>
      </c>
      <c r="B1443">
        <v>7.3957216086020452</v>
      </c>
    </row>
    <row r="1444" spans="1:2" x14ac:dyDescent="0.3">
      <c r="A1444">
        <v>0.32</v>
      </c>
      <c r="B1444">
        <v>6.4738906963522744</v>
      </c>
    </row>
    <row r="1445" spans="1:2" x14ac:dyDescent="0.3">
      <c r="A1445">
        <v>0.42</v>
      </c>
      <c r="B1445">
        <v>6.9382844840169602</v>
      </c>
    </row>
    <row r="1446" spans="1:2" x14ac:dyDescent="0.3">
      <c r="A1446">
        <v>0.42</v>
      </c>
      <c r="B1446">
        <v>6.4967749901858625</v>
      </c>
    </row>
    <row r="1447" spans="1:2" x14ac:dyDescent="0.3">
      <c r="A1447">
        <v>0.51</v>
      </c>
      <c r="B1447">
        <v>6.9117473002516743</v>
      </c>
    </row>
    <row r="1448" spans="1:2" x14ac:dyDescent="0.3">
      <c r="A1448">
        <v>0.3</v>
      </c>
      <c r="B1448">
        <v>6.2633982625916236</v>
      </c>
    </row>
    <row r="1449" spans="1:2" x14ac:dyDescent="0.3">
      <c r="A1449">
        <v>0.7</v>
      </c>
      <c r="B1449">
        <v>7.5469741175165268</v>
      </c>
    </row>
    <row r="1450" spans="1:2" x14ac:dyDescent="0.3">
      <c r="A1450">
        <v>0.3</v>
      </c>
      <c r="B1450">
        <v>6.0844994130751715</v>
      </c>
    </row>
    <row r="1451" spans="1:2" x14ac:dyDescent="0.3">
      <c r="A1451">
        <v>0.95</v>
      </c>
      <c r="B1451">
        <v>8.2076744243552824</v>
      </c>
    </row>
    <row r="1452" spans="1:2" x14ac:dyDescent="0.3">
      <c r="A1452">
        <v>0.3</v>
      </c>
      <c r="B1452">
        <v>6.2653012127377101</v>
      </c>
    </row>
    <row r="1453" spans="1:2" x14ac:dyDescent="0.3">
      <c r="A1453">
        <v>0.41</v>
      </c>
      <c r="B1453">
        <v>7.0094089327086371</v>
      </c>
    </row>
    <row r="1454" spans="1:2" x14ac:dyDescent="0.3">
      <c r="A1454">
        <v>0.7</v>
      </c>
      <c r="B1454">
        <v>7.950854857719988</v>
      </c>
    </row>
    <row r="1455" spans="1:2" x14ac:dyDescent="0.3">
      <c r="A1455">
        <v>0.4</v>
      </c>
      <c r="B1455">
        <v>7.0255383146385206</v>
      </c>
    </row>
    <row r="1456" spans="1:2" x14ac:dyDescent="0.3">
      <c r="A1456">
        <v>0.31</v>
      </c>
      <c r="B1456">
        <v>6.4377516497364011</v>
      </c>
    </row>
    <row r="1457" spans="1:2" x14ac:dyDescent="0.3">
      <c r="A1457">
        <v>0.35</v>
      </c>
      <c r="B1457">
        <v>6.2672005485413624</v>
      </c>
    </row>
    <row r="1458" spans="1:2" x14ac:dyDescent="0.3">
      <c r="A1458">
        <v>0.3</v>
      </c>
      <c r="B1458">
        <v>6.5998704992128365</v>
      </c>
    </row>
    <row r="1459" spans="1:2" x14ac:dyDescent="0.3">
      <c r="A1459">
        <v>0.3</v>
      </c>
      <c r="B1459">
        <v>6.313548046277095</v>
      </c>
    </row>
    <row r="1460" spans="1:2" x14ac:dyDescent="0.3">
      <c r="A1460">
        <v>0.8</v>
      </c>
      <c r="B1460">
        <v>8.0333340158800617</v>
      </c>
    </row>
    <row r="1461" spans="1:2" x14ac:dyDescent="0.3">
      <c r="A1461">
        <v>0.34</v>
      </c>
      <c r="B1461">
        <v>6.5708829623395841</v>
      </c>
    </row>
    <row r="1462" spans="1:2" x14ac:dyDescent="0.3">
      <c r="A1462">
        <v>0.4</v>
      </c>
      <c r="B1462">
        <v>6.7511014689367599</v>
      </c>
    </row>
    <row r="1463" spans="1:2" x14ac:dyDescent="0.3">
      <c r="A1463">
        <v>0.32</v>
      </c>
      <c r="B1463">
        <v>6.4167322825123261</v>
      </c>
    </row>
    <row r="1464" spans="1:2" x14ac:dyDescent="0.3">
      <c r="A1464">
        <v>0.73</v>
      </c>
      <c r="B1464">
        <v>7.9617188159813645</v>
      </c>
    </row>
    <row r="1465" spans="1:2" x14ac:dyDescent="0.3">
      <c r="A1465">
        <v>0.35</v>
      </c>
      <c r="B1465">
        <v>6.8916258970522533</v>
      </c>
    </row>
    <row r="1466" spans="1:2" x14ac:dyDescent="0.3">
      <c r="A1466">
        <v>0.72</v>
      </c>
      <c r="B1466">
        <v>7.4888529557334591</v>
      </c>
    </row>
    <row r="1467" spans="1:2" x14ac:dyDescent="0.3">
      <c r="A1467">
        <v>0.78</v>
      </c>
      <c r="B1467">
        <v>7.6372343887894729</v>
      </c>
    </row>
    <row r="1468" spans="1:2" x14ac:dyDescent="0.3">
      <c r="A1468">
        <v>0.79</v>
      </c>
      <c r="B1468">
        <v>8.0737146411098575</v>
      </c>
    </row>
    <row r="1469" spans="1:2" x14ac:dyDescent="0.3">
      <c r="A1469">
        <v>0.7</v>
      </c>
      <c r="B1469">
        <v>7.5016344578834131</v>
      </c>
    </row>
    <row r="1470" spans="1:2" x14ac:dyDescent="0.3">
      <c r="A1470">
        <v>0.51</v>
      </c>
      <c r="B1470">
        <v>7.1420365747068031</v>
      </c>
    </row>
    <row r="1471" spans="1:2" x14ac:dyDescent="0.3">
      <c r="A1471">
        <v>0.3</v>
      </c>
      <c r="B1471">
        <v>6.3526293963195668</v>
      </c>
    </row>
    <row r="1472" spans="1:2" x14ac:dyDescent="0.3">
      <c r="A1472">
        <v>0.23</v>
      </c>
      <c r="B1472">
        <v>6.1696107324914564</v>
      </c>
    </row>
    <row r="1473" spans="1:2" x14ac:dyDescent="0.3">
      <c r="A1473">
        <v>0.5</v>
      </c>
      <c r="B1473">
        <v>7.3926475207216233</v>
      </c>
    </row>
    <row r="1474" spans="1:2" x14ac:dyDescent="0.3">
      <c r="A1474">
        <v>0.5</v>
      </c>
      <c r="B1474">
        <v>7.3926475207216233</v>
      </c>
    </row>
    <row r="1475" spans="1:2" x14ac:dyDescent="0.3">
      <c r="A1475">
        <v>0.23</v>
      </c>
      <c r="B1475">
        <v>6.2728770065461674</v>
      </c>
    </row>
    <row r="1476" spans="1:2" x14ac:dyDescent="0.3">
      <c r="A1476">
        <v>0.41</v>
      </c>
      <c r="B1476">
        <v>7.0791843946096682</v>
      </c>
    </row>
    <row r="1477" spans="1:2" x14ac:dyDescent="0.3">
      <c r="A1477">
        <v>0.31</v>
      </c>
      <c r="B1477">
        <v>6.8895913083544658</v>
      </c>
    </row>
    <row r="1478" spans="1:2" x14ac:dyDescent="0.3">
      <c r="A1478">
        <v>0.42</v>
      </c>
      <c r="B1478">
        <v>6.6476883735633292</v>
      </c>
    </row>
    <row r="1479" spans="1:2" x14ac:dyDescent="0.3">
      <c r="A1479">
        <v>0.5</v>
      </c>
      <c r="B1479">
        <v>7.1380730340443472</v>
      </c>
    </row>
    <row r="1480" spans="1:2" x14ac:dyDescent="0.3">
      <c r="A1480">
        <v>0.38</v>
      </c>
      <c r="B1480">
        <v>6.7638849085624351</v>
      </c>
    </row>
    <row r="1481" spans="1:2" x14ac:dyDescent="0.3">
      <c r="A1481">
        <v>0.42</v>
      </c>
      <c r="B1481">
        <v>6.8997231072848724</v>
      </c>
    </row>
    <row r="1482" spans="1:2" x14ac:dyDescent="0.3">
      <c r="A1482">
        <v>0.55000000000000004</v>
      </c>
      <c r="B1482">
        <v>7.4169796213811541</v>
      </c>
    </row>
    <row r="1483" spans="1:2" x14ac:dyDescent="0.3">
      <c r="A1483">
        <v>0.43</v>
      </c>
      <c r="B1483">
        <v>6.5736801669606457</v>
      </c>
    </row>
    <row r="1484" spans="1:2" x14ac:dyDescent="0.3">
      <c r="A1484">
        <v>0.7</v>
      </c>
      <c r="B1484">
        <v>8.0478293574578412</v>
      </c>
    </row>
    <row r="1485" spans="1:2" x14ac:dyDescent="0.3">
      <c r="A1485">
        <v>0.9</v>
      </c>
      <c r="B1485">
        <v>8.395703293828527</v>
      </c>
    </row>
    <row r="1486" spans="1:2" x14ac:dyDescent="0.3">
      <c r="A1486">
        <v>0.62</v>
      </c>
      <c r="B1486">
        <v>7.95892649305011</v>
      </c>
    </row>
    <row r="1487" spans="1:2" x14ac:dyDescent="0.3">
      <c r="A1487">
        <v>0.47</v>
      </c>
      <c r="B1487">
        <v>7.0048819897128594</v>
      </c>
    </row>
    <row r="1488" spans="1:2" x14ac:dyDescent="0.3">
      <c r="A1488">
        <v>0.42</v>
      </c>
      <c r="B1488">
        <v>6.5834092221587648</v>
      </c>
    </row>
    <row r="1489" spans="1:2" x14ac:dyDescent="0.3">
      <c r="A1489">
        <v>0.9</v>
      </c>
      <c r="B1489">
        <v>8.3673001018416198</v>
      </c>
    </row>
    <row r="1490" spans="1:2" x14ac:dyDescent="0.3">
      <c r="A1490">
        <v>0.71</v>
      </c>
      <c r="B1490">
        <v>7.5973963202127948</v>
      </c>
    </row>
    <row r="1491" spans="1:2" x14ac:dyDescent="0.3">
      <c r="A1491">
        <v>0.41</v>
      </c>
      <c r="B1491">
        <v>7.0833878476252954</v>
      </c>
    </row>
    <row r="1492" spans="1:2" x14ac:dyDescent="0.3">
      <c r="A1492">
        <v>0.31</v>
      </c>
      <c r="B1492">
        <v>6.0112671744041615</v>
      </c>
    </row>
    <row r="1493" spans="1:2" x14ac:dyDescent="0.3">
      <c r="A1493">
        <v>0.3</v>
      </c>
      <c r="B1493">
        <v>6.5279579176225502</v>
      </c>
    </row>
    <row r="1494" spans="1:2" x14ac:dyDescent="0.3">
      <c r="A1494">
        <v>0.55000000000000004</v>
      </c>
      <c r="B1494">
        <v>7.4000095171626921</v>
      </c>
    </row>
    <row r="1495" spans="1:2" x14ac:dyDescent="0.3">
      <c r="A1495">
        <v>0.56000000000000005</v>
      </c>
      <c r="B1495">
        <v>7.0698741284585722</v>
      </c>
    </row>
    <row r="1496" spans="1:2" x14ac:dyDescent="0.3">
      <c r="A1496">
        <v>0.3</v>
      </c>
      <c r="B1496">
        <v>6.1025585946135692</v>
      </c>
    </row>
    <row r="1497" spans="1:2" x14ac:dyDescent="0.3">
      <c r="A1497">
        <v>0.42</v>
      </c>
      <c r="B1497">
        <v>6.7250336421668431</v>
      </c>
    </row>
    <row r="1498" spans="1:2" x14ac:dyDescent="0.3">
      <c r="A1498">
        <v>0.74</v>
      </c>
      <c r="B1498">
        <v>8.0592762233056483</v>
      </c>
    </row>
    <row r="1499" spans="1:2" x14ac:dyDescent="0.3">
      <c r="A1499">
        <v>0.77</v>
      </c>
      <c r="B1499">
        <v>7.9240723249234168</v>
      </c>
    </row>
    <row r="1500" spans="1:2" x14ac:dyDescent="0.3">
      <c r="A1500">
        <v>0.32</v>
      </c>
      <c r="B1500">
        <v>6.4134589571673573</v>
      </c>
    </row>
    <row r="1501" spans="1:2" x14ac:dyDescent="0.3">
      <c r="A1501">
        <v>0.4</v>
      </c>
      <c r="B1501">
        <v>6.4952655559370083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42</vt:i4>
      </vt:variant>
    </vt:vector>
  </HeadingPairs>
  <TitlesOfParts>
    <vt:vector size="55" baseType="lpstr">
      <vt:lpstr>Sheet1</vt:lpstr>
      <vt:lpstr>Stats 1</vt:lpstr>
      <vt:lpstr>Stats 2</vt:lpstr>
      <vt:lpstr>Stats 3</vt:lpstr>
      <vt:lpstr>Stats 4</vt:lpstr>
      <vt:lpstr>Stats 5</vt:lpstr>
      <vt:lpstr>Descriptive stats-SMALL</vt:lpstr>
      <vt:lpstr>Model 1</vt:lpstr>
      <vt:lpstr>Model 2</vt:lpstr>
      <vt:lpstr>Model 3</vt:lpstr>
      <vt:lpstr>Model 4</vt:lpstr>
      <vt:lpstr>Model Summaries</vt:lpstr>
      <vt:lpstr>Sheet2</vt:lpstr>
      <vt:lpstr>Carat</vt:lpstr>
      <vt:lpstr>Carat_Power</vt:lpstr>
      <vt:lpstr>Carat_sq</vt:lpstr>
      <vt:lpstr>Clarity</vt:lpstr>
      <vt:lpstr>Clarity.Eq.I1</vt:lpstr>
      <vt:lpstr>Clarity.Eq.IF</vt:lpstr>
      <vt:lpstr>Clarity.Eq.SI1</vt:lpstr>
      <vt:lpstr>Clarity.Eq.SI2</vt:lpstr>
      <vt:lpstr>Clarity.Eq.VS1</vt:lpstr>
      <vt:lpstr>Clarity.Eq.VS2</vt:lpstr>
      <vt:lpstr>Clarity.Eq.VVS1</vt:lpstr>
      <vt:lpstr>Clarity.Eq.VVS2</vt:lpstr>
      <vt:lpstr>Color</vt:lpstr>
      <vt:lpstr>Color.Eq.D</vt:lpstr>
      <vt:lpstr>Color.Eq.E</vt:lpstr>
      <vt:lpstr>Color.Eq.F</vt:lpstr>
      <vt:lpstr>Color.Eq.G</vt:lpstr>
      <vt:lpstr>Color.Eq.H</vt:lpstr>
      <vt:lpstr>Color.Eq.I</vt:lpstr>
      <vt:lpstr>Color.Eq.J</vt:lpstr>
      <vt:lpstr>Cut</vt:lpstr>
      <vt:lpstr>Cut.Eq.Fair</vt:lpstr>
      <vt:lpstr>Cut.Eq.Good</vt:lpstr>
      <vt:lpstr>Cut.Eq.Ideal</vt:lpstr>
      <vt:lpstr>Cut.Eq.Premium</vt:lpstr>
      <vt:lpstr>Cut.Eq.Very_Good</vt:lpstr>
      <vt:lpstr>Depth</vt:lpstr>
      <vt:lpstr>Depthmm</vt:lpstr>
      <vt:lpstr>Dummy_for_Pricelarge</vt:lpstr>
      <vt:lpstr>Dummy_for_Pricesmall</vt:lpstr>
      <vt:lpstr>Lengthmm</vt:lpstr>
      <vt:lpstr>Price</vt:lpstr>
      <vt:lpstr>Price.Ln</vt:lpstr>
      <vt:lpstr>Price.Ln_Model_4_Predictions</vt:lpstr>
      <vt:lpstr>Price.Ln_Model_4_Residuals</vt:lpstr>
      <vt:lpstr>Price_actual_unlog</vt:lpstr>
      <vt:lpstr>Price_prediced_unlog</vt:lpstr>
      <vt:lpstr>PriceLarge</vt:lpstr>
      <vt:lpstr>PriceSmall</vt:lpstr>
      <vt:lpstr>SizeRange</vt:lpstr>
      <vt:lpstr>Table</vt:lpstr>
      <vt:lpstr>Widthmm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2018-05-02T16:01:55Z</dcterms:modified>
</cp:coreProperties>
</file>