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8_{82DF0F3A-962C-4EB7-B9E8-FC4FFEA6E0A8}" xr6:coauthVersionLast="47" xr6:coauthVersionMax="47" xr10:uidLastSave="{00000000-0000-0000-0000-000000000000}"/>
  <bookViews>
    <workbookView xWindow="22932" yWindow="-108" windowWidth="23256" windowHeight="12456" xr2:uid="{10E66398-0D08-40FC-884F-E46F029C1997}"/>
  </bookViews>
  <sheets>
    <sheet name="KPI Dashboard Templat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2" i="1" l="1"/>
  <c r="E9" i="1"/>
  <c r="E10" i="1"/>
  <c r="E11" i="1"/>
  <c r="E12" i="1"/>
  <c r="E13" i="1"/>
  <c r="E8" i="1"/>
  <c r="M41" i="1"/>
  <c r="L8" i="1"/>
  <c r="S41" i="1"/>
  <c r="M8" i="1"/>
  <c r="N8" i="1"/>
  <c r="P8" i="1"/>
  <c r="J69" i="1"/>
  <c r="J70" i="1"/>
  <c r="J71" i="1"/>
  <c r="J73" i="1"/>
  <c r="J58" i="1"/>
  <c r="J59" i="1"/>
  <c r="J60" i="1"/>
  <c r="J61" i="1"/>
  <c r="J62" i="1"/>
  <c r="J63" i="1"/>
  <c r="J64" i="1"/>
  <c r="J65" i="1"/>
  <c r="C31" i="1"/>
  <c r="D31" i="1"/>
  <c r="D17" i="1"/>
  <c r="E17" i="1"/>
  <c r="P29" i="1"/>
  <c r="V29" i="1"/>
  <c r="P30" i="1"/>
  <c r="V30" i="1"/>
  <c r="I59" i="1"/>
  <c r="I60" i="1"/>
  <c r="I61" i="1"/>
  <c r="I62" i="1"/>
  <c r="I63" i="1"/>
  <c r="I64" i="1"/>
  <c r="I58" i="1"/>
  <c r="H59" i="1"/>
  <c r="H60" i="1"/>
  <c r="H61" i="1"/>
  <c r="H62" i="1"/>
  <c r="H63" i="1"/>
  <c r="H64" i="1"/>
  <c r="H58" i="1"/>
  <c r="V31" i="1"/>
  <c r="V32" i="1"/>
  <c r="V33" i="1"/>
  <c r="P31" i="1"/>
  <c r="P32" i="1"/>
  <c r="P33" i="1"/>
  <c r="I53" i="1"/>
  <c r="J49" i="1"/>
  <c r="J50" i="1"/>
  <c r="J51" i="1"/>
  <c r="J52" i="1"/>
  <c r="J48" i="1"/>
  <c r="C54" i="1"/>
  <c r="D49" i="1"/>
  <c r="D50" i="1"/>
  <c r="D51" i="1"/>
  <c r="D52" i="1"/>
  <c r="D53" i="1"/>
  <c r="D48" i="1"/>
  <c r="J53" i="1"/>
  <c r="D54" i="1"/>
</calcChain>
</file>

<file path=xl/sharedStrings.xml><?xml version="1.0" encoding="utf-8"?>
<sst xmlns="http://schemas.openxmlformats.org/spreadsheetml/2006/main" count="124" uniqueCount="95">
  <si>
    <t>Not Started</t>
  </si>
  <si>
    <t>In Progress</t>
  </si>
  <si>
    <t>Complete</t>
  </si>
  <si>
    <t>Overdue</t>
  </si>
  <si>
    <t>On Hold</t>
  </si>
  <si>
    <t>Percentage</t>
  </si>
  <si>
    <t>Count</t>
  </si>
  <si>
    <t>Status</t>
  </si>
  <si>
    <t>KPI Dashboard Template</t>
  </si>
  <si>
    <t>Total</t>
  </si>
  <si>
    <t>Task Status</t>
  </si>
  <si>
    <t>Very Low</t>
  </si>
  <si>
    <t>Low</t>
  </si>
  <si>
    <t>Critical</t>
  </si>
  <si>
    <t>Very High</t>
  </si>
  <si>
    <t>High</t>
  </si>
  <si>
    <t>Medium</t>
  </si>
  <si>
    <t>Task Priority Levels</t>
  </si>
  <si>
    <t>Actual Costs</t>
  </si>
  <si>
    <t>Over/Under</t>
  </si>
  <si>
    <t>Budgeted Costs</t>
  </si>
  <si>
    <t>Revenue</t>
  </si>
  <si>
    <t>Expenses</t>
  </si>
  <si>
    <t>Profit/Loss</t>
  </si>
  <si>
    <t>Profit Margin %</t>
  </si>
  <si>
    <t>Projected</t>
  </si>
  <si>
    <t>Remaining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</si>
  <si>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</si>
  <si>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</si>
  <si>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</si>
  <si>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</si>
  <si>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</si>
  <si>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</si>
  <si>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</si>
  <si>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</si>
  <si>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</si>
  <si>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</si>
  <si>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</si>
  <si>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</si>
  <si>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 1</t>
  </si>
  <si>
    <t>Quarter 2</t>
  </si>
  <si>
    <t>Quarter 3</t>
  </si>
  <si>
    <t>Quarter 4</t>
  </si>
  <si>
    <t>Monthly Revenue Breakdown</t>
  </si>
  <si>
    <t>Quarterly Revenue Breakdown</t>
  </si>
  <si>
    <t>Name</t>
  </si>
  <si>
    <t>Yearly Profit/Loss Overview</t>
  </si>
  <si>
    <t>Monthly Expenses Breakdown</t>
  </si>
  <si>
    <t>Quarterly Expenses Breakdown</t>
  </si>
  <si>
    <t>Workload Analysis</t>
  </si>
  <si>
    <t>Brad</t>
  </si>
  <si>
    <t>Nicole</t>
  </si>
  <si>
    <t>Jane</t>
  </si>
  <si>
    <t>Bob</t>
  </si>
  <si>
    <t>Michael</t>
  </si>
  <si>
    <t>Ashley</t>
  </si>
  <si>
    <t>Mark</t>
  </si>
  <si>
    <t>Hourly Rate</t>
  </si>
  <si>
    <t>Cost</t>
  </si>
  <si>
    <t>Monthly Capacity</t>
  </si>
  <si>
    <t>Allocated Hours</t>
  </si>
  <si>
    <t>Remaining Budget %</t>
  </si>
  <si>
    <t>Utilization Rate</t>
  </si>
  <si>
    <t>Resource Availability</t>
  </si>
  <si>
    <t>Project Labor Costs</t>
  </si>
  <si>
    <t>Resource Planning</t>
  </si>
  <si>
    <t>Quantity</t>
  </si>
  <si>
    <t>Price (unit /per hour)</t>
  </si>
  <si>
    <t>Wood panels</t>
  </si>
  <si>
    <t>Concrete</t>
  </si>
  <si>
    <t>Bag of 60 lb</t>
  </si>
  <si>
    <t>Description / notes</t>
  </si>
  <si>
    <t>Leveling machine</t>
  </si>
  <si>
    <t>Other Project Costs</t>
  </si>
  <si>
    <t>Spent</t>
  </si>
  <si>
    <t>Budget</t>
  </si>
  <si>
    <t>Task Name</t>
  </si>
  <si>
    <t>Duration (Days)</t>
  </si>
  <si>
    <t>Start Date</t>
  </si>
  <si>
    <t>End Date</t>
  </si>
  <si>
    <t>Timeline</t>
  </si>
  <si>
    <t xml:space="preserve"> Timeline</t>
  </si>
  <si>
    <t>Cost Summary</t>
  </si>
  <si>
    <t>Task / Project 1</t>
  </si>
  <si>
    <t>Task / Project 2</t>
  </si>
  <si>
    <t>Task / Project 3</t>
  </si>
  <si>
    <t>Task / Project 4</t>
  </si>
  <si>
    <t>Task / Project 5</t>
  </si>
  <si>
    <t>Task / Project 6</t>
  </si>
  <si>
    <t>Hourly rental cost</t>
  </si>
  <si>
    <t>Priced per unit</t>
  </si>
  <si>
    <t>Free related templates</t>
  </si>
  <si>
    <t>Gantt chart template for Excel</t>
  </si>
  <si>
    <t>Project dashboard template for Excel</t>
  </si>
  <si>
    <t>Project budget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</si>
</sst>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A3F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1014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0" xfId="0" applyFill="1" applyAlignment="1">
      <alignment wrapText="1"/>
    </xf>
    <xf numFmtId="44" fontId="0" fillId="2" borderId="0" xfId="1" applyFont="1" applyFill="1" applyBorder="1" applyAlignment="1">
      <alignment wrapText="1"/>
    </xf>
    <xf numFmtId="44" fontId="0" fillId="2" borderId="0" xfId="1" applyFont="1" applyFill="1" applyBorder="1" applyAlignment="1">
      <alignment horizont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6" fillId="0" borderId="13" xfId="0" applyFont="1" applyBorder="1" applyAlignment="1">
      <alignment horizontal="center" wrapText="1"/>
    </xf>
    <xf numFmtId="9" fontId="6" fillId="0" borderId="6" xfId="2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9" fontId="6" fillId="2" borderId="3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wrapText="1"/>
    </xf>
    <xf numFmtId="44" fontId="6" fillId="0" borderId="4" xfId="1" applyFont="1" applyFill="1" applyBorder="1" applyAlignment="1">
      <alignment wrapText="1"/>
    </xf>
    <xf numFmtId="44" fontId="6" fillId="0" borderId="6" xfId="1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44" fontId="6" fillId="0" borderId="9" xfId="1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44" fontId="6" fillId="2" borderId="0" xfId="0" applyNumberFormat="1" applyFont="1" applyFill="1" applyAlignment="1">
      <alignment wrapText="1"/>
    </xf>
    <xf numFmtId="44" fontId="6" fillId="0" borderId="4" xfId="0" applyNumberFormat="1" applyFont="1" applyBorder="1" applyAlignment="1">
      <alignment wrapText="1"/>
    </xf>
    <xf numFmtId="44" fontId="6" fillId="0" borderId="6" xfId="0" applyNumberFormat="1" applyFont="1" applyBorder="1" applyAlignment="1">
      <alignment wrapText="1"/>
    </xf>
    <xf numFmtId="44" fontId="6" fillId="0" borderId="9" xfId="0" applyNumberFormat="1" applyFont="1" applyBorder="1" applyAlignment="1">
      <alignment wrapText="1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44" fontId="6" fillId="2" borderId="1" xfId="1" applyFont="1" applyFill="1" applyBorder="1" applyAlignment="1">
      <alignment wrapText="1"/>
    </xf>
    <xf numFmtId="44" fontId="6" fillId="2" borderId="1" xfId="1" applyFont="1" applyFill="1" applyBorder="1" applyAlignment="1">
      <alignment horizontal="center" wrapText="1"/>
    </xf>
    <xf numFmtId="9" fontId="6" fillId="2" borderId="1" xfId="2" applyFont="1" applyFill="1" applyBorder="1" applyAlignment="1">
      <alignment horizontal="center" wrapText="1"/>
    </xf>
    <xf numFmtId="44" fontId="6" fillId="2" borderId="10" xfId="1" applyFont="1" applyFill="1" applyBorder="1" applyAlignment="1">
      <alignment horizontal="center" wrapText="1"/>
    </xf>
    <xf numFmtId="44" fontId="6" fillId="2" borderId="12" xfId="1" applyFont="1" applyFill="1" applyBorder="1" applyAlignment="1">
      <alignment horizontal="center" wrapText="1"/>
    </xf>
    <xf numFmtId="0" fontId="7" fillId="2" borderId="0" xfId="0" applyFont="1" applyFill="1" applyAlignment="1">
      <alignment horizontal="left" wrapText="1" indent="20"/>
    </xf>
    <xf numFmtId="0" fontId="2" fillId="2" borderId="0" xfId="0" applyFont="1" applyFill="1"/>
    <xf numFmtId="0" fontId="8" fillId="2" borderId="0" xfId="3" applyFill="1"/>
    <xf numFmtId="0" fontId="3" fillId="9" borderId="0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14" fontId="6" fillId="0" borderId="0" xfId="2" applyNumberFormat="1" applyFont="1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15" xfId="0" applyFont="1" applyFill="1" applyBorder="1" applyAlignment="1">
      <alignment horizontal="center" wrapText="1"/>
    </xf>
    <xf numFmtId="14" fontId="6" fillId="0" borderId="0" xfId="0" applyNumberFormat="1" applyFont="1" applyBorder="1" applyAlignment="1">
      <alignment horizontal="center" wrapText="1"/>
    </xf>
    <xf numFmtId="14" fontId="6" fillId="0" borderId="3" xfId="0" applyNumberFormat="1" applyFont="1" applyBorder="1" applyAlignment="1">
      <alignment horizontal="center" wrapText="1"/>
    </xf>
    <xf numFmtId="14" fontId="6" fillId="0" borderId="3" xfId="2" applyNumberFormat="1" applyFont="1" applyFill="1" applyBorder="1" applyAlignment="1">
      <alignment horizontal="center" wrapText="1"/>
    </xf>
    <xf numFmtId="14" fontId="6" fillId="0" borderId="8" xfId="0" applyNumberFormat="1" applyFont="1" applyBorder="1" applyAlignment="1">
      <alignment horizontal="center" wrapText="1"/>
    </xf>
    <xf numFmtId="14" fontId="6" fillId="0" borderId="8" xfId="2" applyNumberFormat="1" applyFont="1" applyFill="1" applyBorder="1" applyAlignment="1">
      <alignment horizontal="center" wrapText="1"/>
    </xf>
    <xf numFmtId="0" fontId="5" fillId="5" borderId="1" xfId="0" applyFont="1" applyFill="1" applyBorder="1" applyAlignment="1">
      <alignment wrapText="1"/>
    </xf>
    <xf numFmtId="0" fontId="6" fillId="2" borderId="0" xfId="0" applyFont="1" applyFill="1" applyBorder="1" applyAlignment="1">
      <alignment horizontal="center" wrapText="1"/>
    </xf>
    <xf numFmtId="9" fontId="6" fillId="2" borderId="0" xfId="0" applyNumberFormat="1" applyFont="1" applyFill="1" applyBorder="1" applyAlignment="1">
      <alignment horizontal="center" wrapText="1"/>
    </xf>
    <xf numFmtId="0" fontId="6" fillId="6" borderId="5" xfId="0" applyFont="1" applyFill="1" applyBorder="1" applyAlignment="1">
      <alignment wrapText="1"/>
    </xf>
    <xf numFmtId="0" fontId="6" fillId="10" borderId="5" xfId="0" applyFont="1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6" fillId="11" borderId="5" xfId="0" applyFont="1" applyFill="1" applyBorder="1" applyAlignment="1">
      <alignment wrapText="1"/>
    </xf>
    <xf numFmtId="0" fontId="5" fillId="5" borderId="9" xfId="0" applyFont="1" applyFill="1" applyBorder="1" applyAlignment="1">
      <alignment horizontal="center" wrapText="1"/>
    </xf>
    <xf numFmtId="44" fontId="5" fillId="5" borderId="9" xfId="1" applyFont="1" applyFill="1" applyBorder="1" applyAlignment="1">
      <alignment horizontal="center" wrapText="1"/>
    </xf>
    <xf numFmtId="8" fontId="6" fillId="0" borderId="3" xfId="0" applyNumberFormat="1" applyFont="1" applyFill="1" applyBorder="1" applyAlignment="1">
      <alignment horizontal="center" wrapText="1"/>
    </xf>
    <xf numFmtId="44" fontId="6" fillId="0" borderId="3" xfId="1" applyFont="1" applyFill="1" applyBorder="1" applyAlignment="1">
      <alignment horizontal="center" wrapText="1"/>
    </xf>
    <xf numFmtId="0" fontId="6" fillId="0" borderId="3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44" fontId="6" fillId="0" borderId="0" xfId="1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0" fontId="6" fillId="0" borderId="8" xfId="0" applyFont="1" applyFill="1" applyBorder="1" applyAlignment="1">
      <alignment horizontal="center" wrapText="1"/>
    </xf>
    <xf numFmtId="44" fontId="6" fillId="0" borderId="8" xfId="1" applyFont="1" applyFill="1" applyBorder="1" applyAlignment="1">
      <alignment horizontal="center" wrapText="1"/>
    </xf>
    <xf numFmtId="0" fontId="6" fillId="0" borderId="8" xfId="0" applyFont="1" applyFill="1" applyBorder="1" applyAlignment="1">
      <alignment wrapText="1"/>
    </xf>
    <xf numFmtId="0" fontId="6" fillId="0" borderId="5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5" fillId="5" borderId="0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center" wrapText="1"/>
    </xf>
    <xf numFmtId="44" fontId="6" fillId="2" borderId="7" xfId="1" applyFont="1" applyFill="1" applyBorder="1" applyAlignment="1">
      <alignment horizontal="center" wrapText="1"/>
    </xf>
    <xf numFmtId="44" fontId="6" fillId="2" borderId="9" xfId="1" applyFont="1" applyFill="1" applyBorder="1" applyAlignment="1">
      <alignment horizontal="center" wrapText="1"/>
    </xf>
    <xf numFmtId="9" fontId="6" fillId="0" borderId="6" xfId="2" applyFont="1" applyFill="1" applyBorder="1" applyAlignment="1">
      <alignment horizontal="center" wrapText="1"/>
    </xf>
    <xf numFmtId="9" fontId="6" fillId="0" borderId="5" xfId="2" applyFont="1" applyFill="1" applyBorder="1" applyAlignment="1">
      <alignment horizontal="center" wrapText="1"/>
    </xf>
    <xf numFmtId="0" fontId="6" fillId="8" borderId="7" xfId="0" applyFont="1" applyFill="1" applyBorder="1" applyAlignment="1">
      <alignment wrapText="1"/>
    </xf>
    <xf numFmtId="9" fontId="6" fillId="0" borderId="7" xfId="2" applyFont="1" applyFill="1" applyBorder="1" applyAlignment="1">
      <alignment horizontal="center" wrapText="1"/>
    </xf>
    <xf numFmtId="9" fontId="6" fillId="0" borderId="9" xfId="2" applyFont="1" applyFill="1" applyBorder="1" applyAlignment="1">
      <alignment horizontal="center" wrapText="1"/>
    </xf>
    <xf numFmtId="8" fontId="6" fillId="0" borderId="3" xfId="0" applyNumberFormat="1" applyFont="1" applyFill="1" applyBorder="1" applyAlignment="1">
      <alignment wrapText="1"/>
    </xf>
    <xf numFmtId="10" fontId="6" fillId="0" borderId="3" xfId="0" applyNumberFormat="1" applyFont="1" applyFill="1" applyBorder="1" applyAlignment="1">
      <alignment wrapText="1"/>
    </xf>
    <xf numFmtId="6" fontId="6" fillId="0" borderId="4" xfId="0" applyNumberFormat="1" applyFont="1" applyFill="1" applyBorder="1" applyAlignment="1">
      <alignment wrapText="1"/>
    </xf>
    <xf numFmtId="8" fontId="6" fillId="0" borderId="0" xfId="0" applyNumberFormat="1" applyFont="1" applyFill="1" applyBorder="1" applyAlignment="1">
      <alignment wrapText="1"/>
    </xf>
    <xf numFmtId="10" fontId="6" fillId="0" borderId="0" xfId="0" applyNumberFormat="1" applyFont="1" applyFill="1" applyBorder="1" applyAlignment="1">
      <alignment wrapText="1"/>
    </xf>
    <xf numFmtId="6" fontId="6" fillId="0" borderId="6" xfId="0" applyNumberFormat="1" applyFont="1" applyFill="1" applyBorder="1" applyAlignment="1">
      <alignment wrapText="1"/>
    </xf>
    <xf numFmtId="0" fontId="6" fillId="0" borderId="7" xfId="0" applyFont="1" applyFill="1" applyBorder="1" applyAlignment="1">
      <alignment horizontal="center" wrapText="1"/>
    </xf>
    <xf numFmtId="8" fontId="6" fillId="0" borderId="8" xfId="0" applyNumberFormat="1" applyFont="1" applyFill="1" applyBorder="1" applyAlignment="1">
      <alignment wrapText="1"/>
    </xf>
    <xf numFmtId="10" fontId="6" fillId="0" borderId="8" xfId="0" applyNumberFormat="1" applyFont="1" applyFill="1" applyBorder="1" applyAlignment="1">
      <alignment wrapText="1"/>
    </xf>
    <xf numFmtId="6" fontId="6" fillId="0" borderId="9" xfId="0" applyNumberFormat="1" applyFont="1" applyFill="1" applyBorder="1" applyAlignment="1">
      <alignment wrapText="1"/>
    </xf>
    <xf numFmtId="0" fontId="5" fillId="5" borderId="11" xfId="0" applyFont="1" applyFill="1" applyBorder="1" applyAlignment="1">
      <alignment horizontal="center" wrapText="1"/>
    </xf>
    <xf numFmtId="1" fontId="6" fillId="0" borderId="4" xfId="0" applyNumberFormat="1" applyFont="1" applyFill="1" applyBorder="1" applyAlignment="1">
      <alignment horizontal="center" wrapText="1"/>
    </xf>
    <xf numFmtId="1" fontId="6" fillId="0" borderId="6" xfId="0" applyNumberFormat="1" applyFont="1" applyFill="1" applyBorder="1" applyAlignment="1">
      <alignment horizontal="center" wrapText="1"/>
    </xf>
    <xf numFmtId="1" fontId="6" fillId="0" borderId="9" xfId="0" applyNumberFormat="1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6" fillId="8" borderId="9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A3F50"/>
      <color rgb="FF101423"/>
      <color rgb="FFB3F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B3F60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'KPI Dashboard Template'!$L$29:$L$40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'KPI Dashboard Template'!$M$29:$M$40</c:f>
              <c:numCache>
                <c:formatCode>_("$"* #,##0.00_);_("$"* \(#,##0.00\);_("$"* "-"??_);_(@_)</c:formatCode>
                <c:ptCount val="12"/>
                <c:pt idx="0">
                  <c:v>18000</c:v>
                </c:pt>
                <c:pt idx="1">
                  <c:v>20000</c:v>
                </c:pt>
                <c:pt idx="2">
                  <c:v>22000</c:v>
                </c:pt>
                <c:pt idx="3">
                  <c:v>26000</c:v>
                </c:pt>
                <c:pt idx="4">
                  <c:v>20000</c:v>
                </c:pt>
                <c:pt idx="5">
                  <c:v>35000</c:v>
                </c:pt>
                <c:pt idx="6">
                  <c:v>50000</c:v>
                </c:pt>
                <c:pt idx="7">
                  <c:v>19000</c:v>
                </c:pt>
                <c:pt idx="8">
                  <c:v>18000</c:v>
                </c:pt>
                <c:pt idx="9">
                  <c:v>25000</c:v>
                </c:pt>
                <c:pt idx="10">
                  <c:v>15000</c:v>
                </c:pt>
                <c:pt idx="11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D-473F-A001-251EBE89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494367"/>
        <c:axId val="1653491967"/>
      </c:lineChart>
      <c:catAx>
        <c:axId val="16534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91967"/>
        <c:crosses val="autoZero"/>
        <c:auto val="1"/>
        <c:lblAlgn val="ctr"/>
        <c:lblOffset val="100"/>
        <c:noMultiLvlLbl val="0"/>
      </c:catAx>
      <c:valAx>
        <c:axId val="16534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9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B3F60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'KPI Dashboard Template'!$R$29:$R$40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'KPI Dashboard Template'!$S$29:$S$40</c:f>
              <c:numCache>
                <c:formatCode>_("$"* #,##0.00_);_("$"* \(#,##0.00\);_("$"* "-"??_);_(@_)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15000</c:v>
                </c:pt>
                <c:pt idx="4">
                  <c:v>15000</c:v>
                </c:pt>
                <c:pt idx="5">
                  <c:v>20000</c:v>
                </c:pt>
                <c:pt idx="6">
                  <c:v>30000</c:v>
                </c:pt>
                <c:pt idx="7">
                  <c:v>10000</c:v>
                </c:pt>
                <c:pt idx="8">
                  <c:v>10000</c:v>
                </c:pt>
                <c:pt idx="9">
                  <c:v>12000</c:v>
                </c:pt>
                <c:pt idx="10">
                  <c:v>8000</c:v>
                </c:pt>
                <c:pt idx="11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4-4DE5-A14C-7B279B02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053823"/>
        <c:axId val="1666054303"/>
      </c:lineChart>
      <c:catAx>
        <c:axId val="16660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54303"/>
        <c:crosses val="autoZero"/>
        <c:auto val="1"/>
        <c:lblAlgn val="ctr"/>
        <c:lblOffset val="100"/>
        <c:noMultiLvlLbl val="0"/>
      </c:catAx>
      <c:valAx>
        <c:axId val="16660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5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32-44F3-A256-677486B7358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32-44F3-A256-677486B7358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B32-44F3-A256-677486B7358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B32-44F3-A256-677486B73588}"/>
              </c:ext>
            </c:extLst>
          </c:dPt>
          <c:dPt>
            <c:idx val="4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B32-44F3-A256-677486B73588}"/>
              </c:ext>
            </c:extLst>
          </c:dPt>
          <c:cat>
            <c:numRef>
              <c:f>'KPI Dashboard Template'!$H$48:$H$52</c:f>
              <c:numCache>
                <c:formatCode>General</c:formatCode>
                <c:ptCount val="5"/>
              </c:numCache>
            </c:numRef>
          </c:cat>
          <c:val>
            <c:numRef>
              <c:f>'KPI Dashboard Template'!$I$48:$I$52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60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2-44F3-A256-677486B7358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C7-4E90-857E-072D5F34C9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C7-4E90-857E-072D5F34C9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C7-4E90-857E-072D5F34C9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C7-4E90-857E-072D5F34C9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C7-4E90-857E-072D5F34C92F}"/>
              </c:ext>
            </c:extLst>
          </c:dPt>
          <c:cat>
            <c:numRef>
              <c:f>'KPI Dashboard Template'!$H$48:$H$52</c:f>
              <c:numCache>
                <c:formatCode>General</c:formatCode>
                <c:ptCount val="5"/>
              </c:numCache>
            </c:numRef>
          </c:cat>
          <c:val>
            <c:numRef>
              <c:f>'KPI Dashboard Template'!$J$48:$J$52</c:f>
              <c:numCache>
                <c:formatCode>0%</c:formatCode>
                <c:ptCount val="5"/>
                <c:pt idx="0">
                  <c:v>0.44444444444444442</c:v>
                </c:pt>
                <c:pt idx="1">
                  <c:v>0.22222222222222221</c:v>
                </c:pt>
                <c:pt idx="2">
                  <c:v>0.26666666666666666</c:v>
                </c:pt>
                <c:pt idx="3">
                  <c:v>4.4444444444444446E-2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2-44F3-A256-677486B73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182188878997254E-2"/>
          <c:y val="0.1848454355002698"/>
          <c:w val="0.87163041781847528"/>
          <c:h val="0.783442856387275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'KPI Dashboard Template'!$C$7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'KPI Dashboard Template'!$B$8:$B$13</c:f>
              <c:strCache>
                <c:ptCount val="6"/>
                <c:pt idx="0">
                  <c:v>Task / Project 1</c:v>
                </c:pt>
                <c:pt idx="1">
                  <c:v>Task / Project 2</c:v>
                </c:pt>
                <c:pt idx="2">
                  <c:v>Task / Project 3</c:v>
                </c:pt>
                <c:pt idx="3">
                  <c:v>Task / Project 4</c:v>
                </c:pt>
                <c:pt idx="4">
                  <c:v>Task / Project 5</c:v>
                </c:pt>
                <c:pt idx="5">
                  <c:v>Task / Project 6</c:v>
                </c:pt>
              </c:strCache>
            </c:strRef>
          </c:cat>
          <c:val>
            <c:numRef>
              <c:f>'KPI Dashboard Template'!$C$8:$C$13</c:f>
              <c:numCache>
                <c:formatCode>m/d/yyyy</c:formatCode>
                <c:ptCount val="6"/>
                <c:pt idx="0">
                  <c:v>45778</c:v>
                </c:pt>
                <c:pt idx="1">
                  <c:v>45797</c:v>
                </c:pt>
                <c:pt idx="2">
                  <c:v>45807</c:v>
                </c:pt>
                <c:pt idx="3">
                  <c:v>45812</c:v>
                </c:pt>
                <c:pt idx="4">
                  <c:v>45843</c:v>
                </c:pt>
                <c:pt idx="5">
                  <c:v>45844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0-4C4A-8FC7-53EDF0EC36B6}"/>
            </c:ext>
          </c:extLst>
        </c:ser>
        <c:ser>
          <c:idx val="1"/>
          <c:order val="1"/>
          <c:tx>
            <c:strRef>
              <c:f>'KPI Dashboard Template'!$E$7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rgbClr val="B3F604"/>
            </a:solidFill>
            <a:ln>
              <a:noFill/>
            </a:ln>
            <a:effectLst/>
          </c:spPr>
          <c:invertIfNegative val="0"/>
          <c:cat>
            <c:strRef>
              <c:f>'KPI Dashboard Template'!$B$8:$B$13</c:f>
              <c:strCache>
                <c:ptCount val="6"/>
                <c:pt idx="0">
                  <c:v>Task / Project 1</c:v>
                </c:pt>
                <c:pt idx="1">
                  <c:v>Task / Project 2</c:v>
                </c:pt>
                <c:pt idx="2">
                  <c:v>Task / Project 3</c:v>
                </c:pt>
                <c:pt idx="3">
                  <c:v>Task / Project 4</c:v>
                </c:pt>
                <c:pt idx="4">
                  <c:v>Task / Project 5</c:v>
                </c:pt>
                <c:pt idx="5">
                  <c:v>Task / Project 6</c:v>
                </c:pt>
              </c:strCache>
            </c:strRef>
          </c:cat>
          <c:val>
            <c:numRef>
              <c:f>'KPI Dashboard Template'!$E$8:$E$13</c:f>
              <c:numCache>
                <c:formatCode>0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10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0-4C4A-8FC7-53EDF0EC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913040"/>
        <c:axId val="1512918320"/>
      </c:barChart>
      <c:catAx>
        <c:axId val="1512913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18320"/>
        <c:crosses val="autoZero"/>
        <c:auto val="1"/>
        <c:lblAlgn val="ctr"/>
        <c:lblOffset val="100"/>
        <c:noMultiLvlLbl val="0"/>
      </c:catAx>
      <c:valAx>
        <c:axId val="15129183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4C-4A16-8C45-82A5AB25B4C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4C-4A16-8C45-82A5AB25B4C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4C-4A16-8C45-82A5AB25B4CC}"/>
              </c:ext>
            </c:extLst>
          </c:dPt>
          <c:dLbls>
            <c:dLbl>
              <c:idx val="0"/>
              <c:layout>
                <c:manualLayout>
                  <c:x val="0.15565174819468797"/>
                  <c:y val="-0.281168408325954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4C-4A16-8C45-82A5AB25B4CC}"/>
                </c:ext>
              </c:extLst>
            </c:dLbl>
            <c:dLbl>
              <c:idx val="1"/>
              <c:layout>
                <c:manualLayout>
                  <c:x val="0.24943521956128542"/>
                  <c:y val="5.33006845664584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4C-4A16-8C45-82A5AB25B4CC}"/>
                </c:ext>
              </c:extLst>
            </c:dLbl>
            <c:dLbl>
              <c:idx val="2"/>
              <c:layout>
                <c:manualLayout>
                  <c:x val="-0.16931309752084098"/>
                  <c:y val="-0.222741770582099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4C-4A16-8C45-82A5AB25B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0142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Dashboard Template'!$B$16:$D$16</c:f>
              <c:strCache>
                <c:ptCount val="3"/>
                <c:pt idx="0">
                  <c:v>Projected</c:v>
                </c:pt>
                <c:pt idx="1">
                  <c:v>Spent</c:v>
                </c:pt>
                <c:pt idx="2">
                  <c:v>Remaining</c:v>
                </c:pt>
              </c:strCache>
            </c:strRef>
          </c:cat>
          <c:val>
            <c:numRef>
              <c:f>'KPI Dashboard Template'!$B$17:$D$17</c:f>
              <c:numCache>
                <c:formatCode>_("$"* #,##0.00_);_("$"* \(#,##0.00\);_("$"* "-"??_);_(@_)</c:formatCode>
                <c:ptCount val="3"/>
                <c:pt idx="0">
                  <c:v>15000</c:v>
                </c:pt>
                <c:pt idx="1">
                  <c:v>800</c:v>
                </c:pt>
                <c:pt idx="2">
                  <c:v>14200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C-4A16-8C45-82A5AB25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B-4277-981D-8BEC31E951A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AB-4277-981D-8BEC31E951A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B-4277-981D-8BEC31E951AB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AB-4277-981D-8BEC31E951AB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AB-4277-981D-8BEC31E951AB}"/>
              </c:ext>
            </c:extLst>
          </c:dPt>
          <c:dPt>
            <c:idx val="5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AB-4277-981D-8BEC31E951AB}"/>
              </c:ext>
            </c:extLst>
          </c:dPt>
          <c:cat>
            <c:strRef>
              <c:f>'KPI Dashboard Template'!$B$48:$B$53</c:f>
              <c:strCache>
                <c:ptCount val="6"/>
                <c:pt idx="0">
                  <c:v>Critical</c:v>
                </c:pt>
                <c:pt idx="1">
                  <c:v>Very High</c:v>
                </c:pt>
                <c:pt idx="2">
                  <c:v>High</c:v>
                </c:pt>
                <c:pt idx="3">
                  <c:v>Medium</c:v>
                </c:pt>
                <c:pt idx="4">
                  <c:v>Low</c:v>
                </c:pt>
                <c:pt idx="5">
                  <c:v>Very Low</c:v>
                </c:pt>
              </c:strCache>
            </c:strRef>
          </c:cat>
          <c:val>
            <c:numRef>
              <c:f>'KPI Dashboard Template'!$C$48:$C$53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B-4277-981D-8BEC31E9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ojectmanager.com/pricing?utm_source=project_manager_com&amp;utm_medium=content+library&amp;utm_campaign=kpi-dashboard-template&amp;utm_content=&amp;utm_detail=&amp;utm_term=none" TargetMode="Externa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</xdr:colOff>
      <xdr:row>0</xdr:row>
      <xdr:rowOff>121920</xdr:rowOff>
    </xdr:from>
    <xdr:to>
      <xdr:col>15</xdr:col>
      <xdr:colOff>986303</xdr:colOff>
      <xdr:row>4</xdr:row>
      <xdr:rowOff>38182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98E865-B26D-482B-B6C3-8B06CC17F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5680" y="121920"/>
          <a:ext cx="3091328" cy="876382"/>
        </a:xfrm>
        <a:prstGeom prst="rect">
          <a:avLst/>
        </a:prstGeom>
      </xdr:spPr>
    </xdr:pic>
    <xdr:clientData/>
  </xdr:twoCellAnchor>
  <xdr:twoCellAnchor>
    <xdr:from>
      <xdr:col>11</xdr:col>
      <xdr:colOff>4761</xdr:colOff>
      <xdr:row>10</xdr:row>
      <xdr:rowOff>42862</xdr:rowOff>
    </xdr:from>
    <xdr:to>
      <xdr:col>15</xdr:col>
      <xdr:colOff>1323975</xdr:colOff>
      <xdr:row>26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5D2B66-9462-92F0-6284-1E761EBF0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10</xdr:row>
      <xdr:rowOff>61911</xdr:rowOff>
    </xdr:from>
    <xdr:to>
      <xdr:col>21</xdr:col>
      <xdr:colOff>1381125</xdr:colOff>
      <xdr:row>26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29D31F-7DEB-FD3A-2B85-56724244B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161924</xdr:colOff>
      <xdr:row>33</xdr:row>
      <xdr:rowOff>14287</xdr:rowOff>
    </xdr:from>
    <xdr:to>
      <xdr:col>10</xdr:col>
      <xdr:colOff>9524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16D68C-CDD8-03BB-A913-6DAB1D2EF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</xdr:colOff>
      <xdr:row>6</xdr:row>
      <xdr:rowOff>23812</xdr:rowOff>
    </xdr:from>
    <xdr:to>
      <xdr:col>9</xdr:col>
      <xdr:colOff>1257301</xdr:colOff>
      <xdr:row>31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04CCB7-854E-A88F-CEC9-BC12E5D1D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</xdr:row>
      <xdr:rowOff>19050</xdr:rowOff>
    </xdr:from>
    <xdr:to>
      <xdr:col>5</xdr:col>
      <xdr:colOff>0</xdr:colOff>
      <xdr:row>27</xdr:row>
      <xdr:rowOff>42862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C1D9BC-2627-6BA2-CE69-AA0DB9D75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</xdr:colOff>
      <xdr:row>33</xdr:row>
      <xdr:rowOff>42862</xdr:rowOff>
    </xdr:from>
    <xdr:to>
      <xdr:col>5</xdr:col>
      <xdr:colOff>28575</xdr:colOff>
      <xdr:row>44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660BCD-5155-A551-344C-3C496007A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75</xdr:row>
      <xdr:rowOff>0</xdr:rowOff>
    </xdr:from>
    <xdr:to>
      <xdr:col>6</xdr:col>
      <xdr:colOff>190947</xdr:colOff>
      <xdr:row>89</xdr:row>
      <xdr:rowOff>147978</xdr:rowOff>
    </xdr:to>
    <xdr:pic>
      <xdr:nvPicPr>
        <xdr:cNvPr id="16" name="Picture 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453CC4A-3DD7-4532-9F40-3DD8D2E06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" y="14866620"/>
          <a:ext cx="5014407" cy="2803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project-budget-template?utm_source=project_manager_com&amp;utm_medium=content+library&amp;utm_campaign=kpi-dashboard-template&amp;utm_content=&amp;utm_detail=&amp;utm_term=none" TargetMode="External"/><Relationship Id="rId2" Type="http://schemas.openxmlformats.org/officeDocument/2006/relationships/hyperlink" Target="https://www.projectmanager.com/templates/project-management-dashboard?utm_source=project_manager_com&amp;utm_medium=content+library&amp;utm_campaign=kpi-dashboard-template&amp;utm_content=&amp;utm_detail=&amp;utm_term=none" TargetMode="External"/><Relationship Id="rId1" Type="http://schemas.openxmlformats.org/officeDocument/2006/relationships/hyperlink" Target="https://www.projectmanager.com/templates/gantt-chart-template?utm_source=project_manager_com&amp;utm_medium=content+library&amp;utm_campaign=kpi-dashboard-template&amp;utm_content=&amp;utm_detail=&amp;utm_term=non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5A33-EBED-4069-9EEB-E3C82301E5D0}">
  <dimension ref="B2:V79"/>
  <sheetViews>
    <sheetView tabSelected="1" topLeftCell="A77" zoomScaleNormal="100" workbookViewId="0">
      <selection activeCell="P36" sqref="P36"/>
    </sheetView>
  </sheetViews>
  <sheetFormatPr defaultRowHeight="15" customHeight="1" x14ac:dyDescent="0.25"/>
  <cols>
    <col min="1" max="1" width="3" style="1" customWidth="1"/>
    <col min="2" max="2" width="25.140625" style="1" customWidth="1"/>
    <col min="3" max="3" width="12.7109375" style="1" customWidth="1"/>
    <col min="4" max="4" width="13.42578125" style="1" customWidth="1"/>
    <col min="5" max="5" width="18.42578125" style="1" customWidth="1"/>
    <col min="6" max="6" width="2.5703125" style="1" customWidth="1"/>
    <col min="7" max="7" width="12" style="1" customWidth="1"/>
    <col min="8" max="8" width="18.85546875" style="1" customWidth="1"/>
    <col min="9" max="9" width="19.85546875" style="1" customWidth="1"/>
    <col min="10" max="10" width="19" style="1" customWidth="1"/>
    <col min="11" max="11" width="2.5703125" style="1" customWidth="1"/>
    <col min="12" max="12" width="15.140625" style="1" customWidth="1"/>
    <col min="13" max="13" width="15.7109375" style="1" customWidth="1"/>
    <col min="14" max="14" width="3" style="1" customWidth="1"/>
    <col min="15" max="15" width="13.28515625" style="1" customWidth="1"/>
    <col min="16" max="16" width="15.42578125" style="1" customWidth="1"/>
    <col min="17" max="17" width="3" style="1" customWidth="1"/>
    <col min="18" max="19" width="20" style="1" customWidth="1"/>
    <col min="20" max="20" width="3" style="1" customWidth="1"/>
    <col min="21" max="21" width="18.42578125" style="1" customWidth="1"/>
    <col min="22" max="22" width="20.85546875" style="1" customWidth="1"/>
    <col min="23" max="23" width="9.140625" style="1" customWidth="1"/>
    <col min="24" max="16384" width="9.140625" style="1"/>
  </cols>
  <sheetData>
    <row r="2" spans="2:22" ht="30.75" customHeight="1" x14ac:dyDescent="0.45">
      <c r="E2" s="44" t="s">
        <v>8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6" spans="2:22" ht="15" customHeight="1" x14ac:dyDescent="0.25">
      <c r="B6" s="4" t="s">
        <v>80</v>
      </c>
      <c r="C6" s="5"/>
      <c r="D6" s="5"/>
      <c r="E6" s="6"/>
      <c r="G6" s="4" t="s">
        <v>81</v>
      </c>
      <c r="H6" s="5"/>
      <c r="I6" s="5"/>
      <c r="J6" s="6"/>
      <c r="L6" s="4" t="s">
        <v>46</v>
      </c>
      <c r="M6" s="5"/>
      <c r="N6" s="5"/>
      <c r="O6" s="5"/>
      <c r="P6" s="6"/>
    </row>
    <row r="7" spans="2:22" ht="15" customHeight="1" x14ac:dyDescent="0.25">
      <c r="B7" s="55" t="s">
        <v>76</v>
      </c>
      <c r="C7" s="56" t="s">
        <v>78</v>
      </c>
      <c r="D7" s="50" t="s">
        <v>79</v>
      </c>
      <c r="E7" s="62" t="s">
        <v>77</v>
      </c>
      <c r="L7" s="12" t="s">
        <v>21</v>
      </c>
      <c r="M7" s="13" t="s">
        <v>22</v>
      </c>
      <c r="N7" s="16" t="s">
        <v>23</v>
      </c>
      <c r="O7" s="15"/>
      <c r="P7" s="13" t="s">
        <v>24</v>
      </c>
    </row>
    <row r="8" spans="2:22" ht="15" customHeight="1" x14ac:dyDescent="0.25">
      <c r="B8" s="22" t="s">
        <v>83</v>
      </c>
      <c r="C8" s="58">
        <v>45778</v>
      </c>
      <c r="D8" s="59">
        <v>45792</v>
      </c>
      <c r="E8" s="108">
        <f>D8-C8</f>
        <v>14</v>
      </c>
      <c r="L8" s="39">
        <f>M41</f>
        <v>276000</v>
      </c>
      <c r="M8" s="40">
        <f>S41</f>
        <v>155000</v>
      </c>
      <c r="N8" s="42">
        <f>L8-M8</f>
        <v>121000</v>
      </c>
      <c r="O8" s="43"/>
      <c r="P8" s="41">
        <f>N8/L8</f>
        <v>0.43840579710144928</v>
      </c>
    </row>
    <row r="9" spans="2:22" ht="15" customHeight="1" x14ac:dyDescent="0.25">
      <c r="B9" s="17" t="s">
        <v>84</v>
      </c>
      <c r="C9" s="57">
        <v>45797</v>
      </c>
      <c r="D9" s="53">
        <v>45809</v>
      </c>
      <c r="E9" s="109">
        <f>D9-C9</f>
        <v>12</v>
      </c>
    </row>
    <row r="10" spans="2:22" ht="15" customHeight="1" x14ac:dyDescent="0.25">
      <c r="B10" s="17" t="s">
        <v>85</v>
      </c>
      <c r="C10" s="57">
        <v>45807</v>
      </c>
      <c r="D10" s="53">
        <v>45823</v>
      </c>
      <c r="E10" s="109">
        <f>D10-C10</f>
        <v>16</v>
      </c>
      <c r="L10" s="11" t="s">
        <v>21</v>
      </c>
      <c r="M10" s="47"/>
      <c r="N10" s="47"/>
      <c r="O10" s="47"/>
      <c r="P10" s="47"/>
      <c r="R10" s="11" t="s">
        <v>22</v>
      </c>
      <c r="S10" s="47"/>
      <c r="T10" s="47"/>
      <c r="U10" s="47"/>
      <c r="V10" s="47"/>
    </row>
    <row r="11" spans="2:22" ht="15" customHeight="1" x14ac:dyDescent="0.25">
      <c r="B11" s="17" t="s">
        <v>86</v>
      </c>
      <c r="C11" s="57">
        <v>45812</v>
      </c>
      <c r="D11" s="53">
        <v>45831</v>
      </c>
      <c r="E11" s="109">
        <f>D11-C11</f>
        <v>19</v>
      </c>
    </row>
    <row r="12" spans="2:22" ht="15" customHeight="1" x14ac:dyDescent="0.25">
      <c r="B12" s="17" t="s">
        <v>87</v>
      </c>
      <c r="C12" s="57">
        <v>45843</v>
      </c>
      <c r="D12" s="53">
        <v>45853</v>
      </c>
      <c r="E12" s="109">
        <f>D12-C12</f>
        <v>10</v>
      </c>
    </row>
    <row r="13" spans="2:22" ht="15" customHeight="1" x14ac:dyDescent="0.25">
      <c r="B13" s="25" t="s">
        <v>88</v>
      </c>
      <c r="C13" s="60">
        <v>45844</v>
      </c>
      <c r="D13" s="61">
        <v>45866</v>
      </c>
      <c r="E13" s="110">
        <f>D13-C13</f>
        <v>22</v>
      </c>
    </row>
    <row r="15" spans="2:22" ht="15" customHeight="1" x14ac:dyDescent="0.25">
      <c r="B15" s="10" t="s">
        <v>75</v>
      </c>
      <c r="C15" s="10"/>
      <c r="D15" s="10"/>
      <c r="E15" s="48"/>
    </row>
    <row r="16" spans="2:22" ht="15" customHeight="1" x14ac:dyDescent="0.25">
      <c r="B16" s="12" t="s">
        <v>25</v>
      </c>
      <c r="C16" s="13" t="s">
        <v>74</v>
      </c>
      <c r="D16" s="14" t="s">
        <v>26</v>
      </c>
      <c r="E16" s="13" t="s">
        <v>61</v>
      </c>
    </row>
    <row r="17" spans="2:22" ht="15" customHeight="1" x14ac:dyDescent="0.25">
      <c r="B17" s="39">
        <v>15000</v>
      </c>
      <c r="C17" s="40">
        <v>800</v>
      </c>
      <c r="D17" s="40">
        <f>B17-C17</f>
        <v>14200</v>
      </c>
      <c r="E17" s="41">
        <f>D17/B17</f>
        <v>0.94666666666666666</v>
      </c>
    </row>
    <row r="28" spans="2:22" ht="15" customHeight="1" x14ac:dyDescent="0.25">
      <c r="L28" s="4" t="s">
        <v>43</v>
      </c>
      <c r="M28" s="6"/>
      <c r="O28" s="4" t="s">
        <v>44</v>
      </c>
      <c r="P28" s="6"/>
      <c r="R28" s="4" t="s">
        <v>47</v>
      </c>
      <c r="S28" s="6"/>
      <c r="U28" s="4" t="s">
        <v>48</v>
      </c>
      <c r="V28" s="6"/>
    </row>
    <row r="29" spans="2:22" ht="15" customHeight="1" x14ac:dyDescent="0.25">
      <c r="B29" s="4" t="s">
        <v>82</v>
      </c>
      <c r="C29" s="5"/>
      <c r="D29" s="5"/>
      <c r="E29" s="6"/>
      <c r="L29" s="22" t="s">
        <v>27</v>
      </c>
      <c r="M29" s="23">
        <v>18000</v>
      </c>
      <c r="O29" s="22" t="s">
        <v>39</v>
      </c>
      <c r="P29" s="29">
        <f>M29+M30+M31</f>
        <v>60000</v>
      </c>
      <c r="R29" s="22" t="s">
        <v>27</v>
      </c>
      <c r="S29" s="23">
        <v>10000</v>
      </c>
      <c r="U29" s="22" t="s">
        <v>39</v>
      </c>
      <c r="V29" s="29">
        <f>S29+S30+S31</f>
        <v>30000</v>
      </c>
    </row>
    <row r="30" spans="2:22" ht="15" customHeight="1" x14ac:dyDescent="0.25">
      <c r="B30" s="12" t="s">
        <v>20</v>
      </c>
      <c r="C30" s="13" t="s">
        <v>18</v>
      </c>
      <c r="D30" s="51" t="s">
        <v>19</v>
      </c>
      <c r="E30" s="52"/>
      <c r="L30" s="17" t="s">
        <v>28</v>
      </c>
      <c r="M30" s="24">
        <v>20000</v>
      </c>
      <c r="O30" s="17" t="s">
        <v>40</v>
      </c>
      <c r="P30" s="30">
        <f>M32+M33+M34</f>
        <v>81000</v>
      </c>
      <c r="R30" s="17" t="s">
        <v>28</v>
      </c>
      <c r="S30" s="24">
        <v>10000</v>
      </c>
      <c r="U30" s="17" t="s">
        <v>40</v>
      </c>
      <c r="V30" s="30">
        <f>S32+S33+S34</f>
        <v>50000</v>
      </c>
    </row>
    <row r="31" spans="2:22" ht="15" customHeight="1" x14ac:dyDescent="0.25">
      <c r="B31" s="39">
        <v>15000</v>
      </c>
      <c r="C31" s="40">
        <f>J65+J73</f>
        <v>16942.5</v>
      </c>
      <c r="D31" s="90">
        <f>B31-C31</f>
        <v>-1942.5</v>
      </c>
      <c r="E31" s="91"/>
      <c r="L31" s="17" t="s">
        <v>29</v>
      </c>
      <c r="M31" s="24">
        <v>22000</v>
      </c>
      <c r="O31" s="17" t="s">
        <v>41</v>
      </c>
      <c r="P31" s="30">
        <f>M35+M36+M37</f>
        <v>87000</v>
      </c>
      <c r="R31" s="17" t="s">
        <v>29</v>
      </c>
      <c r="S31" s="24">
        <v>10000</v>
      </c>
      <c r="U31" s="17" t="s">
        <v>41</v>
      </c>
      <c r="V31" s="30">
        <f>S35+S36+S37</f>
        <v>50000</v>
      </c>
    </row>
    <row r="32" spans="2:22" ht="15" customHeight="1" x14ac:dyDescent="0.25">
      <c r="C32" s="2"/>
      <c r="D32" s="3"/>
      <c r="E32" s="3"/>
      <c r="L32" s="17" t="s">
        <v>30</v>
      </c>
      <c r="M32" s="24">
        <v>26000</v>
      </c>
      <c r="O32" s="25" t="s">
        <v>42</v>
      </c>
      <c r="P32" s="31">
        <f>M38+M39+M40</f>
        <v>48000</v>
      </c>
      <c r="R32" s="17" t="s">
        <v>30</v>
      </c>
      <c r="S32" s="24">
        <v>15000</v>
      </c>
      <c r="U32" s="25" t="s">
        <v>42</v>
      </c>
      <c r="V32" s="31">
        <f>S38+S39+S40</f>
        <v>25000</v>
      </c>
    </row>
    <row r="33" spans="2:22" ht="15" customHeight="1" x14ac:dyDescent="0.25">
      <c r="B33" s="4" t="s">
        <v>17</v>
      </c>
      <c r="C33" s="5"/>
      <c r="D33" s="5"/>
      <c r="E33" s="6"/>
      <c r="G33" s="7" t="s">
        <v>10</v>
      </c>
      <c r="H33" s="7"/>
      <c r="I33" s="7"/>
      <c r="J33" s="8"/>
      <c r="L33" s="17" t="s">
        <v>31</v>
      </c>
      <c r="M33" s="24">
        <v>20000</v>
      </c>
      <c r="O33" s="27" t="s">
        <v>9</v>
      </c>
      <c r="P33" s="28">
        <f>SUM(P29:P32)</f>
        <v>276000</v>
      </c>
      <c r="R33" s="17" t="s">
        <v>31</v>
      </c>
      <c r="S33" s="24">
        <v>15000</v>
      </c>
      <c r="U33" s="27" t="s">
        <v>9</v>
      </c>
      <c r="V33" s="28">
        <f>SUM(V29:V32)</f>
        <v>155000</v>
      </c>
    </row>
    <row r="34" spans="2:22" ht="15" customHeight="1" x14ac:dyDescent="0.25">
      <c r="C34" s="2"/>
      <c r="D34" s="3"/>
      <c r="E34" s="3"/>
      <c r="L34" s="17" t="s">
        <v>32</v>
      </c>
      <c r="M34" s="24">
        <v>35000</v>
      </c>
      <c r="R34" s="17" t="s">
        <v>32</v>
      </c>
      <c r="S34" s="24">
        <v>20000</v>
      </c>
    </row>
    <row r="35" spans="2:22" ht="15" customHeight="1" x14ac:dyDescent="0.25">
      <c r="L35" s="17" t="s">
        <v>33</v>
      </c>
      <c r="M35" s="24">
        <v>50000</v>
      </c>
      <c r="R35" s="17" t="s">
        <v>33</v>
      </c>
      <c r="S35" s="24">
        <v>30000</v>
      </c>
    </row>
    <row r="36" spans="2:22" ht="15" customHeight="1" x14ac:dyDescent="0.25">
      <c r="C36" s="2"/>
      <c r="D36" s="3"/>
      <c r="E36" s="3"/>
      <c r="L36" s="17" t="s">
        <v>34</v>
      </c>
      <c r="M36" s="24">
        <v>19000</v>
      </c>
      <c r="R36" s="17" t="s">
        <v>34</v>
      </c>
      <c r="S36" s="24">
        <v>10000</v>
      </c>
    </row>
    <row r="37" spans="2:22" ht="15" customHeight="1" x14ac:dyDescent="0.25">
      <c r="C37" s="2"/>
      <c r="D37" s="3"/>
      <c r="E37" s="3"/>
      <c r="L37" s="17" t="s">
        <v>35</v>
      </c>
      <c r="M37" s="24">
        <v>18000</v>
      </c>
      <c r="R37" s="17" t="s">
        <v>35</v>
      </c>
      <c r="S37" s="24">
        <v>10000</v>
      </c>
    </row>
    <row r="38" spans="2:22" ht="15" customHeight="1" x14ac:dyDescent="0.25">
      <c r="C38" s="2"/>
      <c r="D38" s="3"/>
      <c r="E38" s="3"/>
      <c r="L38" s="17" t="s">
        <v>36</v>
      </c>
      <c r="M38" s="24">
        <v>25000</v>
      </c>
      <c r="R38" s="17" t="s">
        <v>36</v>
      </c>
      <c r="S38" s="24">
        <v>12000</v>
      </c>
    </row>
    <row r="39" spans="2:22" ht="15" customHeight="1" x14ac:dyDescent="0.25">
      <c r="C39" s="2"/>
      <c r="D39" s="3"/>
      <c r="E39" s="3"/>
      <c r="L39" s="17" t="s">
        <v>37</v>
      </c>
      <c r="M39" s="24">
        <v>15000</v>
      </c>
      <c r="R39" s="17" t="s">
        <v>37</v>
      </c>
      <c r="S39" s="24">
        <v>8000</v>
      </c>
    </row>
    <row r="40" spans="2:22" ht="15" customHeight="1" x14ac:dyDescent="0.25">
      <c r="C40" s="2"/>
      <c r="D40" s="2"/>
      <c r="E40" s="3"/>
      <c r="H40" s="3"/>
      <c r="L40" s="25" t="s">
        <v>38</v>
      </c>
      <c r="M40" s="26">
        <v>8000</v>
      </c>
      <c r="R40" s="25" t="s">
        <v>38</v>
      </c>
      <c r="S40" s="26">
        <v>5000</v>
      </c>
    </row>
    <row r="41" spans="2:22" ht="15" customHeight="1" x14ac:dyDescent="0.25">
      <c r="L41" s="27" t="s">
        <v>9</v>
      </c>
      <c r="M41" s="28">
        <f>SUM(M29:M40)</f>
        <v>276000</v>
      </c>
      <c r="R41" s="27"/>
      <c r="S41" s="28">
        <f>SUM(S29:S40)</f>
        <v>155000</v>
      </c>
    </row>
    <row r="46" spans="2:22" ht="15" customHeight="1" x14ac:dyDescent="0.25">
      <c r="B46" s="4" t="s">
        <v>17</v>
      </c>
      <c r="C46" s="5"/>
      <c r="D46" s="5"/>
      <c r="E46" s="6"/>
      <c r="G46" s="7" t="s">
        <v>10</v>
      </c>
      <c r="H46" s="7"/>
      <c r="I46" s="7"/>
      <c r="J46" s="8"/>
    </row>
    <row r="47" spans="2:22" ht="15" customHeight="1" x14ac:dyDescent="0.25">
      <c r="B47" s="12" t="s">
        <v>7</v>
      </c>
      <c r="C47" s="13" t="s">
        <v>6</v>
      </c>
      <c r="D47" s="51" t="s">
        <v>5</v>
      </c>
      <c r="E47" s="52"/>
      <c r="G47" s="16" t="s">
        <v>10</v>
      </c>
      <c r="H47" s="15"/>
      <c r="I47" s="14" t="s">
        <v>6</v>
      </c>
      <c r="J47" s="13" t="s">
        <v>5</v>
      </c>
    </row>
    <row r="48" spans="2:22" ht="15" customHeight="1" x14ac:dyDescent="0.25">
      <c r="B48" s="65" t="s">
        <v>13</v>
      </c>
      <c r="C48" s="18">
        <v>10</v>
      </c>
      <c r="D48" s="93">
        <f>C48/$C$54</f>
        <v>0.37037037037037035</v>
      </c>
      <c r="E48" s="92"/>
      <c r="G48" s="113" t="s">
        <v>0</v>
      </c>
      <c r="H48" s="114"/>
      <c r="I48" s="18">
        <v>100</v>
      </c>
      <c r="J48" s="19">
        <f>I48/$I$53</f>
        <v>0.44444444444444442</v>
      </c>
    </row>
    <row r="49" spans="2:10" ht="15" customHeight="1" x14ac:dyDescent="0.25">
      <c r="B49" s="66" t="s">
        <v>14</v>
      </c>
      <c r="C49" s="18">
        <v>8</v>
      </c>
      <c r="D49" s="93">
        <f>C49/$C$54</f>
        <v>0.29629629629629628</v>
      </c>
      <c r="E49" s="92"/>
      <c r="G49" s="32" t="s">
        <v>1</v>
      </c>
      <c r="H49" s="33"/>
      <c r="I49" s="18">
        <v>50</v>
      </c>
      <c r="J49" s="19">
        <f>I49/$I$53</f>
        <v>0.22222222222222221</v>
      </c>
    </row>
    <row r="50" spans="2:10" ht="15" customHeight="1" x14ac:dyDescent="0.25">
      <c r="B50" s="67" t="s">
        <v>15</v>
      </c>
      <c r="C50" s="18">
        <v>3</v>
      </c>
      <c r="D50" s="93">
        <f>C50/$C$54</f>
        <v>0.1111111111111111</v>
      </c>
      <c r="E50" s="92"/>
      <c r="G50" s="34" t="s">
        <v>2</v>
      </c>
      <c r="H50" s="35"/>
      <c r="I50" s="18">
        <v>60</v>
      </c>
      <c r="J50" s="19">
        <f>I50/$I$53</f>
        <v>0.26666666666666666</v>
      </c>
    </row>
    <row r="51" spans="2:10" ht="15" customHeight="1" x14ac:dyDescent="0.25">
      <c r="B51" s="68" t="s">
        <v>16</v>
      </c>
      <c r="C51" s="18">
        <v>2</v>
      </c>
      <c r="D51" s="93">
        <f>C51/$C$54</f>
        <v>7.407407407407407E-2</v>
      </c>
      <c r="E51" s="92"/>
      <c r="G51" s="36" t="s">
        <v>3</v>
      </c>
      <c r="H51" s="37"/>
      <c r="I51" s="18">
        <v>10</v>
      </c>
      <c r="J51" s="19">
        <f>I51/$I$53</f>
        <v>4.4444444444444446E-2</v>
      </c>
    </row>
    <row r="52" spans="2:10" ht="15" customHeight="1" x14ac:dyDescent="0.25">
      <c r="B52" s="69" t="s">
        <v>12</v>
      </c>
      <c r="C52" s="18">
        <v>2</v>
      </c>
      <c r="D52" s="93">
        <f>C52/$C$54</f>
        <v>7.407407407407407E-2</v>
      </c>
      <c r="E52" s="92"/>
      <c r="G52" s="111" t="s">
        <v>4</v>
      </c>
      <c r="H52" s="112"/>
      <c r="I52" s="18">
        <v>5</v>
      </c>
      <c r="J52" s="19">
        <f>I52/$I$53</f>
        <v>2.2222222222222223E-2</v>
      </c>
    </row>
    <row r="53" spans="2:10" ht="15" customHeight="1" x14ac:dyDescent="0.25">
      <c r="B53" s="94" t="s">
        <v>11</v>
      </c>
      <c r="C53" s="49">
        <v>2</v>
      </c>
      <c r="D53" s="95">
        <f>C53/$C$54</f>
        <v>7.407407407407407E-2</v>
      </c>
      <c r="E53" s="96"/>
      <c r="G53" s="38" t="s">
        <v>9</v>
      </c>
      <c r="H53" s="38"/>
      <c r="I53" s="20">
        <f>SUM(I48:I52)</f>
        <v>225</v>
      </c>
      <c r="J53" s="21">
        <f>SUM(J48:J52)</f>
        <v>1</v>
      </c>
    </row>
    <row r="54" spans="2:10" ht="15" customHeight="1" x14ac:dyDescent="0.25">
      <c r="B54" s="63" t="s">
        <v>9</v>
      </c>
      <c r="C54" s="63">
        <f>SUM(C48:C53)</f>
        <v>27</v>
      </c>
      <c r="D54" s="64">
        <f>SUM(D48:D53)</f>
        <v>0.99999999999999989</v>
      </c>
    </row>
    <row r="55" spans="2:10" ht="15" customHeight="1" x14ac:dyDescent="0.25">
      <c r="C55" s="2"/>
      <c r="D55" s="2"/>
      <c r="E55" s="3"/>
    </row>
    <row r="56" spans="2:10" ht="15" customHeight="1" x14ac:dyDescent="0.25">
      <c r="B56" s="47" t="s">
        <v>49</v>
      </c>
      <c r="C56" s="47"/>
      <c r="D56" s="47"/>
      <c r="E56" s="47"/>
      <c r="F56" s="47"/>
      <c r="G56" s="47"/>
      <c r="H56" s="47"/>
      <c r="I56" s="47"/>
      <c r="J56" s="8"/>
    </row>
    <row r="57" spans="2:10" ht="15" customHeight="1" x14ac:dyDescent="0.25">
      <c r="B57" s="83" t="s">
        <v>45</v>
      </c>
      <c r="C57" s="84"/>
      <c r="D57" s="56" t="s">
        <v>57</v>
      </c>
      <c r="E57" s="16" t="s">
        <v>59</v>
      </c>
      <c r="F57" s="15"/>
      <c r="G57" s="55" t="s">
        <v>60</v>
      </c>
      <c r="H57" s="56" t="s">
        <v>63</v>
      </c>
      <c r="I57" s="50" t="s">
        <v>62</v>
      </c>
      <c r="J57" s="56" t="s">
        <v>58</v>
      </c>
    </row>
    <row r="58" spans="2:10" ht="15" customHeight="1" x14ac:dyDescent="0.25">
      <c r="B58" s="82" t="s">
        <v>50</v>
      </c>
      <c r="C58" s="85"/>
      <c r="D58" s="97">
        <v>15</v>
      </c>
      <c r="E58" s="85">
        <v>160</v>
      </c>
      <c r="F58" s="85"/>
      <c r="G58" s="87">
        <v>152</v>
      </c>
      <c r="H58" s="87">
        <f>E58-G58</f>
        <v>8</v>
      </c>
      <c r="I58" s="98">
        <f>G58/E58</f>
        <v>0.95</v>
      </c>
      <c r="J58" s="99">
        <f>D58*G58</f>
        <v>2280</v>
      </c>
    </row>
    <row r="59" spans="2:10" ht="15" customHeight="1" x14ac:dyDescent="0.25">
      <c r="B59" s="81" t="s">
        <v>51</v>
      </c>
      <c r="C59" s="75"/>
      <c r="D59" s="100">
        <v>15</v>
      </c>
      <c r="E59" s="75">
        <v>160</v>
      </c>
      <c r="F59" s="75"/>
      <c r="G59" s="88">
        <v>80</v>
      </c>
      <c r="H59" s="88">
        <f>E59-G59</f>
        <v>80</v>
      </c>
      <c r="I59" s="101">
        <f>G59/E59</f>
        <v>0.5</v>
      </c>
      <c r="J59" s="102">
        <f>D59*G59</f>
        <v>1200</v>
      </c>
    </row>
    <row r="60" spans="2:10" ht="15" customHeight="1" x14ac:dyDescent="0.25">
      <c r="B60" s="81" t="s">
        <v>52</v>
      </c>
      <c r="C60" s="75"/>
      <c r="D60" s="100">
        <v>15</v>
      </c>
      <c r="E60" s="75">
        <v>80</v>
      </c>
      <c r="F60" s="75"/>
      <c r="G60" s="88">
        <v>62</v>
      </c>
      <c r="H60" s="88">
        <f>E60-G60</f>
        <v>18</v>
      </c>
      <c r="I60" s="101">
        <f>G60/E60</f>
        <v>0.77500000000000002</v>
      </c>
      <c r="J60" s="102">
        <f>D60*G60</f>
        <v>930</v>
      </c>
    </row>
    <row r="61" spans="2:10" ht="15" customHeight="1" x14ac:dyDescent="0.25">
      <c r="B61" s="81" t="s">
        <v>53</v>
      </c>
      <c r="C61" s="75"/>
      <c r="D61" s="100">
        <v>15</v>
      </c>
      <c r="E61" s="75">
        <v>160</v>
      </c>
      <c r="F61" s="75"/>
      <c r="G61" s="88">
        <v>152</v>
      </c>
      <c r="H61" s="88">
        <f>E61-G61</f>
        <v>8</v>
      </c>
      <c r="I61" s="101">
        <f>G61/E61</f>
        <v>0.95</v>
      </c>
      <c r="J61" s="102">
        <f>D61*G61</f>
        <v>2280</v>
      </c>
    </row>
    <row r="62" spans="2:10" ht="15" customHeight="1" x14ac:dyDescent="0.25">
      <c r="B62" s="81" t="s">
        <v>54</v>
      </c>
      <c r="C62" s="75"/>
      <c r="D62" s="100">
        <v>15</v>
      </c>
      <c r="E62" s="75">
        <v>80</v>
      </c>
      <c r="F62" s="75"/>
      <c r="G62" s="88">
        <v>40</v>
      </c>
      <c r="H62" s="88">
        <f>E62-G62</f>
        <v>40</v>
      </c>
      <c r="I62" s="101">
        <f>G62/E62</f>
        <v>0.5</v>
      </c>
      <c r="J62" s="102">
        <f>D62*G62</f>
        <v>600</v>
      </c>
    </row>
    <row r="63" spans="2:10" ht="15" customHeight="1" x14ac:dyDescent="0.25">
      <c r="B63" s="81" t="s">
        <v>55</v>
      </c>
      <c r="C63" s="75"/>
      <c r="D63" s="100">
        <v>30</v>
      </c>
      <c r="E63" s="75">
        <v>160</v>
      </c>
      <c r="F63" s="75"/>
      <c r="G63" s="88">
        <v>134</v>
      </c>
      <c r="H63" s="88">
        <f>E63-G63</f>
        <v>26</v>
      </c>
      <c r="I63" s="101">
        <f>G63/E63</f>
        <v>0.83750000000000002</v>
      </c>
      <c r="J63" s="102">
        <f>D63*G63</f>
        <v>4020</v>
      </c>
    </row>
    <row r="64" spans="2:10" ht="15" customHeight="1" x14ac:dyDescent="0.25">
      <c r="B64" s="103" t="s">
        <v>56</v>
      </c>
      <c r="C64" s="78"/>
      <c r="D64" s="104">
        <v>30</v>
      </c>
      <c r="E64" s="78">
        <v>80</v>
      </c>
      <c r="F64" s="78"/>
      <c r="G64" s="89">
        <v>40</v>
      </c>
      <c r="H64" s="89">
        <f>E64-G64</f>
        <v>40</v>
      </c>
      <c r="I64" s="105">
        <f>G64/E64</f>
        <v>0.5</v>
      </c>
      <c r="J64" s="106">
        <f>D64*G64</f>
        <v>1200</v>
      </c>
    </row>
    <row r="65" spans="2:10" ht="15" customHeight="1" x14ac:dyDescent="0.25">
      <c r="I65" s="70" t="s">
        <v>64</v>
      </c>
      <c r="J65" s="71">
        <f>SUM(J58:J64)</f>
        <v>12510</v>
      </c>
    </row>
    <row r="67" spans="2:10" ht="15" customHeight="1" x14ac:dyDescent="0.25">
      <c r="B67" s="9" t="s">
        <v>65</v>
      </c>
      <c r="C67" s="10"/>
      <c r="D67" s="10"/>
      <c r="E67" s="10"/>
      <c r="F67" s="10"/>
      <c r="G67" s="10"/>
      <c r="H67" s="10"/>
      <c r="I67" s="10"/>
      <c r="J67" s="10"/>
    </row>
    <row r="68" spans="2:10" ht="15" customHeight="1" x14ac:dyDescent="0.25">
      <c r="B68" s="107" t="s">
        <v>45</v>
      </c>
      <c r="C68" s="15"/>
      <c r="D68" s="16" t="s">
        <v>71</v>
      </c>
      <c r="E68" s="107"/>
      <c r="F68" s="15"/>
      <c r="G68" s="16" t="s">
        <v>67</v>
      </c>
      <c r="H68" s="15"/>
      <c r="I68" s="55" t="s">
        <v>66</v>
      </c>
      <c r="J68" s="56" t="s">
        <v>58</v>
      </c>
    </row>
    <row r="69" spans="2:10" ht="15" customHeight="1" x14ac:dyDescent="0.25">
      <c r="B69" s="82" t="s">
        <v>68</v>
      </c>
      <c r="C69" s="85"/>
      <c r="D69" s="72" t="s">
        <v>90</v>
      </c>
      <c r="E69" s="72"/>
      <c r="F69" s="72"/>
      <c r="G69" s="73">
        <v>3.15</v>
      </c>
      <c r="H69" s="73"/>
      <c r="I69" s="74">
        <v>150</v>
      </c>
      <c r="J69" s="23">
        <f>G69*I69</f>
        <v>472.5</v>
      </c>
    </row>
    <row r="70" spans="2:10" ht="15" customHeight="1" x14ac:dyDescent="0.25">
      <c r="B70" s="81" t="s">
        <v>69</v>
      </c>
      <c r="C70" s="75"/>
      <c r="D70" s="75" t="s">
        <v>70</v>
      </c>
      <c r="E70" s="75"/>
      <c r="F70" s="75"/>
      <c r="G70" s="76">
        <v>4.5</v>
      </c>
      <c r="H70" s="76"/>
      <c r="I70" s="77">
        <v>80</v>
      </c>
      <c r="J70" s="24">
        <f>G70*I70</f>
        <v>360</v>
      </c>
    </row>
    <row r="71" spans="2:10" ht="15" customHeight="1" x14ac:dyDescent="0.25">
      <c r="B71" s="81" t="s">
        <v>72</v>
      </c>
      <c r="C71" s="75"/>
      <c r="D71" s="75" t="s">
        <v>89</v>
      </c>
      <c r="E71" s="75"/>
      <c r="F71" s="75"/>
      <c r="G71" s="76">
        <v>150</v>
      </c>
      <c r="H71" s="76"/>
      <c r="I71" s="77">
        <v>24</v>
      </c>
      <c r="J71" s="24">
        <f>G71*I71</f>
        <v>3600</v>
      </c>
    </row>
    <row r="72" spans="2:10" ht="15" customHeight="1" x14ac:dyDescent="0.25">
      <c r="B72" s="86"/>
      <c r="C72" s="54"/>
      <c r="D72" s="78"/>
      <c r="E72" s="78"/>
      <c r="F72" s="78"/>
      <c r="G72" s="79"/>
      <c r="H72" s="79"/>
      <c r="I72" s="80"/>
      <c r="J72" s="26">
        <f>G72*I72</f>
        <v>0</v>
      </c>
    </row>
    <row r="73" spans="2:10" ht="15" customHeight="1" x14ac:dyDescent="0.25">
      <c r="I73" s="70" t="s">
        <v>73</v>
      </c>
      <c r="J73" s="71">
        <f>SUM(J69:J72)</f>
        <v>4432.5</v>
      </c>
    </row>
    <row r="76" spans="2:10" ht="15" customHeight="1" x14ac:dyDescent="0.25">
      <c r="H76" s="45" t="s">
        <v>91</v>
      </c>
    </row>
    <row r="77" spans="2:10" ht="15" customHeight="1" x14ac:dyDescent="0.25">
      <c r="H77" s="46" t="s">
        <v>92</v>
      </c>
    </row>
    <row r="78" spans="2:10" ht="15" customHeight="1" x14ac:dyDescent="0.25">
      <c r="H78" s="46" t="s">
        <v>93</v>
      </c>
    </row>
    <row r="79" spans="2:10" ht="15" customHeight="1" x14ac:dyDescent="0.25">
      <c r="H79" s="46" t="s">
        <v>94</v>
      </c>
    </row>
  </sheetData>
  <mergeCells count="67">
    <mergeCell ref="B67:J67"/>
    <mergeCell ref="G47:H47"/>
    <mergeCell ref="G52:H52"/>
    <mergeCell ref="G51:H51"/>
    <mergeCell ref="G50:H50"/>
    <mergeCell ref="G49:H49"/>
    <mergeCell ref="G48:H48"/>
    <mergeCell ref="G53:H53"/>
    <mergeCell ref="G71:H71"/>
    <mergeCell ref="D71:F71"/>
    <mergeCell ref="B71:C71"/>
    <mergeCell ref="G72:H72"/>
    <mergeCell ref="D72:F72"/>
    <mergeCell ref="B72:C72"/>
    <mergeCell ref="B62:C62"/>
    <mergeCell ref="B61:C61"/>
    <mergeCell ref="B60:C60"/>
    <mergeCell ref="E64:F64"/>
    <mergeCell ref="E63:F63"/>
    <mergeCell ref="E62:F62"/>
    <mergeCell ref="E61:F61"/>
    <mergeCell ref="E60:F60"/>
    <mergeCell ref="B70:C70"/>
    <mergeCell ref="B69:C69"/>
    <mergeCell ref="B68:C68"/>
    <mergeCell ref="D70:F70"/>
    <mergeCell ref="D69:F69"/>
    <mergeCell ref="D68:F68"/>
    <mergeCell ref="B6:E6"/>
    <mergeCell ref="B33:E33"/>
    <mergeCell ref="G6:J6"/>
    <mergeCell ref="B29:E29"/>
    <mergeCell ref="D31:E31"/>
    <mergeCell ref="D30:E30"/>
    <mergeCell ref="B64:C64"/>
    <mergeCell ref="B63:C63"/>
    <mergeCell ref="B59:C59"/>
    <mergeCell ref="B58:C58"/>
    <mergeCell ref="B57:C57"/>
    <mergeCell ref="G70:H70"/>
    <mergeCell ref="G69:H69"/>
    <mergeCell ref="G68:H68"/>
    <mergeCell ref="E59:F59"/>
    <mergeCell ref="E58:F58"/>
    <mergeCell ref="E57:F57"/>
    <mergeCell ref="B46:E46"/>
    <mergeCell ref="D53:E53"/>
    <mergeCell ref="B56:J56"/>
    <mergeCell ref="D47:E47"/>
    <mergeCell ref="D48:E48"/>
    <mergeCell ref="D49:E49"/>
    <mergeCell ref="D50:E50"/>
    <mergeCell ref="D51:E51"/>
    <mergeCell ref="D52:E52"/>
    <mergeCell ref="E2:S2"/>
    <mergeCell ref="B15:E15"/>
    <mergeCell ref="L28:M28"/>
    <mergeCell ref="L10:P10"/>
    <mergeCell ref="L6:P6"/>
    <mergeCell ref="G33:J33"/>
    <mergeCell ref="N7:O7"/>
    <mergeCell ref="N8:O8"/>
    <mergeCell ref="O28:P28"/>
    <mergeCell ref="R10:V10"/>
    <mergeCell ref="R28:S28"/>
    <mergeCell ref="U28:V28"/>
    <mergeCell ref="G46:J46"/>
  </mergeCells>
  <phoneticPr fontId="4" type="noConversion"/>
  <conditionalFormatting sqref="B48:B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 H40 E36:E39 E32:E34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D17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N8">
    <cfRule type="cellIs" dxfId="1" priority="3" operator="lessThan">
      <formula>0</formula>
    </cfRule>
    <cfRule type="cellIs" dxfId="0" priority="4" operator="greaterThan">
      <formula>0</formula>
    </cfRule>
  </conditionalFormatting>
  <conditionalFormatting sqref="B8: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77" r:id="rId1" xr:uid="{5B978967-E44B-4196-AB4B-6708E70DE227}"/>
    <hyperlink ref="H78" r:id="rId2" xr:uid="{0FE74686-7087-4420-8C33-60B0B1FB030C}"/>
    <hyperlink ref="H79" r:id="rId3" xr:uid="{9D22DCC9-4A52-4D1D-B4DD-71859AD25BD4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 Dashboard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Tristancho</dc:creator>
  <cp:lastModifiedBy>Camilo Tristancho</cp:lastModifiedBy>
  <dcterms:created xsi:type="dcterms:W3CDTF">2024-08-02T17:06:40Z</dcterms:created>
  <dcterms:modified xsi:type="dcterms:W3CDTF">2024-08-03T16:20:32Z</dcterms:modified>
</cp:coreProperties>
</file>