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_missing" sheetId="1" r:id="rId4"/>
    <sheet state="visible" name="countries_full" sheetId="2" r:id="rId5"/>
    <sheet state="visible" name="countries_missing_count" sheetId="3" r:id="rId6"/>
    <sheet state="visible" name="countries_full_count" sheetId="4" r:id="rId7"/>
  </sheets>
  <definedNames/>
  <calcPr/>
  <extLst>
    <ext uri="GoogleSheetsCustomDataVersion1">
      <go:sheetsCustomData xmlns:go="http://customooxmlschemas.google.com/" r:id="rId8" roundtripDataSignature="AMtx7miRUkg4iWnPTOpWHEmUAQqVWvplvQ=="/>
    </ext>
  </extLst>
</workbook>
</file>

<file path=xl/sharedStrings.xml><?xml version="1.0" encoding="utf-8"?>
<sst xmlns="http://schemas.openxmlformats.org/spreadsheetml/2006/main" count="915" uniqueCount="248">
  <si>
    <t>territory</t>
  </si>
  <si>
    <t>region</t>
  </si>
  <si>
    <t>region_full</t>
  </si>
  <si>
    <t>population</t>
  </si>
  <si>
    <t>population_full</t>
  </si>
  <si>
    <t>total</t>
  </si>
  <si>
    <t>total_land</t>
  </si>
  <si>
    <t>total_land_full</t>
  </si>
  <si>
    <t>total_water</t>
  </si>
  <si>
    <t>total_water_full</t>
  </si>
  <si>
    <t>regions_match</t>
  </si>
  <si>
    <t>true_region</t>
  </si>
  <si>
    <t>Abkhazia</t>
  </si>
  <si>
    <t>Asia</t>
  </si>
  <si>
    <t>Afghanistan</t>
  </si>
  <si>
    <t>Åland Islands (Finland)</t>
  </si>
  <si>
    <t>Europe</t>
  </si>
  <si>
    <t>Albania</t>
  </si>
  <si>
    <t>Algeria</t>
  </si>
  <si>
    <t>Africa</t>
  </si>
  <si>
    <t>American Samoa (United States)</t>
  </si>
  <si>
    <t>Oceania</t>
  </si>
  <si>
    <t>Andorra</t>
  </si>
  <si>
    <t>Angola</t>
  </si>
  <si>
    <t>Anguilla (United Kingdom)</t>
  </si>
  <si>
    <t>Americas</t>
  </si>
  <si>
    <t>Country errors: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</si>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</sst>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Calibri"/>
    </font>
    <font>
      <b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3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2" numFmtId="0" xfId="0" applyFont="1"/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0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M1" s="3" t="s">
        <v>10</v>
      </c>
      <c r="N1" s="3" t="s">
        <v>11</v>
      </c>
    </row>
    <row r="2" ht="15.75" customHeight="1">
      <c r="A2" s="4" t="s">
        <v>12</v>
      </c>
      <c r="B2" s="4" t="s">
        <v>13</v>
      </c>
      <c r="C2" s="4" t="str">
        <f t="shared" ref="C2:C231" si="1">IF(ISBLANK(B2), K$2, B2)</f>
        <v>Asia</v>
      </c>
      <c r="D2" s="4">
        <v>245424.0</v>
      </c>
      <c r="E2" s="5">
        <f t="shared" ref="E2:E231" si="2">IF(ISBLANK(D2),AVERAGE(D$2:D1000),D2)</f>
        <v>245424</v>
      </c>
      <c r="F2" s="4">
        <v>8660.0</v>
      </c>
      <c r="G2" s="4">
        <v>0.0</v>
      </c>
      <c r="H2" s="4">
        <f>IF(ISBLANK(G2),countries_full!D2-countries_full!F2,G2)</f>
        <v>0</v>
      </c>
      <c r="I2" s="4">
        <v>0.0</v>
      </c>
      <c r="J2" s="4">
        <f>IF(ISBLANK(I2),countries_full!D2-countries_full!E2,I2)</f>
        <v>0</v>
      </c>
      <c r="K2" s="6" t="str">
        <f>IFERROR(__xludf.DUMMYFUNCTION("UNIQUE(B2:B1000)"),"Asia")</f>
        <v>Asia</v>
      </c>
      <c r="L2" s="6">
        <f t="shared" ref="L2:L3" si="3">COUNTIF(B$2:B1000,K2)</f>
        <v>43</v>
      </c>
      <c r="M2" s="6" t="b">
        <f>C2=countries_full!B2</f>
        <v>1</v>
      </c>
      <c r="N2" s="6" t="str">
        <f>IF(M2=FALSE, countries_full!B2, C2)</f>
        <v>Asia</v>
      </c>
    </row>
    <row r="3" ht="15.75" customHeight="1">
      <c r="A3" s="4" t="s">
        <v>14</v>
      </c>
      <c r="C3" s="4" t="str">
        <f t="shared" si="1"/>
        <v>Asia</v>
      </c>
      <c r="D3" s="4">
        <v>3.2890171E7</v>
      </c>
      <c r="E3" s="5">
        <f t="shared" si="2"/>
        <v>32890171</v>
      </c>
      <c r="F3" s="4">
        <v>652230.0</v>
      </c>
      <c r="G3" s="4">
        <v>652230.0</v>
      </c>
      <c r="H3" s="4">
        <f>IF(ISBLANK(G3),countries_full!D3-countries_full!F3,G3)</f>
        <v>652230</v>
      </c>
      <c r="I3" s="4">
        <v>0.0</v>
      </c>
      <c r="J3" s="4">
        <f>IF(ISBLANK(I3),countries_full!D3-countries_full!E3,I3)</f>
        <v>0</v>
      </c>
      <c r="K3" s="6"/>
      <c r="L3" s="6">
        <f t="shared" si="3"/>
        <v>0</v>
      </c>
      <c r="M3" s="6" t="b">
        <f>C3=countries_full!B3</f>
        <v>1</v>
      </c>
      <c r="N3" s="6" t="str">
        <f>IF(M3=FALSE, countries_full!B3, C3)</f>
        <v>Asia</v>
      </c>
    </row>
    <row r="4" ht="15.75" customHeight="1">
      <c r="A4" s="4" t="s">
        <v>15</v>
      </c>
      <c r="B4" s="4" t="s">
        <v>16</v>
      </c>
      <c r="C4" s="4" t="str">
        <f t="shared" si="1"/>
        <v>Europe</v>
      </c>
      <c r="D4" s="4">
        <v>30286.0</v>
      </c>
      <c r="E4" s="5">
        <f t="shared" si="2"/>
        <v>30286</v>
      </c>
      <c r="F4" s="4">
        <v>1580.0</v>
      </c>
      <c r="G4" s="4">
        <v>0.0</v>
      </c>
      <c r="H4" s="4">
        <f>IF(ISBLANK(G4),countries_full!D4-countries_full!F4,G4)</f>
        <v>0</v>
      </c>
      <c r="I4" s="4">
        <v>0.0</v>
      </c>
      <c r="J4" s="4">
        <f>IF(ISBLANK(I4),countries_full!D4-countries_full!E4,I4)</f>
        <v>0</v>
      </c>
      <c r="K4" s="6" t="str">
        <f>IFERROR(__xludf.DUMMYFUNCTION("""COMPUTED_VALUE"""),"Europe")</f>
        <v>Europe</v>
      </c>
      <c r="M4" s="6" t="b">
        <f>C4=countries_full!B4</f>
        <v>1</v>
      </c>
      <c r="N4" s="6" t="str">
        <f>IF(M4=FALSE, countries_full!B4, C4)</f>
        <v>Europe</v>
      </c>
    </row>
    <row r="5" ht="15.75" customHeight="1">
      <c r="A5" s="4" t="s">
        <v>17</v>
      </c>
      <c r="B5" s="4" t="s">
        <v>16</v>
      </c>
      <c r="C5" s="4" t="str">
        <f t="shared" si="1"/>
        <v>Europe</v>
      </c>
      <c r="D5" s="4">
        <v>2829741.0</v>
      </c>
      <c r="E5" s="5">
        <f t="shared" si="2"/>
        <v>2829741</v>
      </c>
      <c r="F5" s="4">
        <v>28748.0</v>
      </c>
      <c r="G5" s="4">
        <v>27398.0</v>
      </c>
      <c r="H5" s="4">
        <f>IF(ISBLANK(G5),countries_full!D5-countries_full!F5,G5)</f>
        <v>27398</v>
      </c>
      <c r="I5" s="4">
        <v>1350.0</v>
      </c>
      <c r="J5" s="4">
        <f>IF(ISBLANK(I5),countries_full!D5-countries_full!E5,I5)</f>
        <v>1350</v>
      </c>
      <c r="K5" s="6" t="str">
        <f>IFERROR(__xludf.DUMMYFUNCTION("""COMPUTED_VALUE"""),"Africa")</f>
        <v>Africa</v>
      </c>
      <c r="L5" s="6">
        <f t="shared" ref="L5:L8" si="4">COUNTIF(B$2:B1000,K5)</f>
        <v>42</v>
      </c>
      <c r="M5" s="6" t="b">
        <f>C5=countries_full!B5</f>
        <v>1</v>
      </c>
      <c r="N5" s="6" t="str">
        <f>IF(M5=FALSE, countries_full!B5, C5)</f>
        <v>Europe</v>
      </c>
    </row>
    <row r="6" ht="15.75" customHeight="1">
      <c r="A6" s="4" t="s">
        <v>18</v>
      </c>
      <c r="B6" s="4" t="s">
        <v>19</v>
      </c>
      <c r="C6" s="4" t="str">
        <f t="shared" si="1"/>
        <v>Africa</v>
      </c>
      <c r="E6" s="5">
        <f t="shared" si="2"/>
        <v>34746410.44</v>
      </c>
      <c r="F6" s="4">
        <v>2381741.0</v>
      </c>
      <c r="G6" s="4">
        <v>2381741.0</v>
      </c>
      <c r="H6" s="4">
        <f>IF(ISBLANK(G6),countries_full!D6-countries_full!F6,G6)</f>
        <v>2381741</v>
      </c>
      <c r="I6" s="4">
        <v>0.0</v>
      </c>
      <c r="J6" s="4">
        <f>IF(ISBLANK(I6),countries_full!D6-countries_full!E6,I6)</f>
        <v>0</v>
      </c>
      <c r="K6" s="6" t="str">
        <f>IFERROR(__xludf.DUMMYFUNCTION("""COMPUTED_VALUE"""),"Oceania")</f>
        <v>Oceania</v>
      </c>
      <c r="L6" s="6">
        <f t="shared" si="4"/>
        <v>24</v>
      </c>
      <c r="M6" s="6" t="b">
        <f>C6=countries_full!B6</f>
        <v>1</v>
      </c>
      <c r="N6" s="6" t="str">
        <f>IF(M6=FALSE, countries_full!B6, C6)</f>
        <v>Africa</v>
      </c>
    </row>
    <row r="7" ht="15.75" customHeight="1">
      <c r="A7" s="4" t="s">
        <v>20</v>
      </c>
      <c r="B7" s="4" t="s">
        <v>21</v>
      </c>
      <c r="C7" s="4" t="str">
        <f t="shared" si="1"/>
        <v>Oceania</v>
      </c>
      <c r="D7" s="4">
        <v>56951.0</v>
      </c>
      <c r="E7" s="5">
        <f t="shared" si="2"/>
        <v>56951</v>
      </c>
      <c r="F7" s="4">
        <v>199.0</v>
      </c>
      <c r="H7" s="4">
        <f>IF(ISBLANK(G7),countries_full!D7-countries_full!F7,G7)</f>
        <v>199</v>
      </c>
      <c r="I7" s="4">
        <v>0.0</v>
      </c>
      <c r="J7" s="4">
        <f>IF(ISBLANK(I7),countries_full!D7-countries_full!E7,I7)</f>
        <v>0</v>
      </c>
      <c r="K7" s="6" t="str">
        <f>IFERROR(__xludf.DUMMYFUNCTION("""COMPUTED_VALUE"""),"Americas")</f>
        <v>Americas</v>
      </c>
      <c r="L7" s="6">
        <f t="shared" si="4"/>
        <v>42</v>
      </c>
      <c r="M7" s="6" t="b">
        <f>C7=countries_full!B7</f>
        <v>1</v>
      </c>
      <c r="N7" s="6" t="str">
        <f>IF(M7=FALSE, countries_full!B7, C7)</f>
        <v>Oceania</v>
      </c>
    </row>
    <row r="8" ht="15.75" customHeight="1">
      <c r="A8" s="4" t="s">
        <v>22</v>
      </c>
      <c r="B8" s="4" t="s">
        <v>16</v>
      </c>
      <c r="C8" s="4" t="str">
        <f t="shared" si="1"/>
        <v>Europe</v>
      </c>
      <c r="D8" s="4">
        <v>78015.0</v>
      </c>
      <c r="E8" s="5">
        <f t="shared" si="2"/>
        <v>78015</v>
      </c>
      <c r="F8" s="4">
        <v>468.0</v>
      </c>
      <c r="H8" s="4">
        <f>IF(ISBLANK(G8),countries_full!D8-countries_full!F8,G8)</f>
        <v>468</v>
      </c>
      <c r="I8" s="4">
        <v>0.0</v>
      </c>
      <c r="J8" s="4">
        <f>IF(ISBLANK(I8),countries_full!D8-countries_full!E8,I8)</f>
        <v>0</v>
      </c>
      <c r="L8" s="6">
        <f t="shared" si="4"/>
        <v>0</v>
      </c>
      <c r="M8" s="6" t="b">
        <f>C8=countries_full!B8</f>
        <v>1</v>
      </c>
      <c r="N8" s="6" t="str">
        <f>IF(M8=FALSE, countries_full!B8, C8)</f>
        <v>Europe</v>
      </c>
    </row>
    <row r="9" ht="15.75" customHeight="1">
      <c r="A9" s="4" t="s">
        <v>23</v>
      </c>
      <c r="B9" s="4" t="s">
        <v>19</v>
      </c>
      <c r="C9" s="4" t="str">
        <f t="shared" si="1"/>
        <v>Africa</v>
      </c>
      <c r="D9" s="4">
        <v>3.2097671E7</v>
      </c>
      <c r="E9" s="5">
        <f t="shared" si="2"/>
        <v>32097671</v>
      </c>
      <c r="F9" s="4">
        <v>1246700.0</v>
      </c>
      <c r="G9" s="4">
        <v>1246700.0</v>
      </c>
      <c r="H9" s="4">
        <f>IF(ISBLANK(G9),countries_full!D9-countries_full!F9,G9)</f>
        <v>1246700</v>
      </c>
      <c r="I9" s="4">
        <v>0.0</v>
      </c>
      <c r="J9" s="4">
        <f>IF(ISBLANK(I9),countries_full!D9-countries_full!E9,I9)</f>
        <v>0</v>
      </c>
      <c r="M9" s="6" t="b">
        <f>C9=countries_full!B9</f>
        <v>1</v>
      </c>
      <c r="N9" s="6" t="str">
        <f>IF(M9=FALSE, countries_full!B9, C9)</f>
        <v>Africa</v>
      </c>
    </row>
    <row r="10" ht="15.75" customHeight="1">
      <c r="A10" s="4" t="s">
        <v>24</v>
      </c>
      <c r="B10" s="4" t="s">
        <v>25</v>
      </c>
      <c r="C10" s="4" t="str">
        <f t="shared" si="1"/>
        <v>Americas</v>
      </c>
      <c r="D10" s="4">
        <v>15000.0</v>
      </c>
      <c r="E10" s="5">
        <f t="shared" si="2"/>
        <v>15000</v>
      </c>
      <c r="F10" s="4">
        <v>91.0</v>
      </c>
      <c r="G10" s="4">
        <v>91.0</v>
      </c>
      <c r="H10" s="4">
        <f>IF(ISBLANK(G10),countries_full!D10-countries_full!F10,G10)</f>
        <v>91</v>
      </c>
      <c r="I10" s="4">
        <v>0.0</v>
      </c>
      <c r="J10" s="4">
        <f>IF(ISBLANK(I10),countries_full!D10-countries_full!E10,I10)</f>
        <v>0</v>
      </c>
      <c r="K10" s="5" t="s">
        <v>26</v>
      </c>
      <c r="L10" s="6">
        <f>COUNTIF(M2:M1000, FALSE)</f>
        <v>30</v>
      </c>
      <c r="M10" s="6" t="b">
        <f>C10=countries_full!B10</f>
        <v>1</v>
      </c>
      <c r="N10" s="6" t="str">
        <f>IF(M10=FALSE, countries_full!B10, C10)</f>
        <v>Americas</v>
      </c>
    </row>
    <row r="11" ht="15.75" customHeight="1">
      <c r="A11" s="4" t="s">
        <v>27</v>
      </c>
      <c r="B11" s="4" t="s">
        <v>25</v>
      </c>
      <c r="C11" s="4" t="str">
        <f t="shared" si="1"/>
        <v>Americas</v>
      </c>
      <c r="D11" s="4">
        <v>99337.0</v>
      </c>
      <c r="E11" s="5">
        <f t="shared" si="2"/>
        <v>99337</v>
      </c>
      <c r="F11" s="4">
        <v>442.0</v>
      </c>
      <c r="H11" s="4">
        <f>IF(ISBLANK(G11),countries_full!D11-countries_full!F11,G11)</f>
        <v>442</v>
      </c>
      <c r="I11" s="4">
        <v>0.0</v>
      </c>
      <c r="J11" s="4">
        <f>IF(ISBLANK(I11),countries_full!D11-countries_full!E11,I11)</f>
        <v>0</v>
      </c>
      <c r="M11" s="6" t="b">
        <f>C11=countries_full!B11</f>
        <v>1</v>
      </c>
      <c r="N11" s="6" t="str">
        <f>IF(M11=FALSE, countries_full!B11, C11)</f>
        <v>Americas</v>
      </c>
    </row>
    <row r="12" ht="15.75" customHeight="1">
      <c r="A12" s="4" t="s">
        <v>28</v>
      </c>
      <c r="B12" s="4" t="s">
        <v>25</v>
      </c>
      <c r="C12" s="4" t="str">
        <f t="shared" si="1"/>
        <v>Americas</v>
      </c>
      <c r="E12" s="5">
        <f t="shared" si="2"/>
        <v>34746410.44</v>
      </c>
      <c r="F12" s="4">
        <v>2780400.0</v>
      </c>
      <c r="G12" s="4">
        <v>2736690.0</v>
      </c>
      <c r="H12" s="4">
        <f>IF(ISBLANK(G12),countries_full!D12-countries_full!F12,G12)</f>
        <v>2736690</v>
      </c>
      <c r="I12" s="4">
        <v>43710.0</v>
      </c>
      <c r="J12" s="4">
        <f>IF(ISBLANK(I12),countries_full!D12-countries_full!E12,I12)</f>
        <v>43710</v>
      </c>
      <c r="M12" s="6" t="b">
        <f>C12=countries_full!B12</f>
        <v>1</v>
      </c>
      <c r="N12" s="6" t="str">
        <f>IF(M12=FALSE, countries_full!B12, C12)</f>
        <v>Americas</v>
      </c>
    </row>
    <row r="13" ht="15.75" customHeight="1">
      <c r="A13" s="4" t="s">
        <v>29</v>
      </c>
      <c r="B13" s="4" t="s">
        <v>13</v>
      </c>
      <c r="C13" s="4" t="str">
        <f t="shared" si="1"/>
        <v>Asia</v>
      </c>
      <c r="D13" s="4">
        <v>2963300.0</v>
      </c>
      <c r="E13" s="5">
        <f t="shared" si="2"/>
        <v>2963300</v>
      </c>
      <c r="F13" s="4">
        <v>29743.0</v>
      </c>
      <c r="G13" s="4">
        <v>28342.0</v>
      </c>
      <c r="H13" s="4">
        <f>IF(ISBLANK(G13),countries_full!D13-countries_full!F13,G13)</f>
        <v>28342</v>
      </c>
      <c r="J13" s="4">
        <f>IF(ISBLANK(I13),countries_full!D13-countries_full!E13,I13)</f>
        <v>1401</v>
      </c>
      <c r="M13" s="6" t="b">
        <f>C13=countries_full!B13</f>
        <v>1</v>
      </c>
      <c r="N13" s="6" t="str">
        <f>IF(M13=FALSE, countries_full!B13, C13)</f>
        <v>Asia</v>
      </c>
    </row>
    <row r="14" ht="15.75" customHeight="1">
      <c r="A14" s="4" t="s">
        <v>30</v>
      </c>
      <c r="B14" s="4" t="s">
        <v>25</v>
      </c>
      <c r="C14" s="4" t="str">
        <f t="shared" si="1"/>
        <v>Americas</v>
      </c>
      <c r="D14" s="4">
        <v>111050.0</v>
      </c>
      <c r="E14" s="5">
        <f t="shared" si="2"/>
        <v>111050</v>
      </c>
      <c r="F14" s="4">
        <v>180.0</v>
      </c>
      <c r="H14" s="4">
        <f>IF(ISBLANK(G14),countries_full!D14-countries_full!F14,G14)</f>
        <v>180</v>
      </c>
      <c r="I14" s="4">
        <v>0.0</v>
      </c>
      <c r="J14" s="4">
        <f>IF(ISBLANK(I14),countries_full!D14-countries_full!E14,I14)</f>
        <v>0</v>
      </c>
      <c r="M14" s="6" t="b">
        <f>C14=countries_full!B14</f>
        <v>1</v>
      </c>
      <c r="N14" s="6" t="str">
        <f>IF(M14=FALSE, countries_full!B14, C14)</f>
        <v>Americas</v>
      </c>
    </row>
    <row r="15" ht="15.75" customHeight="1">
      <c r="A15" s="4" t="s">
        <v>31</v>
      </c>
      <c r="B15" s="4" t="s">
        <v>21</v>
      </c>
      <c r="C15" s="4" t="str">
        <f t="shared" si="1"/>
        <v>Oceania</v>
      </c>
      <c r="D15" s="4">
        <v>2.5849106E7</v>
      </c>
      <c r="E15" s="5">
        <f t="shared" si="2"/>
        <v>25849106</v>
      </c>
      <c r="F15" s="4">
        <v>7692024.0</v>
      </c>
      <c r="G15" s="4">
        <v>7633565.0</v>
      </c>
      <c r="H15" s="4">
        <f>IF(ISBLANK(G15),countries_full!D15-countries_full!F15,G15)</f>
        <v>7633565</v>
      </c>
      <c r="I15" s="4">
        <v>58459.0</v>
      </c>
      <c r="J15" s="4">
        <f>IF(ISBLANK(I15),countries_full!D15-countries_full!E15,I15)</f>
        <v>58459</v>
      </c>
      <c r="M15" s="6" t="b">
        <f>C15=countries_full!B15</f>
        <v>1</v>
      </c>
      <c r="N15" s="6" t="str">
        <f>IF(M15=FALSE, countries_full!B15, C15)</f>
        <v>Oceania</v>
      </c>
    </row>
    <row r="16" ht="15.75" customHeight="1">
      <c r="A16" s="4" t="s">
        <v>32</v>
      </c>
      <c r="B16" s="4" t="s">
        <v>16</v>
      </c>
      <c r="C16" s="4" t="str">
        <f t="shared" si="1"/>
        <v>Europe</v>
      </c>
      <c r="D16" s="4">
        <v>8940809.0</v>
      </c>
      <c r="E16" s="5">
        <f t="shared" si="2"/>
        <v>8940809</v>
      </c>
      <c r="F16" s="4">
        <v>83871.0</v>
      </c>
      <c r="G16" s="4">
        <v>82445.0</v>
      </c>
      <c r="H16" s="4">
        <f>IF(ISBLANK(G16),countries_full!D16-countries_full!F16,G16)</f>
        <v>82445</v>
      </c>
      <c r="I16" s="4">
        <v>1426.0</v>
      </c>
      <c r="J16" s="4">
        <f>IF(ISBLANK(I16),countries_full!D16-countries_full!E16,I16)</f>
        <v>1426</v>
      </c>
      <c r="M16" s="6" t="b">
        <f>C16=countries_full!B16</f>
        <v>1</v>
      </c>
      <c r="N16" s="6" t="str">
        <f>IF(M16=FALSE, countries_full!B16, C16)</f>
        <v>Europe</v>
      </c>
    </row>
    <row r="17" ht="15.75" customHeight="1">
      <c r="A17" s="4" t="s">
        <v>33</v>
      </c>
      <c r="B17" s="4" t="s">
        <v>13</v>
      </c>
      <c r="C17" s="4" t="str">
        <f t="shared" si="1"/>
        <v>Asia</v>
      </c>
      <c r="D17" s="4">
        <v>1.01301E7</v>
      </c>
      <c r="E17" s="5">
        <f t="shared" si="2"/>
        <v>10130100</v>
      </c>
      <c r="F17" s="4">
        <v>86600.0</v>
      </c>
      <c r="G17" s="4">
        <v>86100.0</v>
      </c>
      <c r="H17" s="4">
        <f>IF(ISBLANK(G17),countries_full!D17-countries_full!F17,G17)</f>
        <v>86100</v>
      </c>
      <c r="J17" s="4">
        <f>IF(ISBLANK(I17),countries_full!D17-countries_full!E17,I17)</f>
        <v>500</v>
      </c>
      <c r="M17" s="6" t="b">
        <f>C17=countries_full!B17</f>
        <v>1</v>
      </c>
      <c r="N17" s="6" t="str">
        <f>IF(M17=FALSE, countries_full!B17, C17)</f>
        <v>Asia</v>
      </c>
    </row>
    <row r="18" ht="15.75" customHeight="1">
      <c r="A18" s="4" t="s">
        <v>34</v>
      </c>
      <c r="B18" s="4" t="s">
        <v>13</v>
      </c>
      <c r="C18" s="4" t="str">
        <f t="shared" si="1"/>
        <v>Asia</v>
      </c>
      <c r="E18" s="5">
        <f t="shared" si="2"/>
        <v>34746410.44</v>
      </c>
      <c r="F18" s="4">
        <v>778.0</v>
      </c>
      <c r="G18" s="4">
        <v>778.0</v>
      </c>
      <c r="H18" s="4">
        <f>IF(ISBLANK(G18),countries_full!D18-countries_full!F18,G18)</f>
        <v>778</v>
      </c>
      <c r="I18" s="4">
        <v>0.0</v>
      </c>
      <c r="J18" s="4">
        <f>IF(ISBLANK(I18),countries_full!D18-countries_full!E18,I18)</f>
        <v>0</v>
      </c>
      <c r="M18" s="6" t="b">
        <f>C18=countries_full!B18</f>
        <v>1</v>
      </c>
      <c r="N18" s="6" t="str">
        <f>IF(M18=FALSE, countries_full!B18, C18)</f>
        <v>Asia</v>
      </c>
    </row>
    <row r="19" ht="15.75" customHeight="1">
      <c r="A19" s="4" t="s">
        <v>35</v>
      </c>
      <c r="B19" s="4" t="s">
        <v>13</v>
      </c>
      <c r="C19" s="4" t="str">
        <f t="shared" si="1"/>
        <v>Asia</v>
      </c>
      <c r="E19" s="5">
        <f t="shared" si="2"/>
        <v>34746410.44</v>
      </c>
      <c r="F19" s="4">
        <v>148460.0</v>
      </c>
      <c r="G19" s="4">
        <v>130168.0</v>
      </c>
      <c r="H19" s="4">
        <f>IF(ISBLANK(G19),countries_full!D19-countries_full!F19,G19)</f>
        <v>130168</v>
      </c>
      <c r="I19" s="4">
        <v>13830.0</v>
      </c>
      <c r="J19" s="4">
        <f>IF(ISBLANK(I19),countries_full!D19-countries_full!E19,I19)</f>
        <v>13830</v>
      </c>
      <c r="M19" s="6" t="b">
        <f>C19=countries_full!B19</f>
        <v>1</v>
      </c>
      <c r="N19" s="6" t="str">
        <f>IF(M19=FALSE, countries_full!B19, C19)</f>
        <v>Asia</v>
      </c>
    </row>
    <row r="20" ht="15.75" customHeight="1">
      <c r="A20" s="4" t="s">
        <v>36</v>
      </c>
      <c r="B20" s="4" t="s">
        <v>25</v>
      </c>
      <c r="C20" s="4" t="str">
        <f t="shared" si="1"/>
        <v>Americas</v>
      </c>
      <c r="D20" s="4">
        <v>288000.0</v>
      </c>
      <c r="E20" s="5">
        <f t="shared" si="2"/>
        <v>288000</v>
      </c>
      <c r="F20" s="4">
        <v>430.0</v>
      </c>
      <c r="G20" s="4">
        <v>431.0</v>
      </c>
      <c r="H20" s="4">
        <f>IF(ISBLANK(G20),countries_full!D20-countries_full!F20,G20)</f>
        <v>431</v>
      </c>
      <c r="I20" s="4">
        <v>0.0</v>
      </c>
      <c r="J20" s="4">
        <f>IF(ISBLANK(I20),countries_full!D20-countries_full!E20,I20)</f>
        <v>0</v>
      </c>
      <c r="M20" s="6" t="b">
        <f>C20=countries_full!B20</f>
        <v>1</v>
      </c>
      <c r="N20" s="6" t="str">
        <f>IF(M20=FALSE, countries_full!B20, C20)</f>
        <v>Americas</v>
      </c>
    </row>
    <row r="21" ht="15.75" customHeight="1">
      <c r="A21" s="4" t="s">
        <v>37</v>
      </c>
      <c r="B21" s="4" t="s">
        <v>16</v>
      </c>
      <c r="C21" s="4" t="str">
        <f t="shared" si="1"/>
        <v>Europe</v>
      </c>
      <c r="D21" s="4">
        <v>9349645.0</v>
      </c>
      <c r="E21" s="5">
        <f t="shared" si="2"/>
        <v>9349645</v>
      </c>
      <c r="F21" s="4">
        <v>207600.0</v>
      </c>
      <c r="G21" s="4">
        <v>202900.0</v>
      </c>
      <c r="H21" s="4">
        <f>IF(ISBLANK(G21),countries_full!D21-countries_full!F21,G21)</f>
        <v>202900</v>
      </c>
      <c r="J21" s="4">
        <f>IF(ISBLANK(I21),countries_full!D21-countries_full!E21,I21)</f>
        <v>4700</v>
      </c>
      <c r="M21" s="6" t="b">
        <f>C21=countries_full!B21</f>
        <v>1</v>
      </c>
      <c r="N21" s="6" t="str">
        <f>IF(M21=FALSE, countries_full!B21, C21)</f>
        <v>Europe</v>
      </c>
    </row>
    <row r="22" ht="15.75" customHeight="1">
      <c r="A22" s="4" t="s">
        <v>38</v>
      </c>
      <c r="B22" s="4" t="s">
        <v>16</v>
      </c>
      <c r="C22" s="4" t="str">
        <f t="shared" si="1"/>
        <v>Europe</v>
      </c>
      <c r="D22" s="4">
        <v>1.156929E7</v>
      </c>
      <c r="E22" s="5">
        <f t="shared" si="2"/>
        <v>11569290</v>
      </c>
      <c r="F22" s="4">
        <v>30528.0</v>
      </c>
      <c r="H22" s="4">
        <f>IF(ISBLANK(G22),countries_full!D22-countries_full!F22,G22)</f>
        <v>30278</v>
      </c>
      <c r="I22" s="4">
        <v>250.0</v>
      </c>
      <c r="J22" s="4">
        <f>IF(ISBLANK(I22),countries_full!D22-countries_full!E22,I22)</f>
        <v>250</v>
      </c>
      <c r="M22" s="6" t="b">
        <f>C22=countries_full!B22</f>
        <v>1</v>
      </c>
      <c r="N22" s="6" t="str">
        <f>IF(M22=FALSE, countries_full!B22, C22)</f>
        <v>Europe</v>
      </c>
    </row>
    <row r="23" ht="15.75" customHeight="1">
      <c r="A23" s="4" t="s">
        <v>39</v>
      </c>
      <c r="B23" s="4" t="s">
        <v>25</v>
      </c>
      <c r="C23" s="4" t="str">
        <f t="shared" si="1"/>
        <v>Americas</v>
      </c>
      <c r="D23" s="4">
        <v>419199.0</v>
      </c>
      <c r="E23" s="5">
        <f t="shared" si="2"/>
        <v>419199</v>
      </c>
      <c r="F23" s="4">
        <v>22966.0</v>
      </c>
      <c r="G23" s="4">
        <v>22806.0</v>
      </c>
      <c r="H23" s="4">
        <f>IF(ISBLANK(G23),countries_full!D23-countries_full!F23,G23)</f>
        <v>22806</v>
      </c>
      <c r="I23" s="4">
        <v>160.0</v>
      </c>
      <c r="J23" s="4">
        <f>IF(ISBLANK(I23),countries_full!D23-countries_full!E23,I23)</f>
        <v>160</v>
      </c>
      <c r="M23" s="6" t="b">
        <f>C23=countries_full!B23</f>
        <v>1</v>
      </c>
      <c r="N23" s="6" t="str">
        <f>IF(M23=FALSE, countries_full!B23, C23)</f>
        <v>Americas</v>
      </c>
    </row>
    <row r="24" ht="15.75" customHeight="1">
      <c r="A24" s="4" t="s">
        <v>40</v>
      </c>
      <c r="B24" s="4" t="s">
        <v>19</v>
      </c>
      <c r="C24" s="4" t="str">
        <f t="shared" si="1"/>
        <v>Africa</v>
      </c>
      <c r="D24" s="4">
        <v>1.2506347E7</v>
      </c>
      <c r="E24" s="5">
        <f t="shared" si="2"/>
        <v>12506347</v>
      </c>
      <c r="F24" s="4">
        <v>114763.0</v>
      </c>
      <c r="H24" s="4">
        <f>IF(ISBLANK(G24),countries_full!D24-countries_full!F24,G24)</f>
        <v>114305.431</v>
      </c>
      <c r="I24" s="4">
        <v>457.569</v>
      </c>
      <c r="J24" s="4">
        <f>IF(ISBLANK(I24),countries_full!D24-countries_full!E24,I24)</f>
        <v>457.569</v>
      </c>
      <c r="M24" s="6" t="b">
        <f>C24=countries_full!B24</f>
        <v>1</v>
      </c>
      <c r="N24" s="6" t="str">
        <f>IF(M24=FALSE, countries_full!B24, C24)</f>
        <v>Africa</v>
      </c>
    </row>
    <row r="25" ht="15.75" customHeight="1">
      <c r="A25" s="4" t="s">
        <v>41</v>
      </c>
      <c r="B25" s="4" t="s">
        <v>25</v>
      </c>
      <c r="C25" s="4" t="str">
        <f t="shared" si="1"/>
        <v>Americas</v>
      </c>
      <c r="D25" s="4">
        <v>64055.0</v>
      </c>
      <c r="E25" s="5">
        <f t="shared" si="2"/>
        <v>64055</v>
      </c>
      <c r="F25" s="4">
        <v>54.0</v>
      </c>
      <c r="G25" s="4">
        <v>54.0</v>
      </c>
      <c r="H25" s="4">
        <f>IF(ISBLANK(G25),countries_full!D25-countries_full!F25,G25)</f>
        <v>54</v>
      </c>
      <c r="I25" s="4">
        <v>0.0</v>
      </c>
      <c r="J25" s="4">
        <f>IF(ISBLANK(I25),countries_full!D25-countries_full!E25,I25)</f>
        <v>0</v>
      </c>
      <c r="M25" s="6" t="b">
        <f>C25=countries_full!B25</f>
        <v>1</v>
      </c>
      <c r="N25" s="6" t="str">
        <f>IF(M25=FALSE, countries_full!B25, C25)</f>
        <v>Americas</v>
      </c>
    </row>
    <row r="26" ht="15.75" customHeight="1">
      <c r="A26" s="4" t="s">
        <v>42</v>
      </c>
      <c r="B26" s="4" t="s">
        <v>13</v>
      </c>
      <c r="C26" s="4" t="str">
        <f t="shared" si="1"/>
        <v>Asia</v>
      </c>
      <c r="E26" s="5">
        <f t="shared" si="2"/>
        <v>34746410.44</v>
      </c>
      <c r="F26" s="4">
        <v>38394.0</v>
      </c>
      <c r="G26" s="4">
        <v>38394.0</v>
      </c>
      <c r="H26" s="4">
        <f>IF(ISBLANK(G26),countries_full!D26-countries_full!F26,G26)</f>
        <v>38394</v>
      </c>
      <c r="I26" s="4">
        <v>0.0</v>
      </c>
      <c r="J26" s="4">
        <f>IF(ISBLANK(I26),countries_full!D26-countries_full!E26,I26)</f>
        <v>0</v>
      </c>
      <c r="M26" s="6" t="b">
        <f>C26=countries_full!B26</f>
        <v>1</v>
      </c>
      <c r="N26" s="6" t="str">
        <f>IF(M26=FALSE, countries_full!B26, C26)</f>
        <v>Asia</v>
      </c>
    </row>
    <row r="27" ht="15.75" customHeight="1">
      <c r="A27" s="4" t="s">
        <v>43</v>
      </c>
      <c r="B27" s="4" t="s">
        <v>25</v>
      </c>
      <c r="C27" s="4" t="str">
        <f t="shared" si="1"/>
        <v>Americas</v>
      </c>
      <c r="D27" s="4">
        <v>1.1797257E7</v>
      </c>
      <c r="E27" s="5">
        <f t="shared" si="2"/>
        <v>11797257</v>
      </c>
      <c r="F27" s="4">
        <v>1098581.0</v>
      </c>
      <c r="G27" s="4">
        <v>1083301.0</v>
      </c>
      <c r="H27" s="4">
        <f>IF(ISBLANK(G27),countries_full!D27-countries_full!F27,G27)</f>
        <v>1083301</v>
      </c>
      <c r="I27" s="4">
        <v>15280.0</v>
      </c>
      <c r="J27" s="4">
        <f>IF(ISBLANK(I27),countries_full!D27-countries_full!E27,I27)</f>
        <v>15280</v>
      </c>
      <c r="M27" s="6" t="b">
        <f>C27=countries_full!B27</f>
        <v>1</v>
      </c>
      <c r="N27" s="6" t="str">
        <f>IF(M27=FALSE, countries_full!B27, C27)</f>
        <v>Americas</v>
      </c>
    </row>
    <row r="28" ht="15.75" customHeight="1">
      <c r="A28" s="4" t="s">
        <v>44</v>
      </c>
      <c r="B28" s="4" t="s">
        <v>16</v>
      </c>
      <c r="C28" s="4" t="str">
        <f t="shared" si="1"/>
        <v>Europe</v>
      </c>
      <c r="D28" s="4">
        <v>3320954.0</v>
      </c>
      <c r="E28" s="5">
        <f t="shared" si="2"/>
        <v>3320954</v>
      </c>
      <c r="F28" s="4">
        <v>51209.0</v>
      </c>
      <c r="H28" s="4">
        <f>IF(ISBLANK(G28),countries_full!D28-countries_full!F28,G28)</f>
        <v>51199</v>
      </c>
      <c r="I28" s="4">
        <v>10.0</v>
      </c>
      <c r="J28" s="4">
        <f>IF(ISBLANK(I28),countries_full!D28-countries_full!E28,I28)</f>
        <v>10</v>
      </c>
      <c r="M28" s="6" t="b">
        <f>C28=countries_full!B28</f>
        <v>1</v>
      </c>
      <c r="N28" s="6" t="str">
        <f>IF(M28=FALSE, countries_full!B28, C28)</f>
        <v>Europe</v>
      </c>
    </row>
    <row r="29" ht="15.75" customHeight="1">
      <c r="A29" s="4" t="s">
        <v>45</v>
      </c>
      <c r="B29" s="4" t="s">
        <v>19</v>
      </c>
      <c r="C29" s="4" t="str">
        <f t="shared" si="1"/>
        <v>Africa</v>
      </c>
      <c r="D29" s="4">
        <v>2410338.0</v>
      </c>
      <c r="E29" s="5">
        <f t="shared" si="2"/>
        <v>2410338</v>
      </c>
      <c r="F29" s="4">
        <v>581730.0</v>
      </c>
      <c r="G29" s="4">
        <v>566730.0</v>
      </c>
      <c r="H29" s="4">
        <f>IF(ISBLANK(G29),countries_full!D29-countries_full!F29,G29)</f>
        <v>566730</v>
      </c>
      <c r="I29" s="4">
        <v>15000.0</v>
      </c>
      <c r="J29" s="4">
        <f>IF(ISBLANK(I29),countries_full!D29-countries_full!E29,I29)</f>
        <v>15000</v>
      </c>
      <c r="M29" s="6" t="b">
        <f>C29=countries_full!B29</f>
        <v>1</v>
      </c>
      <c r="N29" s="6" t="str">
        <f>IF(M29=FALSE, countries_full!B29, C29)</f>
        <v>Africa</v>
      </c>
    </row>
    <row r="30" ht="15.75" customHeight="1">
      <c r="A30" s="4" t="s">
        <v>46</v>
      </c>
      <c r="B30" s="4" t="s">
        <v>25</v>
      </c>
      <c r="C30" s="4" t="str">
        <f t="shared" si="1"/>
        <v>Americas</v>
      </c>
      <c r="D30" s="4">
        <v>2.13552039E8</v>
      </c>
      <c r="E30" s="5">
        <f t="shared" si="2"/>
        <v>213552039</v>
      </c>
      <c r="F30" s="4">
        <v>8515767.0</v>
      </c>
      <c r="G30" s="4">
        <v>8460415.0</v>
      </c>
      <c r="H30" s="4">
        <f>IF(ISBLANK(G30),countries_full!D30-countries_full!F30,G30)</f>
        <v>8460415</v>
      </c>
      <c r="I30" s="4">
        <v>55352.0</v>
      </c>
      <c r="J30" s="4">
        <f>IF(ISBLANK(I30),countries_full!D30-countries_full!E30,I30)</f>
        <v>55352</v>
      </c>
      <c r="M30" s="6" t="b">
        <f>C30=countries_full!B30</f>
        <v>1</v>
      </c>
      <c r="N30" s="6" t="str">
        <f>IF(M30=FALSE, countries_full!B30, C30)</f>
        <v>Americas</v>
      </c>
    </row>
    <row r="31" ht="15.75" customHeight="1">
      <c r="A31" s="4" t="s">
        <v>47</v>
      </c>
      <c r="B31" s="4" t="s">
        <v>25</v>
      </c>
      <c r="C31" s="4" t="str">
        <f t="shared" si="1"/>
        <v>Americas</v>
      </c>
      <c r="D31" s="4">
        <v>30000.0</v>
      </c>
      <c r="E31" s="5">
        <f t="shared" si="2"/>
        <v>30000</v>
      </c>
      <c r="F31" s="4">
        <v>151.0</v>
      </c>
      <c r="G31" s="4">
        <v>151.0</v>
      </c>
      <c r="H31" s="4">
        <f>IF(ISBLANK(G31),countries_full!D31-countries_full!F31,G31)</f>
        <v>151</v>
      </c>
      <c r="I31" s="4">
        <v>0.0</v>
      </c>
      <c r="J31" s="4">
        <f>IF(ISBLANK(I31),countries_full!D31-countries_full!E31,I31)</f>
        <v>0</v>
      </c>
      <c r="M31" s="6" t="b">
        <f>C31=countries_full!B31</f>
        <v>1</v>
      </c>
      <c r="N31" s="6" t="str">
        <f>IF(M31=FALSE, countries_full!B31, C31)</f>
        <v>Americas</v>
      </c>
    </row>
    <row r="32" ht="15.75" customHeight="1">
      <c r="A32" s="4" t="s">
        <v>48</v>
      </c>
      <c r="B32" s="4" t="s">
        <v>13</v>
      </c>
      <c r="C32" s="4" t="str">
        <f t="shared" si="1"/>
        <v>Asia</v>
      </c>
      <c r="D32" s="4">
        <v>453600.0</v>
      </c>
      <c r="E32" s="5">
        <f t="shared" si="2"/>
        <v>453600</v>
      </c>
      <c r="F32" s="4">
        <v>5765.0</v>
      </c>
      <c r="H32" s="4">
        <f>IF(ISBLANK(G32),countries_full!D32-countries_full!F32,G32)</f>
        <v>5265</v>
      </c>
      <c r="I32" s="4">
        <v>500.0</v>
      </c>
      <c r="J32" s="4">
        <f>IF(ISBLANK(I32),countries_full!D32-countries_full!E32,I32)</f>
        <v>500</v>
      </c>
      <c r="M32" s="6" t="b">
        <f>C32=countries_full!B32</f>
        <v>1</v>
      </c>
      <c r="N32" s="6" t="str">
        <f>IF(M32=FALSE, countries_full!B32, C32)</f>
        <v>Asia</v>
      </c>
    </row>
    <row r="33" ht="15.75" customHeight="1">
      <c r="A33" s="4" t="s">
        <v>49</v>
      </c>
      <c r="B33" s="4" t="s">
        <v>16</v>
      </c>
      <c r="C33" s="4" t="str">
        <f t="shared" si="1"/>
        <v>Europe</v>
      </c>
      <c r="D33" s="4">
        <v>6916548.0</v>
      </c>
      <c r="E33" s="5">
        <f t="shared" si="2"/>
        <v>6916548</v>
      </c>
      <c r="F33" s="4">
        <v>111002.0</v>
      </c>
      <c r="G33" s="4">
        <v>108612.0</v>
      </c>
      <c r="H33" s="4">
        <f>IF(ISBLANK(G33),countries_full!D33-countries_full!F33,G33)</f>
        <v>108612</v>
      </c>
      <c r="J33" s="4">
        <f>IF(ISBLANK(I33),countries_full!D33-countries_full!E33,I33)</f>
        <v>2390</v>
      </c>
      <c r="M33" s="6" t="b">
        <f>C33=countries_full!B33</f>
        <v>1</v>
      </c>
      <c r="N33" s="6" t="str">
        <f>IF(M33=FALSE, countries_full!B33, C33)</f>
        <v>Europe</v>
      </c>
    </row>
    <row r="34" ht="15.75" customHeight="1">
      <c r="A34" s="4" t="s">
        <v>50</v>
      </c>
      <c r="B34" s="4" t="s">
        <v>19</v>
      </c>
      <c r="C34" s="4" t="str">
        <f t="shared" si="1"/>
        <v>Africa</v>
      </c>
      <c r="E34" s="5">
        <f t="shared" si="2"/>
        <v>34746410.44</v>
      </c>
      <c r="F34" s="4">
        <v>274222.0</v>
      </c>
      <c r="G34" s="4">
        <v>273602.0</v>
      </c>
      <c r="H34" s="4">
        <f>IF(ISBLANK(G34),countries_full!D34-countries_full!F34,G34)</f>
        <v>273602</v>
      </c>
      <c r="I34" s="4">
        <v>620.0</v>
      </c>
      <c r="J34" s="4">
        <f>IF(ISBLANK(I34),countries_full!D34-countries_full!E34,I34)</f>
        <v>620</v>
      </c>
      <c r="M34" s="6" t="b">
        <f>C34=countries_full!B34</f>
        <v>1</v>
      </c>
      <c r="N34" s="6" t="str">
        <f>IF(M34=FALSE, countries_full!B34, C34)</f>
        <v>Africa</v>
      </c>
    </row>
    <row r="35" ht="15.75" customHeight="1">
      <c r="A35" s="4" t="s">
        <v>51</v>
      </c>
      <c r="B35" s="4" t="s">
        <v>19</v>
      </c>
      <c r="C35" s="4" t="str">
        <f t="shared" si="1"/>
        <v>Africa</v>
      </c>
      <c r="E35" s="5">
        <f t="shared" si="2"/>
        <v>34746410.44</v>
      </c>
      <c r="F35" s="4">
        <v>27834.0</v>
      </c>
      <c r="G35" s="4">
        <v>25680.0</v>
      </c>
      <c r="H35" s="4">
        <f>IF(ISBLANK(G35),countries_full!D35-countries_full!F35,G35)</f>
        <v>25680</v>
      </c>
      <c r="I35" s="4">
        <v>2150.0</v>
      </c>
      <c r="J35" s="4">
        <f>IF(ISBLANK(I35),countries_full!D35-countries_full!E35,I35)</f>
        <v>2150</v>
      </c>
      <c r="M35" s="6" t="b">
        <f>C35=countries_full!B35</f>
        <v>1</v>
      </c>
      <c r="N35" s="6" t="str">
        <f>IF(M35=FALSE, countries_full!B35, C35)</f>
        <v>Africa</v>
      </c>
    </row>
    <row r="36" ht="15.75" customHeight="1">
      <c r="A36" s="4" t="s">
        <v>52</v>
      </c>
      <c r="B36" s="4" t="s">
        <v>13</v>
      </c>
      <c r="C36" s="4" t="str">
        <f t="shared" si="1"/>
        <v>Asia</v>
      </c>
      <c r="D36" s="4">
        <v>1.5552211E7</v>
      </c>
      <c r="E36" s="5">
        <f t="shared" si="2"/>
        <v>15552211</v>
      </c>
      <c r="F36" s="4">
        <v>181035.0</v>
      </c>
      <c r="H36" s="4">
        <f>IF(ISBLANK(G36),countries_full!D36-countries_full!F36,G36)</f>
        <v>176515</v>
      </c>
      <c r="I36" s="4">
        <v>4520.0</v>
      </c>
      <c r="J36" s="4">
        <f>IF(ISBLANK(I36),countries_full!D36-countries_full!E36,I36)</f>
        <v>4520</v>
      </c>
      <c r="M36" s="6" t="b">
        <f>C36=countries_full!B36</f>
        <v>1</v>
      </c>
      <c r="N36" s="6" t="str">
        <f>IF(M36=FALSE, countries_full!B36, C36)</f>
        <v>Asia</v>
      </c>
    </row>
    <row r="37" ht="15.75" customHeight="1">
      <c r="A37" s="4" t="s">
        <v>53</v>
      </c>
      <c r="B37" s="4" t="s">
        <v>19</v>
      </c>
      <c r="C37" s="4" t="str">
        <f t="shared" si="1"/>
        <v>Africa</v>
      </c>
      <c r="E37" s="5">
        <f t="shared" si="2"/>
        <v>34746410.44</v>
      </c>
      <c r="F37" s="4">
        <v>475442.0</v>
      </c>
      <c r="G37" s="4">
        <v>472710.0</v>
      </c>
      <c r="H37" s="4">
        <f>IF(ISBLANK(G37),countries_full!D37-countries_full!F37,G37)</f>
        <v>472710</v>
      </c>
      <c r="I37" s="4">
        <v>2730.0</v>
      </c>
      <c r="J37" s="4">
        <f>IF(ISBLANK(I37),countries_full!D37-countries_full!E37,I37)</f>
        <v>2730</v>
      </c>
      <c r="M37" s="6" t="b">
        <f>C37=countries_full!B37</f>
        <v>1</v>
      </c>
      <c r="N37" s="6" t="str">
        <f>IF(M37=FALSE, countries_full!B37, C37)</f>
        <v>Africa</v>
      </c>
    </row>
    <row r="38" ht="15.75" customHeight="1">
      <c r="A38" s="4" t="s">
        <v>54</v>
      </c>
      <c r="B38" s="4" t="s">
        <v>25</v>
      </c>
      <c r="C38" s="4" t="str">
        <f t="shared" si="1"/>
        <v>Americas</v>
      </c>
      <c r="D38" s="4">
        <v>3.8371961E7</v>
      </c>
      <c r="E38" s="5">
        <f t="shared" si="2"/>
        <v>38371961</v>
      </c>
      <c r="F38" s="4">
        <v>9984670.0</v>
      </c>
      <c r="H38" s="4">
        <f>IF(ISBLANK(G38),countries_full!D38-countries_full!F38,G38)</f>
        <v>9093507</v>
      </c>
      <c r="I38" s="4">
        <v>891163.0</v>
      </c>
      <c r="J38" s="4">
        <f>IF(ISBLANK(I38),countries_full!D38-countries_full!E38,I38)</f>
        <v>891163</v>
      </c>
      <c r="M38" s="6" t="b">
        <f>C38=countries_full!B38</f>
        <v>1</v>
      </c>
      <c r="N38" s="6" t="str">
        <f>IF(M38=FALSE, countries_full!B38, C38)</f>
        <v>Americas</v>
      </c>
    </row>
    <row r="39" ht="15.75" customHeight="1">
      <c r="A39" s="4" t="s">
        <v>55</v>
      </c>
      <c r="B39" s="4" t="s">
        <v>19</v>
      </c>
      <c r="C39" s="4" t="str">
        <f t="shared" si="1"/>
        <v>Africa</v>
      </c>
      <c r="D39" s="4">
        <v>563198.0</v>
      </c>
      <c r="E39" s="5">
        <f t="shared" si="2"/>
        <v>563198</v>
      </c>
      <c r="F39" s="4">
        <v>4033.0</v>
      </c>
      <c r="G39" s="4">
        <v>4033.0</v>
      </c>
      <c r="H39" s="4">
        <f>IF(ISBLANK(G39),countries_full!D39-countries_full!F39,G39)</f>
        <v>4033</v>
      </c>
      <c r="I39" s="4">
        <v>0.0</v>
      </c>
      <c r="J39" s="4">
        <f>IF(ISBLANK(I39),countries_full!D39-countries_full!E39,I39)</f>
        <v>0</v>
      </c>
      <c r="M39" s="6" t="b">
        <f>C39=countries_full!B39</f>
        <v>1</v>
      </c>
      <c r="N39" s="6" t="str">
        <f>IF(M39=FALSE, countries_full!B39, C39)</f>
        <v>Africa</v>
      </c>
    </row>
    <row r="40" ht="15.75" customHeight="1">
      <c r="A40" s="4" t="s">
        <v>56</v>
      </c>
      <c r="B40" s="4" t="s">
        <v>25</v>
      </c>
      <c r="C40" s="4" t="str">
        <f t="shared" si="1"/>
        <v>Americas</v>
      </c>
      <c r="D40" s="4">
        <v>65786.0</v>
      </c>
      <c r="E40" s="5">
        <f t="shared" si="2"/>
        <v>65786</v>
      </c>
      <c r="F40" s="4">
        <v>264.0</v>
      </c>
      <c r="G40" s="4">
        <v>264.0</v>
      </c>
      <c r="H40" s="4">
        <f>IF(ISBLANK(G40),countries_full!D40-countries_full!F40,G40)</f>
        <v>264</v>
      </c>
      <c r="J40" s="4">
        <f>IF(ISBLANK(I40),countries_full!D40-countries_full!E40,I40)</f>
        <v>0</v>
      </c>
      <c r="M40" s="6" t="b">
        <f>C40=countries_full!B40</f>
        <v>1</v>
      </c>
      <c r="N40" s="6" t="str">
        <f>IF(M40=FALSE, countries_full!B40, C40)</f>
        <v>Americas</v>
      </c>
    </row>
    <row r="41" ht="15.75" customHeight="1">
      <c r="A41" s="4" t="s">
        <v>57</v>
      </c>
      <c r="C41" s="4" t="str">
        <f t="shared" si="1"/>
        <v>Asia</v>
      </c>
      <c r="D41" s="4">
        <v>5633412.0</v>
      </c>
      <c r="E41" s="5">
        <f t="shared" si="2"/>
        <v>5633412</v>
      </c>
      <c r="F41" s="4">
        <v>622984.0</v>
      </c>
      <c r="G41" s="4">
        <v>622984.0</v>
      </c>
      <c r="H41" s="4">
        <f>IF(ISBLANK(G41),countries_full!D41-countries_full!F41,G41)</f>
        <v>622984</v>
      </c>
      <c r="I41" s="4">
        <v>0.0</v>
      </c>
      <c r="J41" s="4">
        <f>IF(ISBLANK(I41),countries_full!D41-countries_full!E41,I41)</f>
        <v>0</v>
      </c>
      <c r="M41" s="6" t="b">
        <f>C41=countries_full!B41</f>
        <v>0</v>
      </c>
      <c r="N41" s="6" t="str">
        <f>IF(M41=FALSE, countries_full!B41, C41)</f>
        <v>Africa</v>
      </c>
    </row>
    <row r="42" ht="15.75" customHeight="1">
      <c r="A42" s="4" t="s">
        <v>58</v>
      </c>
      <c r="B42" s="4" t="s">
        <v>19</v>
      </c>
      <c r="C42" s="4" t="str">
        <f t="shared" si="1"/>
        <v>Africa</v>
      </c>
      <c r="E42" s="5">
        <f t="shared" si="2"/>
        <v>34746410.44</v>
      </c>
      <c r="F42" s="4">
        <v>1284000.0</v>
      </c>
      <c r="G42" s="4">
        <v>1259200.0</v>
      </c>
      <c r="H42" s="4">
        <f>IF(ISBLANK(G42),countries_full!D42-countries_full!F42,G42)</f>
        <v>1259200</v>
      </c>
      <c r="I42" s="4">
        <v>24800.0</v>
      </c>
      <c r="J42" s="4">
        <f>IF(ISBLANK(I42),countries_full!D42-countries_full!E42,I42)</f>
        <v>24800</v>
      </c>
      <c r="M42" s="6" t="b">
        <f>C42=countries_full!B42</f>
        <v>1</v>
      </c>
      <c r="N42" s="6" t="str">
        <f>IF(M42=FALSE, countries_full!B42, C42)</f>
        <v>Africa</v>
      </c>
    </row>
    <row r="43" ht="15.75" customHeight="1">
      <c r="A43" s="4" t="s">
        <v>59</v>
      </c>
      <c r="C43" s="4" t="str">
        <f t="shared" si="1"/>
        <v>Asia</v>
      </c>
      <c r="D43" s="4">
        <v>1.9678363E7</v>
      </c>
      <c r="E43" s="5">
        <f t="shared" si="2"/>
        <v>19678363</v>
      </c>
      <c r="F43" s="4">
        <v>756102.0</v>
      </c>
      <c r="G43" s="4">
        <v>743812.0</v>
      </c>
      <c r="H43" s="4">
        <f>IF(ISBLANK(G43),countries_full!D43-countries_full!F43,G43)</f>
        <v>743812</v>
      </c>
      <c r="I43" s="4">
        <v>12290.0</v>
      </c>
      <c r="J43" s="4">
        <f>IF(ISBLANK(I43),countries_full!D43-countries_full!E43,I43)</f>
        <v>12290</v>
      </c>
      <c r="M43" s="6" t="b">
        <f>C43=countries_full!B43</f>
        <v>0</v>
      </c>
      <c r="N43" s="6" t="str">
        <f>IF(M43=FALSE, countries_full!B43, C43)</f>
        <v>Americas</v>
      </c>
    </row>
    <row r="44" ht="15.75" customHeight="1">
      <c r="A44" s="4" t="s">
        <v>60</v>
      </c>
      <c r="B44" s="4" t="s">
        <v>13</v>
      </c>
      <c r="C44" s="4" t="str">
        <f t="shared" si="1"/>
        <v>Asia</v>
      </c>
      <c r="D44" s="4">
        <v>1.411778724E9</v>
      </c>
      <c r="E44" s="5">
        <f t="shared" si="2"/>
        <v>1411778724</v>
      </c>
      <c r="F44" s="4">
        <v>9596961.0</v>
      </c>
      <c r="G44" s="4">
        <v>9326410.0</v>
      </c>
      <c r="H44" s="4">
        <f>IF(ISBLANK(G44),countries_full!D44-countries_full!F44,G44)</f>
        <v>9326410</v>
      </c>
      <c r="I44" s="4">
        <v>270550.0</v>
      </c>
      <c r="J44" s="4">
        <f>IF(ISBLANK(I44),countries_full!D44-countries_full!E44,I44)</f>
        <v>270550</v>
      </c>
      <c r="M44" s="6" t="b">
        <f>C44=countries_full!B44</f>
        <v>1</v>
      </c>
      <c r="N44" s="6" t="str">
        <f>IF(M44=FALSE, countries_full!B44, C44)</f>
        <v>Asia</v>
      </c>
    </row>
    <row r="45" ht="15.75" customHeight="1">
      <c r="A45" s="4" t="s">
        <v>61</v>
      </c>
      <c r="B45" s="4" t="s">
        <v>21</v>
      </c>
      <c r="C45" s="4" t="str">
        <f t="shared" si="1"/>
        <v>Oceania</v>
      </c>
      <c r="D45" s="4">
        <v>1966.0</v>
      </c>
      <c r="E45" s="5">
        <f t="shared" si="2"/>
        <v>1966</v>
      </c>
      <c r="F45" s="4">
        <v>135.0</v>
      </c>
      <c r="G45" s="4">
        <v>135.0</v>
      </c>
      <c r="H45" s="4">
        <f>IF(ISBLANK(G45),countries_full!D45-countries_full!F45,G45)</f>
        <v>135</v>
      </c>
      <c r="I45" s="4">
        <v>0.0</v>
      </c>
      <c r="J45" s="4">
        <f>IF(ISBLANK(I45),countries_full!D45-countries_full!E45,I45)</f>
        <v>0</v>
      </c>
      <c r="M45" s="6" t="b">
        <f>C45=countries_full!B45</f>
        <v>1</v>
      </c>
      <c r="N45" s="6" t="str">
        <f>IF(M45=FALSE, countries_full!B45, C45)</f>
        <v>Oceania</v>
      </c>
    </row>
    <row r="46" ht="15.75" customHeight="1">
      <c r="A46" s="4" t="s">
        <v>62</v>
      </c>
      <c r="B46" s="4" t="s">
        <v>21</v>
      </c>
      <c r="C46" s="4" t="str">
        <f t="shared" si="1"/>
        <v>Oceania</v>
      </c>
      <c r="D46" s="4">
        <v>573.0</v>
      </c>
      <c r="E46" s="5">
        <f t="shared" si="2"/>
        <v>573</v>
      </c>
      <c r="F46" s="4">
        <v>14.0</v>
      </c>
      <c r="G46" s="4">
        <v>14.0</v>
      </c>
      <c r="H46" s="4">
        <f>IF(ISBLANK(G46),countries_full!D46-countries_full!F46,G46)</f>
        <v>14</v>
      </c>
      <c r="I46" s="4">
        <v>0.0</v>
      </c>
      <c r="J46" s="4">
        <f>IF(ISBLANK(I46),countries_full!D46-countries_full!E46,I46)</f>
        <v>0</v>
      </c>
      <c r="M46" s="6" t="b">
        <f>C46=countries_full!B46</f>
        <v>1</v>
      </c>
      <c r="N46" s="6" t="str">
        <f>IF(M46=FALSE, countries_full!B46, C46)</f>
        <v>Oceania</v>
      </c>
    </row>
    <row r="47" ht="15.75" customHeight="1">
      <c r="A47" s="4" t="s">
        <v>63</v>
      </c>
      <c r="B47" s="4" t="s">
        <v>25</v>
      </c>
      <c r="C47" s="4" t="str">
        <f t="shared" si="1"/>
        <v>Americas</v>
      </c>
      <c r="D47" s="4">
        <v>5.1049498E7</v>
      </c>
      <c r="E47" s="5">
        <f t="shared" si="2"/>
        <v>51049498</v>
      </c>
      <c r="F47" s="4">
        <v>1141748.0</v>
      </c>
      <c r="H47" s="4">
        <f>IF(ISBLANK(G47),countries_full!D47-countries_full!F47,G47)</f>
        <v>1041538</v>
      </c>
      <c r="I47" s="4">
        <v>100210.0</v>
      </c>
      <c r="J47" s="4">
        <f>IF(ISBLANK(I47),countries_full!D47-countries_full!E47,I47)</f>
        <v>100210</v>
      </c>
      <c r="M47" s="6" t="b">
        <f>C47=countries_full!B47</f>
        <v>1</v>
      </c>
      <c r="N47" s="6" t="str">
        <f>IF(M47=FALSE, countries_full!B47, C47)</f>
        <v>Americas</v>
      </c>
    </row>
    <row r="48" ht="15.75" customHeight="1">
      <c r="A48" s="4" t="s">
        <v>64</v>
      </c>
      <c r="B48" s="4" t="s">
        <v>19</v>
      </c>
      <c r="C48" s="4" t="str">
        <f t="shared" si="1"/>
        <v>Africa</v>
      </c>
      <c r="D48" s="4">
        <v>758316.0</v>
      </c>
      <c r="E48" s="5">
        <f t="shared" si="2"/>
        <v>758316</v>
      </c>
      <c r="F48" s="4">
        <v>1862.0</v>
      </c>
      <c r="G48" s="4">
        <v>1862.0</v>
      </c>
      <c r="H48" s="4">
        <f>IF(ISBLANK(G48),countries_full!D48-countries_full!F48,G48)</f>
        <v>1862</v>
      </c>
      <c r="I48" s="4">
        <v>0.0</v>
      </c>
      <c r="J48" s="4">
        <f>IF(ISBLANK(I48),countries_full!D48-countries_full!E48,I48)</f>
        <v>0</v>
      </c>
      <c r="M48" s="6" t="b">
        <f>C48=countries_full!B48</f>
        <v>1</v>
      </c>
      <c r="N48" s="6" t="str">
        <f>IF(M48=FALSE, countries_full!B48, C48)</f>
        <v>Africa</v>
      </c>
    </row>
    <row r="49" ht="15.75" customHeight="1">
      <c r="A49" s="4" t="s">
        <v>65</v>
      </c>
      <c r="C49" s="4" t="str">
        <f t="shared" si="1"/>
        <v>Asia</v>
      </c>
      <c r="D49" s="4">
        <v>15342.0</v>
      </c>
      <c r="E49" s="5">
        <f t="shared" si="2"/>
        <v>15342</v>
      </c>
      <c r="F49" s="4">
        <v>236.0</v>
      </c>
      <c r="G49" s="4">
        <v>236.0</v>
      </c>
      <c r="H49" s="4">
        <f>IF(ISBLANK(G49),countries_full!D49-countries_full!F49,G49)</f>
        <v>236</v>
      </c>
      <c r="I49" s="4">
        <v>0.0</v>
      </c>
      <c r="J49" s="4">
        <f>IF(ISBLANK(I49),countries_full!D49-countries_full!E49,I49)</f>
        <v>0</v>
      </c>
      <c r="M49" s="6" t="b">
        <f>C49=countries_full!B49</f>
        <v>0</v>
      </c>
      <c r="N49" s="6" t="str">
        <f>IF(M49=FALSE, countries_full!B49, C49)</f>
        <v>Oceania</v>
      </c>
    </row>
    <row r="50" ht="15.75" customHeight="1">
      <c r="A50" s="4" t="s">
        <v>66</v>
      </c>
      <c r="B50" s="4" t="s">
        <v>25</v>
      </c>
      <c r="C50" s="4" t="str">
        <f t="shared" si="1"/>
        <v>Americas</v>
      </c>
      <c r="D50" s="4">
        <v>5163038.0</v>
      </c>
      <c r="E50" s="5">
        <f t="shared" si="2"/>
        <v>5163038</v>
      </c>
      <c r="F50" s="4">
        <v>51100.0</v>
      </c>
      <c r="G50" s="4">
        <v>51060.0</v>
      </c>
      <c r="H50" s="4">
        <f>IF(ISBLANK(G50),countries_full!D50-countries_full!F50,G50)</f>
        <v>51060</v>
      </c>
      <c r="I50" s="4">
        <v>40.0</v>
      </c>
      <c r="J50" s="4">
        <f>IF(ISBLANK(I50),countries_full!D50-countries_full!E50,I50)</f>
        <v>40</v>
      </c>
      <c r="M50" s="6" t="b">
        <f>C50=countries_full!B50</f>
        <v>1</v>
      </c>
      <c r="N50" s="6" t="str">
        <f>IF(M50=FALSE, countries_full!B50, C50)</f>
        <v>Americas</v>
      </c>
    </row>
    <row r="51" ht="15.75" customHeight="1">
      <c r="A51" s="4" t="s">
        <v>67</v>
      </c>
      <c r="B51" s="4" t="s">
        <v>16</v>
      </c>
      <c r="C51" s="4" t="str">
        <f t="shared" si="1"/>
        <v>Europe</v>
      </c>
      <c r="D51" s="4">
        <v>4036355.0</v>
      </c>
      <c r="E51" s="5">
        <f t="shared" si="2"/>
        <v>4036355</v>
      </c>
      <c r="F51" s="4">
        <v>56594.0</v>
      </c>
      <c r="H51" s="4">
        <f>IF(ISBLANK(G51),countries_full!D51-countries_full!F51,G51)</f>
        <v>55974</v>
      </c>
      <c r="I51" s="4">
        <v>620.0</v>
      </c>
      <c r="J51" s="4">
        <f>IF(ISBLANK(I51),countries_full!D51-countries_full!E51,I51)</f>
        <v>620</v>
      </c>
      <c r="M51" s="6" t="b">
        <f>C51=countries_full!B51</f>
        <v>1</v>
      </c>
      <c r="N51" s="6" t="str">
        <f>IF(M51=FALSE, countries_full!B51, C51)</f>
        <v>Europe</v>
      </c>
    </row>
    <row r="52" ht="15.75" customHeight="1">
      <c r="A52" s="4" t="s">
        <v>68</v>
      </c>
      <c r="B52" s="4" t="s">
        <v>25</v>
      </c>
      <c r="C52" s="4" t="str">
        <f t="shared" si="1"/>
        <v>Americas</v>
      </c>
      <c r="D52" s="4">
        <v>1.1181595E7</v>
      </c>
      <c r="E52" s="5">
        <f t="shared" si="2"/>
        <v>11181595</v>
      </c>
      <c r="F52" s="4">
        <v>109884.0</v>
      </c>
      <c r="G52" s="4">
        <v>109884.0</v>
      </c>
      <c r="H52" s="4">
        <f>IF(ISBLANK(G52),countries_full!D52-countries_full!F52,G52)</f>
        <v>109884</v>
      </c>
      <c r="I52" s="4">
        <v>0.0</v>
      </c>
      <c r="J52" s="4">
        <f>IF(ISBLANK(I52),countries_full!D52-countries_full!E52,I52)</f>
        <v>0</v>
      </c>
      <c r="M52" s="6" t="b">
        <f>C52=countries_full!B52</f>
        <v>1</v>
      </c>
      <c r="N52" s="6" t="str">
        <f>IF(M52=FALSE, countries_full!B52, C52)</f>
        <v>Americas</v>
      </c>
    </row>
    <row r="53" ht="15.75" customHeight="1">
      <c r="A53" s="4" t="s">
        <v>69</v>
      </c>
      <c r="B53" s="4" t="s">
        <v>25</v>
      </c>
      <c r="C53" s="4" t="str">
        <f t="shared" si="1"/>
        <v>Americas</v>
      </c>
      <c r="D53" s="4">
        <v>153671.0</v>
      </c>
      <c r="E53" s="5">
        <f t="shared" si="2"/>
        <v>153671</v>
      </c>
      <c r="F53" s="4">
        <v>444.0</v>
      </c>
      <c r="G53" s="4">
        <v>444.0</v>
      </c>
      <c r="H53" s="4">
        <f>IF(ISBLANK(G53),countries_full!D53-countries_full!F53,G53)</f>
        <v>444</v>
      </c>
      <c r="I53" s="4">
        <v>0.0</v>
      </c>
      <c r="J53" s="4">
        <f>IF(ISBLANK(I53),countries_full!D53-countries_full!E53,I53)</f>
        <v>0</v>
      </c>
      <c r="M53" s="6" t="b">
        <f>C53=countries_full!B53</f>
        <v>1</v>
      </c>
      <c r="N53" s="6" t="str">
        <f>IF(M53=FALSE, countries_full!B53, C53)</f>
        <v>Americas</v>
      </c>
    </row>
    <row r="54" ht="15.75" customHeight="1">
      <c r="A54" s="4" t="s">
        <v>70</v>
      </c>
      <c r="B54" s="4" t="s">
        <v>13</v>
      </c>
      <c r="C54" s="4" t="str">
        <f t="shared" si="1"/>
        <v>Asia</v>
      </c>
      <c r="E54" s="5">
        <f t="shared" si="2"/>
        <v>34746410.44</v>
      </c>
      <c r="F54" s="4">
        <v>9251.0</v>
      </c>
      <c r="G54" s="4">
        <v>9241.0</v>
      </c>
      <c r="H54" s="4">
        <f>IF(ISBLANK(G54),countries_full!D54-countries_full!F54,G54)</f>
        <v>9241</v>
      </c>
      <c r="I54" s="4">
        <v>10.0</v>
      </c>
      <c r="J54" s="4">
        <f>IF(ISBLANK(I54),countries_full!D54-countries_full!E54,I54)</f>
        <v>10</v>
      </c>
      <c r="M54" s="6" t="b">
        <f>C54=countries_full!B54</f>
        <v>1</v>
      </c>
      <c r="N54" s="6" t="str">
        <f>IF(M54=FALSE, countries_full!B54, C54)</f>
        <v>Asia</v>
      </c>
    </row>
    <row r="55" ht="15.75" customHeight="1">
      <c r="A55" s="4" t="s">
        <v>71</v>
      </c>
      <c r="B55" s="4" t="s">
        <v>16</v>
      </c>
      <c r="C55" s="4" t="str">
        <f t="shared" si="1"/>
        <v>Europe</v>
      </c>
      <c r="D55" s="4">
        <v>1.069448E7</v>
      </c>
      <c r="E55" s="5">
        <f t="shared" si="2"/>
        <v>10694480</v>
      </c>
      <c r="F55" s="4">
        <v>78871.0</v>
      </c>
      <c r="G55" s="4">
        <v>77199.0</v>
      </c>
      <c r="H55" s="4">
        <f>IF(ISBLANK(G55),countries_full!D55-countries_full!F55,G55)</f>
        <v>77199</v>
      </c>
      <c r="I55" s="4">
        <v>1672.0</v>
      </c>
      <c r="J55" s="4">
        <f>IF(ISBLANK(I55),countries_full!D55-countries_full!E55,I55)</f>
        <v>1672</v>
      </c>
      <c r="M55" s="6" t="b">
        <f>C55=countries_full!B55</f>
        <v>1</v>
      </c>
      <c r="N55" s="6" t="str">
        <f>IF(M55=FALSE, countries_full!B55, C55)</f>
        <v>Europe</v>
      </c>
    </row>
    <row r="56" ht="15.75" customHeight="1">
      <c r="A56" s="4" t="s">
        <v>72</v>
      </c>
      <c r="C56" s="4" t="str">
        <f t="shared" si="1"/>
        <v>Asia</v>
      </c>
      <c r="D56" s="4">
        <v>5850189.0</v>
      </c>
      <c r="E56" s="5">
        <f t="shared" si="2"/>
        <v>5850189</v>
      </c>
      <c r="F56" s="4">
        <v>43094.0</v>
      </c>
      <c r="G56" s="4">
        <v>42434.0</v>
      </c>
      <c r="H56" s="4">
        <f>IF(ISBLANK(G56),countries_full!D56-countries_full!F56,G56)</f>
        <v>42434</v>
      </c>
      <c r="I56" s="4">
        <v>660.0</v>
      </c>
      <c r="J56" s="4">
        <f>IF(ISBLANK(I56),countries_full!D56-countries_full!E56,I56)</f>
        <v>660</v>
      </c>
      <c r="M56" s="6" t="b">
        <f>C56=countries_full!B56</f>
        <v>0</v>
      </c>
      <c r="N56" s="6" t="str">
        <f>IF(M56=FALSE, countries_full!B56, C56)</f>
        <v>Europe</v>
      </c>
    </row>
    <row r="57" ht="15.75" customHeight="1">
      <c r="A57" s="4" t="s">
        <v>73</v>
      </c>
      <c r="B57" s="4" t="s">
        <v>19</v>
      </c>
      <c r="C57" s="4" t="str">
        <f t="shared" si="1"/>
        <v>Africa</v>
      </c>
      <c r="D57" s="4">
        <v>976107.0</v>
      </c>
      <c r="E57" s="5">
        <f t="shared" si="2"/>
        <v>976107</v>
      </c>
      <c r="F57" s="4">
        <v>23200.0</v>
      </c>
      <c r="G57" s="4">
        <v>23180.0</v>
      </c>
      <c r="H57" s="4">
        <f>IF(ISBLANK(G57),countries_full!D57-countries_full!F57,G57)</f>
        <v>23180</v>
      </c>
      <c r="I57" s="4">
        <v>20.0</v>
      </c>
      <c r="J57" s="4">
        <f>IF(ISBLANK(I57),countries_full!D57-countries_full!E57,I57)</f>
        <v>20</v>
      </c>
      <c r="M57" s="6" t="b">
        <f>C57=countries_full!B57</f>
        <v>1</v>
      </c>
      <c r="N57" s="6" t="str">
        <f>IF(M57=FALSE, countries_full!B57, C57)</f>
        <v>Africa</v>
      </c>
    </row>
    <row r="58" ht="15.75" customHeight="1">
      <c r="A58" s="4" t="s">
        <v>74</v>
      </c>
      <c r="B58" s="4" t="s">
        <v>25</v>
      </c>
      <c r="C58" s="4" t="str">
        <f t="shared" si="1"/>
        <v>Americas</v>
      </c>
      <c r="D58" s="4">
        <v>72000.0</v>
      </c>
      <c r="E58" s="5">
        <f t="shared" si="2"/>
        <v>72000</v>
      </c>
      <c r="F58" s="4">
        <v>751.0</v>
      </c>
      <c r="G58" s="4">
        <v>751.0</v>
      </c>
      <c r="H58" s="4">
        <f>IF(ISBLANK(G58),countries_full!D58-countries_full!F58,G58)</f>
        <v>751</v>
      </c>
      <c r="I58" s="4">
        <v>0.0</v>
      </c>
      <c r="J58" s="4">
        <f>IF(ISBLANK(I58),countries_full!D58-countries_full!E58,I58)</f>
        <v>0</v>
      </c>
      <c r="M58" s="6" t="b">
        <f>C58=countries_full!B58</f>
        <v>1</v>
      </c>
      <c r="N58" s="6" t="str">
        <f>IF(M58=FALSE, countries_full!B58, C58)</f>
        <v>Americas</v>
      </c>
    </row>
    <row r="59" ht="15.75" customHeight="1">
      <c r="A59" s="4" t="s">
        <v>75</v>
      </c>
      <c r="C59" s="4" t="str">
        <f t="shared" si="1"/>
        <v>Asia</v>
      </c>
      <c r="D59" s="4">
        <v>1.0535535E7</v>
      </c>
      <c r="E59" s="5">
        <f t="shared" si="2"/>
        <v>10535535</v>
      </c>
      <c r="F59" s="4">
        <v>48671.0</v>
      </c>
      <c r="G59" s="4">
        <v>48320.0</v>
      </c>
      <c r="H59" s="4">
        <f>IF(ISBLANK(G59),countries_full!D59-countries_full!F59,G59)</f>
        <v>48320</v>
      </c>
      <c r="I59" s="4">
        <v>350.0</v>
      </c>
      <c r="J59" s="4">
        <f>IF(ISBLANK(I59),countries_full!D59-countries_full!E59,I59)</f>
        <v>350</v>
      </c>
      <c r="M59" s="6" t="b">
        <f>C59=countries_full!B59</f>
        <v>0</v>
      </c>
      <c r="N59" s="6" t="str">
        <f>IF(M59=FALSE, countries_full!B59, C59)</f>
        <v>Americas</v>
      </c>
    </row>
    <row r="60" ht="15.75" customHeight="1">
      <c r="A60" s="4" t="s">
        <v>76</v>
      </c>
      <c r="B60" s="4" t="s">
        <v>13</v>
      </c>
      <c r="C60" s="4" t="str">
        <f t="shared" si="1"/>
        <v>Asia</v>
      </c>
      <c r="D60" s="4">
        <v>1317780.0</v>
      </c>
      <c r="E60" s="5">
        <f t="shared" si="2"/>
        <v>1317780</v>
      </c>
      <c r="F60" s="4">
        <v>14919.0</v>
      </c>
      <c r="H60" s="4">
        <f>IF(ISBLANK(G60),countries_full!D60-countries_full!F60,G60)</f>
        <v>14919</v>
      </c>
      <c r="I60" s="4">
        <v>0.0</v>
      </c>
      <c r="J60" s="4">
        <f>IF(ISBLANK(I60),countries_full!D60-countries_full!E60,I60)</f>
        <v>0</v>
      </c>
      <c r="M60" s="6" t="b">
        <f>C60=countries_full!B60</f>
        <v>1</v>
      </c>
      <c r="N60" s="6" t="str">
        <f>IF(M60=FALSE, countries_full!B60, C60)</f>
        <v>Asia</v>
      </c>
    </row>
    <row r="61" ht="15.75" customHeight="1">
      <c r="A61" s="4" t="s">
        <v>77</v>
      </c>
      <c r="B61" s="4" t="s">
        <v>25</v>
      </c>
      <c r="C61" s="4" t="str">
        <f t="shared" si="1"/>
        <v>Americas</v>
      </c>
      <c r="D61" s="4">
        <v>1.7796076E7</v>
      </c>
      <c r="E61" s="5">
        <f t="shared" si="2"/>
        <v>17796076</v>
      </c>
      <c r="F61" s="4">
        <v>276841.0</v>
      </c>
      <c r="G61" s="4">
        <v>256369.0</v>
      </c>
      <c r="H61" s="4">
        <f>IF(ISBLANK(G61),countries_full!D61-countries_full!F61,G61)</f>
        <v>256369</v>
      </c>
      <c r="J61" s="4">
        <f>IF(ISBLANK(I61),countries_full!D61-countries_full!E61,I61)</f>
        <v>20472</v>
      </c>
      <c r="M61" s="6" t="b">
        <f>C61=countries_full!B61</f>
        <v>1</v>
      </c>
      <c r="N61" s="6" t="str">
        <f>IF(M61=FALSE, countries_full!B61, C61)</f>
        <v>Americas</v>
      </c>
    </row>
    <row r="62" ht="15.75" customHeight="1">
      <c r="A62" s="4" t="s">
        <v>78</v>
      </c>
      <c r="B62" s="4" t="s">
        <v>19</v>
      </c>
      <c r="C62" s="4" t="str">
        <f t="shared" si="1"/>
        <v>Africa</v>
      </c>
      <c r="D62" s="4">
        <v>1.02207167E8</v>
      </c>
      <c r="E62" s="5">
        <f t="shared" si="2"/>
        <v>102207167</v>
      </c>
      <c r="F62" s="4">
        <v>1002450.0</v>
      </c>
      <c r="G62" s="4">
        <v>995450.0</v>
      </c>
      <c r="H62" s="4">
        <f>IF(ISBLANK(G62),countries_full!D62-countries_full!F62,G62)</f>
        <v>995450</v>
      </c>
      <c r="J62" s="4">
        <f>IF(ISBLANK(I62),countries_full!D62-countries_full!E62,I62)</f>
        <v>7000</v>
      </c>
      <c r="M62" s="6" t="b">
        <f>C62=countries_full!B62</f>
        <v>1</v>
      </c>
      <c r="N62" s="6" t="str">
        <f>IF(M62=FALSE, countries_full!B62, C62)</f>
        <v>Africa</v>
      </c>
    </row>
    <row r="63" ht="15.75" customHeight="1">
      <c r="A63" s="4" t="s">
        <v>79</v>
      </c>
      <c r="B63" s="4" t="s">
        <v>25</v>
      </c>
      <c r="C63" s="4" t="str">
        <f t="shared" si="1"/>
        <v>Americas</v>
      </c>
      <c r="D63" s="4">
        <v>6825935.0</v>
      </c>
      <c r="E63" s="5">
        <f t="shared" si="2"/>
        <v>6825935</v>
      </c>
      <c r="F63" s="4">
        <v>21041.0</v>
      </c>
      <c r="G63" s="4">
        <v>20721.0</v>
      </c>
      <c r="H63" s="4">
        <f>IF(ISBLANK(G63),countries_full!D63-countries_full!F63,G63)</f>
        <v>20721</v>
      </c>
      <c r="J63" s="4">
        <f>IF(ISBLANK(I63),countries_full!D63-countries_full!E63,I63)</f>
        <v>320</v>
      </c>
      <c r="M63" s="6" t="b">
        <f>C63=countries_full!B63</f>
        <v>1</v>
      </c>
      <c r="N63" s="6" t="str">
        <f>IF(M63=FALSE, countries_full!B63, C63)</f>
        <v>Americas</v>
      </c>
    </row>
    <row r="64" ht="15.75" customHeight="1">
      <c r="A64" s="4" t="s">
        <v>80</v>
      </c>
      <c r="C64" s="4" t="str">
        <f t="shared" si="1"/>
        <v>Asia</v>
      </c>
      <c r="D64" s="4">
        <v>1505588.0</v>
      </c>
      <c r="E64" s="5">
        <f t="shared" si="2"/>
        <v>1505588</v>
      </c>
      <c r="F64" s="4">
        <v>28051.0</v>
      </c>
      <c r="G64" s="4">
        <v>28051.0</v>
      </c>
      <c r="H64" s="4">
        <f>IF(ISBLANK(G64),countries_full!D64-countries_full!F64,G64)</f>
        <v>28051</v>
      </c>
      <c r="I64" s="4">
        <v>0.0</v>
      </c>
      <c r="J64" s="4">
        <f>IF(ISBLANK(I64),countries_full!D64-countries_full!E64,I64)</f>
        <v>0</v>
      </c>
      <c r="M64" s="6" t="b">
        <f>C64=countries_full!B64</f>
        <v>0</v>
      </c>
      <c r="N64" s="6" t="str">
        <f>IF(M64=FALSE, countries_full!B64, C64)</f>
        <v>Africa</v>
      </c>
    </row>
    <row r="65" ht="15.75" customHeight="1">
      <c r="A65" s="4" t="s">
        <v>81</v>
      </c>
      <c r="B65" s="4" t="s">
        <v>19</v>
      </c>
      <c r="C65" s="4" t="str">
        <f t="shared" si="1"/>
        <v>Africa</v>
      </c>
      <c r="D65" s="4">
        <v>3601000.0</v>
      </c>
      <c r="E65" s="5">
        <f t="shared" si="2"/>
        <v>3601000</v>
      </c>
      <c r="F65" s="4">
        <v>117600.0</v>
      </c>
      <c r="G65" s="4">
        <v>101000.0</v>
      </c>
      <c r="H65" s="4">
        <f>IF(ISBLANK(G65),countries_full!D65-countries_full!F65,G65)</f>
        <v>101000</v>
      </c>
      <c r="I65" s="4">
        <v>16600.0</v>
      </c>
      <c r="J65" s="4">
        <f>IF(ISBLANK(I65),countries_full!D65-countries_full!E65,I65)</f>
        <v>16600</v>
      </c>
      <c r="M65" s="6" t="b">
        <f>C65=countries_full!B65</f>
        <v>1</v>
      </c>
      <c r="N65" s="6" t="str">
        <f>IF(M65=FALSE, countries_full!B65, C65)</f>
        <v>Africa</v>
      </c>
    </row>
    <row r="66" ht="15.75" customHeight="1">
      <c r="A66" s="4" t="s">
        <v>82</v>
      </c>
      <c r="B66" s="4" t="s">
        <v>16</v>
      </c>
      <c r="C66" s="4" t="str">
        <f t="shared" si="1"/>
        <v>Europe</v>
      </c>
      <c r="D66" s="4">
        <v>1330068.0</v>
      </c>
      <c r="E66" s="5">
        <f t="shared" si="2"/>
        <v>1330068</v>
      </c>
      <c r="F66" s="4">
        <v>45227.0</v>
      </c>
      <c r="G66" s="4">
        <v>42388.0</v>
      </c>
      <c r="H66" s="4">
        <f>IF(ISBLANK(G66),countries_full!D66-countries_full!F66,G66)</f>
        <v>42388</v>
      </c>
      <c r="I66" s="4">
        <v>2840.0</v>
      </c>
      <c r="J66" s="4">
        <f>IF(ISBLANK(I66),countries_full!D66-countries_full!E66,I66)</f>
        <v>2840</v>
      </c>
      <c r="M66" s="6" t="b">
        <f>C66=countries_full!B66</f>
        <v>1</v>
      </c>
      <c r="N66" s="6" t="str">
        <f>IF(M66=FALSE, countries_full!B66, C66)</f>
        <v>Europe</v>
      </c>
    </row>
    <row r="67" ht="15.75" customHeight="1">
      <c r="A67" s="4" t="s">
        <v>83</v>
      </c>
      <c r="C67" s="4" t="str">
        <f t="shared" si="1"/>
        <v>Asia</v>
      </c>
      <c r="D67" s="4">
        <v>1172000.0</v>
      </c>
      <c r="E67" s="5">
        <f t="shared" si="2"/>
        <v>1172000</v>
      </c>
      <c r="F67" s="4">
        <v>17364.0</v>
      </c>
      <c r="G67" s="4">
        <v>17204.0</v>
      </c>
      <c r="H67" s="4">
        <f>IF(ISBLANK(G67),countries_full!D67-countries_full!F67,G67)</f>
        <v>17204</v>
      </c>
      <c r="I67" s="4">
        <v>160.0</v>
      </c>
      <c r="J67" s="4">
        <f>IF(ISBLANK(I67),countries_full!D67-countries_full!E67,I67)</f>
        <v>160</v>
      </c>
      <c r="M67" s="6" t="b">
        <f>C67=countries_full!B67</f>
        <v>0</v>
      </c>
      <c r="N67" s="6" t="str">
        <f>IF(M67=FALSE, countries_full!B67, C67)</f>
        <v>Africa</v>
      </c>
    </row>
    <row r="68" ht="15.75" customHeight="1">
      <c r="A68" s="4" t="s">
        <v>84</v>
      </c>
      <c r="B68" s="4" t="s">
        <v>19</v>
      </c>
      <c r="C68" s="4" t="str">
        <f t="shared" si="1"/>
        <v>Africa</v>
      </c>
      <c r="D68" s="4">
        <v>1.17876E8</v>
      </c>
      <c r="E68" s="5">
        <f t="shared" si="2"/>
        <v>117876000</v>
      </c>
      <c r="F68" s="4">
        <v>1104300.0</v>
      </c>
      <c r="H68" s="4">
        <f>IF(ISBLANK(G68),countries_full!D68-countries_full!F68,G68)</f>
        <v>1000000</v>
      </c>
      <c r="I68" s="4">
        <v>104300.0</v>
      </c>
      <c r="J68" s="4">
        <f>IF(ISBLANK(I68),countries_full!D68-countries_full!E68,I68)</f>
        <v>104300</v>
      </c>
      <c r="M68" s="6" t="b">
        <f>C68=countries_full!B68</f>
        <v>1</v>
      </c>
      <c r="N68" s="6" t="str">
        <f>IF(M68=FALSE, countries_full!B68, C68)</f>
        <v>Africa</v>
      </c>
    </row>
    <row r="69" ht="15.75" customHeight="1">
      <c r="A69" s="4" t="s">
        <v>85</v>
      </c>
      <c r="B69" s="4" t="s">
        <v>25</v>
      </c>
      <c r="C69" s="4" t="str">
        <f t="shared" si="1"/>
        <v>Americas</v>
      </c>
      <c r="D69" s="4">
        <v>4000.0</v>
      </c>
      <c r="E69" s="5">
        <f t="shared" si="2"/>
        <v>4000</v>
      </c>
      <c r="F69" s="4">
        <v>12173.0</v>
      </c>
      <c r="G69" s="4">
        <v>12173.0</v>
      </c>
      <c r="H69" s="4">
        <f>IF(ISBLANK(G69),countries_full!D69-countries_full!F69,G69)</f>
        <v>12173</v>
      </c>
      <c r="J69" s="4">
        <f>IF(ISBLANK(I69),countries_full!D69-countries_full!E69,I69)</f>
        <v>0</v>
      </c>
      <c r="M69" s="6" t="b">
        <f>C69=countries_full!B69</f>
        <v>1</v>
      </c>
      <c r="N69" s="6" t="str">
        <f>IF(M69=FALSE, countries_full!B69, C69)</f>
        <v>Americas</v>
      </c>
    </row>
    <row r="70" ht="15.75" customHeight="1">
      <c r="A70" s="4" t="s">
        <v>86</v>
      </c>
      <c r="B70" s="4" t="s">
        <v>16</v>
      </c>
      <c r="C70" s="4" t="str">
        <f t="shared" si="1"/>
        <v>Europe</v>
      </c>
      <c r="D70" s="4">
        <v>53399.0</v>
      </c>
      <c r="E70" s="5">
        <f t="shared" si="2"/>
        <v>53399</v>
      </c>
      <c r="F70" s="4">
        <v>1393.0</v>
      </c>
      <c r="G70" s="4">
        <v>1393.0</v>
      </c>
      <c r="H70" s="4">
        <f>IF(ISBLANK(G70),countries_full!D70-countries_full!F70,G70)</f>
        <v>1393</v>
      </c>
      <c r="J70" s="4">
        <f>IF(ISBLANK(I70),countries_full!D70-countries_full!E70,I70)</f>
        <v>0</v>
      </c>
      <c r="M70" s="6" t="b">
        <f>C70=countries_full!B70</f>
        <v>1</v>
      </c>
      <c r="N70" s="6" t="str">
        <f>IF(M70=FALSE, countries_full!B70, C70)</f>
        <v>Europe</v>
      </c>
    </row>
    <row r="71" ht="15.75" customHeight="1">
      <c r="A71" s="4" t="s">
        <v>87</v>
      </c>
      <c r="B71" s="4" t="s">
        <v>21</v>
      </c>
      <c r="C71" s="4" t="str">
        <f t="shared" si="1"/>
        <v>Oceania</v>
      </c>
      <c r="E71" s="5">
        <f t="shared" si="2"/>
        <v>34746410.44</v>
      </c>
      <c r="F71" s="4">
        <v>18272.0</v>
      </c>
      <c r="G71" s="4">
        <v>18274.0</v>
      </c>
      <c r="H71" s="4">
        <f>IF(ISBLANK(G71),countries_full!D71-countries_full!F71,G71)</f>
        <v>18274</v>
      </c>
      <c r="I71" s="4">
        <v>0.0</v>
      </c>
      <c r="J71" s="4">
        <f>IF(ISBLANK(I71),countries_full!D71-countries_full!E71,I71)</f>
        <v>0</v>
      </c>
      <c r="M71" s="6" t="b">
        <f>C71=countries_full!B71</f>
        <v>1</v>
      </c>
      <c r="N71" s="6" t="str">
        <f>IF(M71=FALSE, countries_full!B71, C71)</f>
        <v>Oceania</v>
      </c>
    </row>
    <row r="72" ht="15.75" customHeight="1">
      <c r="A72" s="4" t="s">
        <v>88</v>
      </c>
      <c r="C72" s="4" t="str">
        <f t="shared" si="1"/>
        <v>Asia</v>
      </c>
      <c r="D72" s="4">
        <v>5509432.0</v>
      </c>
      <c r="E72" s="5">
        <f t="shared" si="2"/>
        <v>5509432</v>
      </c>
      <c r="F72" s="4">
        <v>338425.0</v>
      </c>
      <c r="G72" s="4">
        <v>303816.0</v>
      </c>
      <c r="H72" s="4">
        <f>IF(ISBLANK(G72),countries_full!D72-countries_full!F72,G72)</f>
        <v>303816</v>
      </c>
      <c r="I72" s="4">
        <v>34330.0</v>
      </c>
      <c r="J72" s="4">
        <f>IF(ISBLANK(I72),countries_full!D72-countries_full!E72,I72)</f>
        <v>34330</v>
      </c>
      <c r="M72" s="6" t="b">
        <f>C72=countries_full!B72</f>
        <v>0</v>
      </c>
      <c r="N72" s="6" t="str">
        <f>IF(M72=FALSE, countries_full!B72, C72)</f>
        <v>Europe</v>
      </c>
    </row>
    <row r="73" ht="15.75" customHeight="1">
      <c r="A73" s="4" t="s">
        <v>89</v>
      </c>
      <c r="B73" s="4" t="s">
        <v>16</v>
      </c>
      <c r="C73" s="4" t="str">
        <f t="shared" si="1"/>
        <v>Europe</v>
      </c>
      <c r="D73" s="4">
        <v>6.7427E7</v>
      </c>
      <c r="E73" s="5">
        <f t="shared" si="2"/>
        <v>67427000</v>
      </c>
      <c r="F73" s="4">
        <v>640679.0</v>
      </c>
      <c r="G73" s="4">
        <v>640427.0</v>
      </c>
      <c r="H73" s="4">
        <f>IF(ISBLANK(G73),countries_full!D73-countries_full!F73,G73)</f>
        <v>640427</v>
      </c>
      <c r="I73" s="4">
        <v>3374.0</v>
      </c>
      <c r="J73" s="4">
        <f>IF(ISBLANK(I73),countries_full!D73-countries_full!E73,I73)</f>
        <v>3374</v>
      </c>
      <c r="M73" s="6" t="b">
        <f>C73=countries_full!B73</f>
        <v>1</v>
      </c>
      <c r="N73" s="6" t="str">
        <f>IF(M73=FALSE, countries_full!B73, C73)</f>
        <v>Europe</v>
      </c>
    </row>
    <row r="74" ht="15.75" customHeight="1">
      <c r="A74" s="4" t="s">
        <v>90</v>
      </c>
      <c r="B74" s="4" t="s">
        <v>21</v>
      </c>
      <c r="C74" s="4" t="str">
        <f t="shared" si="1"/>
        <v>Oceania</v>
      </c>
      <c r="D74" s="4">
        <v>279890.0</v>
      </c>
      <c r="E74" s="5">
        <f t="shared" si="2"/>
        <v>279890</v>
      </c>
      <c r="F74" s="4">
        <v>4167.0</v>
      </c>
      <c r="G74" s="4">
        <v>3827.0</v>
      </c>
      <c r="H74" s="4">
        <f>IF(ISBLANK(G74),countries_full!D74-countries_full!F74,G74)</f>
        <v>3827</v>
      </c>
      <c r="I74" s="4">
        <v>340.0</v>
      </c>
      <c r="J74" s="4">
        <f>IF(ISBLANK(I74),countries_full!D74-countries_full!E74,I74)</f>
        <v>340</v>
      </c>
      <c r="M74" s="6" t="b">
        <f>C74=countries_full!B74</f>
        <v>1</v>
      </c>
      <c r="N74" s="6" t="str">
        <f>IF(M74=FALSE, countries_full!B74, C74)</f>
        <v>Oceania</v>
      </c>
    </row>
    <row r="75" ht="15.75" customHeight="1">
      <c r="A75" s="4" t="s">
        <v>91</v>
      </c>
      <c r="B75" s="4" t="s">
        <v>19</v>
      </c>
      <c r="C75" s="4" t="str">
        <f t="shared" si="1"/>
        <v>Africa</v>
      </c>
      <c r="D75" s="4">
        <v>2233272.0</v>
      </c>
      <c r="E75" s="5">
        <f t="shared" si="2"/>
        <v>2233272</v>
      </c>
      <c r="F75" s="4">
        <v>267668.0</v>
      </c>
      <c r="G75" s="4">
        <v>257667.0</v>
      </c>
      <c r="H75" s="4">
        <f>IF(ISBLANK(G75),countries_full!D75-countries_full!F75,G75)</f>
        <v>257667</v>
      </c>
      <c r="I75" s="4">
        <v>10000.0</v>
      </c>
      <c r="J75" s="4">
        <f>IF(ISBLANK(I75),countries_full!D75-countries_full!E75,I75)</f>
        <v>10000</v>
      </c>
      <c r="M75" s="6" t="b">
        <f>C75=countries_full!B75</f>
        <v>1</v>
      </c>
      <c r="N75" s="6" t="str">
        <f>IF(M75=FALSE, countries_full!B75, C75)</f>
        <v>Africa</v>
      </c>
    </row>
    <row r="76" ht="15.75" customHeight="1">
      <c r="A76" s="4" t="s">
        <v>92</v>
      </c>
      <c r="B76" s="4" t="s">
        <v>13</v>
      </c>
      <c r="C76" s="4" t="str">
        <f t="shared" si="1"/>
        <v>Asia</v>
      </c>
      <c r="D76" s="4">
        <v>3728573.0</v>
      </c>
      <c r="E76" s="5">
        <f t="shared" si="2"/>
        <v>3728573</v>
      </c>
      <c r="F76" s="4">
        <v>69700.0</v>
      </c>
      <c r="H76" s="4">
        <f>IF(ISBLANK(G76),countries_full!D76-countries_full!F76,G76)</f>
        <v>69700</v>
      </c>
      <c r="I76" s="4">
        <v>0.0</v>
      </c>
      <c r="J76" s="4">
        <f>IF(ISBLANK(I76),countries_full!D76-countries_full!E76,I76)</f>
        <v>0</v>
      </c>
      <c r="M76" s="6" t="b">
        <f>C76=countries_full!B76</f>
        <v>1</v>
      </c>
      <c r="N76" s="6" t="str">
        <f>IF(M76=FALSE, countries_full!B76, C76)</f>
        <v>Asia</v>
      </c>
    </row>
    <row r="77" ht="15.75" customHeight="1">
      <c r="A77" s="4" t="s">
        <v>93</v>
      </c>
      <c r="B77" s="4" t="s">
        <v>16</v>
      </c>
      <c r="C77" s="4" t="str">
        <f t="shared" si="1"/>
        <v>Europe</v>
      </c>
      <c r="D77" s="4">
        <v>8.3155031E7</v>
      </c>
      <c r="E77" s="5">
        <f t="shared" si="2"/>
        <v>83155031</v>
      </c>
      <c r="F77" s="4">
        <v>357114.0</v>
      </c>
      <c r="G77" s="4">
        <v>348672.0</v>
      </c>
      <c r="H77" s="4">
        <f>IF(ISBLANK(G77),countries_full!D77-countries_full!F77,G77)</f>
        <v>348672</v>
      </c>
      <c r="I77" s="4">
        <v>8350.0</v>
      </c>
      <c r="J77" s="4">
        <f>IF(ISBLANK(I77),countries_full!D77-countries_full!E77,I77)</f>
        <v>8350</v>
      </c>
      <c r="M77" s="6" t="b">
        <f>C77=countries_full!B77</f>
        <v>1</v>
      </c>
      <c r="N77" s="6" t="str">
        <f>IF(M77=FALSE, countries_full!B77, C77)</f>
        <v>Europe</v>
      </c>
    </row>
    <row r="78" ht="15.75" customHeight="1">
      <c r="A78" s="4" t="s">
        <v>94</v>
      </c>
      <c r="C78" s="4" t="str">
        <f t="shared" si="1"/>
        <v>Asia</v>
      </c>
      <c r="D78" s="4">
        <v>3.0955202E7</v>
      </c>
      <c r="E78" s="5">
        <f t="shared" si="2"/>
        <v>30955202</v>
      </c>
      <c r="F78" s="4">
        <v>238533.0</v>
      </c>
      <c r="G78" s="4">
        <v>227533.0</v>
      </c>
      <c r="H78" s="4">
        <f>IF(ISBLANK(G78),countries_full!D78-countries_full!F78,G78)</f>
        <v>227533</v>
      </c>
      <c r="I78" s="4">
        <v>11000.0</v>
      </c>
      <c r="J78" s="4">
        <f>IF(ISBLANK(I78),countries_full!D78-countries_full!E78,I78)</f>
        <v>11000</v>
      </c>
      <c r="M78" s="6" t="b">
        <f>C78=countries_full!B78</f>
        <v>0</v>
      </c>
      <c r="N78" s="6" t="str">
        <f>IF(M78=FALSE, countries_full!B78, C78)</f>
        <v>Africa</v>
      </c>
    </row>
    <row r="79" ht="15.75" customHeight="1">
      <c r="A79" s="4" t="s">
        <v>95</v>
      </c>
      <c r="B79" s="4" t="s">
        <v>16</v>
      </c>
      <c r="C79" s="4" t="str">
        <f t="shared" si="1"/>
        <v>Europe</v>
      </c>
      <c r="E79" s="5">
        <f t="shared" si="2"/>
        <v>34746410.44</v>
      </c>
      <c r="F79" s="4">
        <v>6.0</v>
      </c>
      <c r="G79" s="4">
        <v>6.5</v>
      </c>
      <c r="H79" s="4">
        <f>IF(ISBLANK(G79),countries_full!D79-countries_full!F79,G79)</f>
        <v>6.5</v>
      </c>
      <c r="I79" s="4">
        <v>0.0</v>
      </c>
      <c r="J79" s="4">
        <f>IF(ISBLANK(I79),countries_full!D79-countries_full!E79,I79)</f>
        <v>0</v>
      </c>
      <c r="M79" s="6" t="b">
        <f>C79=countries_full!B79</f>
        <v>1</v>
      </c>
      <c r="N79" s="6" t="str">
        <f>IF(M79=FALSE, countries_full!B79, C79)</f>
        <v>Europe</v>
      </c>
    </row>
    <row r="80" ht="15.75" customHeight="1">
      <c r="A80" s="4" t="s">
        <v>96</v>
      </c>
      <c r="B80" s="4" t="s">
        <v>16</v>
      </c>
      <c r="C80" s="4" t="str">
        <f t="shared" si="1"/>
        <v>Europe</v>
      </c>
      <c r="E80" s="5">
        <f t="shared" si="2"/>
        <v>34746410.44</v>
      </c>
      <c r="F80" s="4">
        <v>131957.0</v>
      </c>
      <c r="G80" s="4">
        <v>130647.0</v>
      </c>
      <c r="H80" s="4">
        <f>IF(ISBLANK(G80),countries_full!D80-countries_full!F80,G80)</f>
        <v>130647</v>
      </c>
      <c r="I80" s="4">
        <v>1310.0</v>
      </c>
      <c r="J80" s="4">
        <f>IF(ISBLANK(I80),countries_full!D80-countries_full!E80,I80)</f>
        <v>1310</v>
      </c>
      <c r="M80" s="6" t="b">
        <f>C80=countries_full!B80</f>
        <v>1</v>
      </c>
      <c r="N80" s="6" t="str">
        <f>IF(M80=FALSE, countries_full!B80, C80)</f>
        <v>Europe</v>
      </c>
    </row>
    <row r="81" ht="15.75" customHeight="1">
      <c r="A81" s="4" t="s">
        <v>97</v>
      </c>
      <c r="C81" s="4" t="str">
        <f t="shared" si="1"/>
        <v>Asia</v>
      </c>
      <c r="D81" s="4">
        <v>56653.0</v>
      </c>
      <c r="E81" s="5">
        <f t="shared" si="2"/>
        <v>56653</v>
      </c>
      <c r="F81" s="4">
        <v>2166086.0</v>
      </c>
      <c r="G81" s="4">
        <v>2166086.0</v>
      </c>
      <c r="H81" s="4">
        <f>IF(ISBLANK(G81),countries_full!D81-countries_full!F81,G81)</f>
        <v>2166086</v>
      </c>
      <c r="I81" s="4">
        <v>0.0</v>
      </c>
      <c r="J81" s="4">
        <f>IF(ISBLANK(I81),countries_full!D81-countries_full!E81,I81)</f>
        <v>0</v>
      </c>
      <c r="M81" s="6" t="b">
        <f>C81=countries_full!B81</f>
        <v>0</v>
      </c>
      <c r="N81" s="6" t="str">
        <f>IF(M81=FALSE, countries_full!B81, C81)</f>
        <v>Americas</v>
      </c>
    </row>
    <row r="82" ht="15.75" customHeight="1">
      <c r="A82" s="4" t="s">
        <v>98</v>
      </c>
      <c r="B82" s="4" t="s">
        <v>25</v>
      </c>
      <c r="C82" s="4" t="str">
        <f t="shared" si="1"/>
        <v>Americas</v>
      </c>
      <c r="D82" s="4">
        <v>113000.0</v>
      </c>
      <c r="E82" s="5">
        <f t="shared" si="2"/>
        <v>113000</v>
      </c>
      <c r="F82" s="4">
        <v>344.0</v>
      </c>
      <c r="G82" s="4">
        <v>344.0</v>
      </c>
      <c r="H82" s="4">
        <f>IF(ISBLANK(G82),countries_full!D82-countries_full!F82,G82)</f>
        <v>344</v>
      </c>
      <c r="J82" s="4">
        <f>IF(ISBLANK(I82),countries_full!D82-countries_full!E82,I82)</f>
        <v>0</v>
      </c>
      <c r="M82" s="6" t="b">
        <f>C82=countries_full!B82</f>
        <v>1</v>
      </c>
      <c r="N82" s="6" t="str">
        <f>IF(M82=FALSE, countries_full!B82, C82)</f>
        <v>Americas</v>
      </c>
    </row>
    <row r="83" ht="15.75" customHeight="1">
      <c r="A83" s="4" t="s">
        <v>99</v>
      </c>
      <c r="B83" s="4" t="s">
        <v>21</v>
      </c>
      <c r="C83" s="4" t="str">
        <f t="shared" si="1"/>
        <v>Oceania</v>
      </c>
      <c r="D83" s="4">
        <v>178306.0</v>
      </c>
      <c r="E83" s="5">
        <f t="shared" si="2"/>
        <v>178306</v>
      </c>
      <c r="F83" s="4">
        <v>549.0</v>
      </c>
      <c r="G83" s="4">
        <v>544.0</v>
      </c>
      <c r="H83" s="4">
        <f>IF(ISBLANK(G83),countries_full!D83-countries_full!F83,G83)</f>
        <v>544</v>
      </c>
      <c r="I83" s="4">
        <v>0.0</v>
      </c>
      <c r="J83" s="4">
        <f>IF(ISBLANK(I83),countries_full!D83-countries_full!E83,I83)</f>
        <v>0</v>
      </c>
      <c r="M83" s="6" t="b">
        <f>C83=countries_full!B83</f>
        <v>1</v>
      </c>
      <c r="N83" s="6" t="str">
        <f>IF(M83=FALSE, countries_full!B83, C83)</f>
        <v>Oceania</v>
      </c>
    </row>
    <row r="84" ht="15.75" customHeight="1">
      <c r="A84" s="4" t="s">
        <v>100</v>
      </c>
      <c r="B84" s="4" t="s">
        <v>25</v>
      </c>
      <c r="C84" s="4" t="str">
        <f t="shared" si="1"/>
        <v>Americas</v>
      </c>
      <c r="E84" s="5">
        <f t="shared" si="2"/>
        <v>34746410.44</v>
      </c>
      <c r="F84" s="4">
        <v>108889.0</v>
      </c>
      <c r="G84" s="4">
        <v>107159.0</v>
      </c>
      <c r="H84" s="4">
        <f>IF(ISBLANK(G84),countries_full!D84-countries_full!F84,G84)</f>
        <v>107159</v>
      </c>
      <c r="I84" s="4">
        <v>1730.0</v>
      </c>
      <c r="J84" s="4">
        <f>IF(ISBLANK(I84),countries_full!D84-countries_full!E84,I84)</f>
        <v>1730</v>
      </c>
      <c r="M84" s="6" t="b">
        <f>C84=countries_full!B84</f>
        <v>1</v>
      </c>
      <c r="N84" s="6" t="str">
        <f>IF(M84=FALSE, countries_full!B84, C84)</f>
        <v>Americas</v>
      </c>
    </row>
    <row r="85" ht="15.75" customHeight="1">
      <c r="A85" s="4" t="s">
        <v>101</v>
      </c>
      <c r="B85" s="4" t="s">
        <v>19</v>
      </c>
      <c r="C85" s="4" t="str">
        <f t="shared" si="1"/>
        <v>Africa</v>
      </c>
      <c r="D85" s="4">
        <v>1.2907395E7</v>
      </c>
      <c r="E85" s="5">
        <f t="shared" si="2"/>
        <v>12907395</v>
      </c>
      <c r="F85" s="4">
        <v>245857.0</v>
      </c>
      <c r="H85" s="4">
        <f>IF(ISBLANK(G85),countries_full!D85-countries_full!F85,G85)</f>
        <v>245717</v>
      </c>
      <c r="I85" s="4">
        <v>140.0</v>
      </c>
      <c r="J85" s="4">
        <f>IF(ISBLANK(I85),countries_full!D85-countries_full!E85,I85)</f>
        <v>140</v>
      </c>
      <c r="M85" s="6" t="b">
        <f>C85=countries_full!B85</f>
        <v>1</v>
      </c>
      <c r="N85" s="6" t="str">
        <f>IF(M85=FALSE, countries_full!B85, C85)</f>
        <v>Africa</v>
      </c>
    </row>
    <row r="86" ht="15.75" customHeight="1">
      <c r="A86" s="4" t="s">
        <v>102</v>
      </c>
      <c r="B86" s="4" t="s">
        <v>19</v>
      </c>
      <c r="C86" s="4" t="str">
        <f t="shared" si="1"/>
        <v>Africa</v>
      </c>
      <c r="D86" s="4">
        <v>1646077.0</v>
      </c>
      <c r="E86" s="5">
        <f t="shared" si="2"/>
        <v>1646077</v>
      </c>
      <c r="F86" s="4">
        <v>36125.0</v>
      </c>
      <c r="G86" s="4">
        <v>28120.0</v>
      </c>
      <c r="H86" s="4">
        <f>IF(ISBLANK(G86),countries_full!D86-countries_full!F86,G86)</f>
        <v>28120</v>
      </c>
      <c r="J86" s="4">
        <f>IF(ISBLANK(I86),countries_full!D86-countries_full!E86,I86)</f>
        <v>8005</v>
      </c>
      <c r="M86" s="6" t="b">
        <f>C86=countries_full!B86</f>
        <v>1</v>
      </c>
      <c r="N86" s="6" t="str">
        <f>IF(M86=FALSE, countries_full!B86, C86)</f>
        <v>Africa</v>
      </c>
    </row>
    <row r="87" ht="15.75" customHeight="1">
      <c r="A87" s="4" t="s">
        <v>103</v>
      </c>
      <c r="B87" s="4" t="s">
        <v>25</v>
      </c>
      <c r="C87" s="4" t="str">
        <f t="shared" si="1"/>
        <v>Americas</v>
      </c>
      <c r="D87" s="4">
        <v>743699.0</v>
      </c>
      <c r="E87" s="5">
        <f t="shared" si="2"/>
        <v>743699</v>
      </c>
      <c r="F87" s="4">
        <v>214969.0</v>
      </c>
      <c r="G87" s="4">
        <v>196849.0</v>
      </c>
      <c r="H87" s="4">
        <f>IF(ISBLANK(G87),countries_full!D87-countries_full!F87,G87)</f>
        <v>196849</v>
      </c>
      <c r="I87" s="4">
        <v>18120.0</v>
      </c>
      <c r="J87" s="4">
        <f>IF(ISBLANK(I87),countries_full!D87-countries_full!E87,I87)</f>
        <v>18120</v>
      </c>
      <c r="M87" s="6" t="b">
        <f>C87=countries_full!B87</f>
        <v>1</v>
      </c>
      <c r="N87" s="6" t="str">
        <f>IF(M87=FALSE, countries_full!B87, C87)</f>
        <v>Americas</v>
      </c>
    </row>
    <row r="88" ht="15.75" customHeight="1">
      <c r="A88" s="4" t="s">
        <v>104</v>
      </c>
      <c r="B88" s="4" t="s">
        <v>25</v>
      </c>
      <c r="C88" s="4" t="str">
        <f t="shared" si="1"/>
        <v>Americas</v>
      </c>
      <c r="D88" s="4">
        <v>1.1743017E7</v>
      </c>
      <c r="E88" s="5">
        <f t="shared" si="2"/>
        <v>11743017</v>
      </c>
      <c r="F88" s="4">
        <v>27750.0</v>
      </c>
      <c r="G88" s="4">
        <v>27560.0</v>
      </c>
      <c r="H88" s="4">
        <f>IF(ISBLANK(G88),countries_full!D88-countries_full!F88,G88)</f>
        <v>27560</v>
      </c>
      <c r="J88" s="4">
        <f>IF(ISBLANK(I88),countries_full!D88-countries_full!E88,I88)</f>
        <v>190</v>
      </c>
      <c r="M88" s="6" t="b">
        <f>C88=countries_full!B88</f>
        <v>1</v>
      </c>
      <c r="N88" s="6" t="str">
        <f>IF(M88=FALSE, countries_full!B88, C88)</f>
        <v>Americas</v>
      </c>
    </row>
    <row r="89" ht="15.75" customHeight="1">
      <c r="A89" s="4" t="s">
        <v>105</v>
      </c>
      <c r="B89" s="4" t="s">
        <v>25</v>
      </c>
      <c r="C89" s="4" t="str">
        <f t="shared" si="1"/>
        <v>Americas</v>
      </c>
      <c r="D89" s="4">
        <v>9450711.0</v>
      </c>
      <c r="E89" s="5">
        <f t="shared" si="2"/>
        <v>9450711</v>
      </c>
      <c r="F89" s="4">
        <v>112492.0</v>
      </c>
      <c r="G89" s="4">
        <v>111890.0</v>
      </c>
      <c r="H89" s="4">
        <f>IF(ISBLANK(G89),countries_full!D89-countries_full!F89,G89)</f>
        <v>111890</v>
      </c>
      <c r="J89" s="4">
        <f>IF(ISBLANK(I89),countries_full!D89-countries_full!E89,I89)</f>
        <v>602</v>
      </c>
      <c r="M89" s="6" t="b">
        <f>C89=countries_full!B89</f>
        <v>1</v>
      </c>
      <c r="N89" s="6" t="str">
        <f>IF(M89=FALSE, countries_full!B89, C89)</f>
        <v>Americas</v>
      </c>
    </row>
    <row r="90" ht="15.75" customHeight="1">
      <c r="A90" s="4" t="s">
        <v>106</v>
      </c>
      <c r="B90" s="4" t="s">
        <v>13</v>
      </c>
      <c r="C90" s="4" t="str">
        <f t="shared" si="1"/>
        <v>Asia</v>
      </c>
      <c r="D90" s="4">
        <v>7474200.0</v>
      </c>
      <c r="E90" s="5">
        <f t="shared" si="2"/>
        <v>7474200</v>
      </c>
      <c r="F90" s="4">
        <v>2755.0</v>
      </c>
      <c r="G90" s="4">
        <v>1106.0</v>
      </c>
      <c r="H90" s="4">
        <f>IF(ISBLANK(G90),countries_full!D90-countries_full!F90,G90)</f>
        <v>1106</v>
      </c>
      <c r="J90" s="4">
        <f>IF(ISBLANK(I90),countries_full!D90-countries_full!E90,I90)</f>
        <v>1649</v>
      </c>
      <c r="M90" s="6" t="b">
        <f>C90=countries_full!B90</f>
        <v>1</v>
      </c>
      <c r="N90" s="6" t="str">
        <f>IF(M90=FALSE, countries_full!B90, C90)</f>
        <v>Asia</v>
      </c>
    </row>
    <row r="91" ht="15.75" customHeight="1">
      <c r="A91" s="4" t="s">
        <v>107</v>
      </c>
      <c r="B91" s="4" t="s">
        <v>16</v>
      </c>
      <c r="C91" s="4" t="str">
        <f t="shared" si="1"/>
        <v>Europe</v>
      </c>
      <c r="D91" s="4">
        <v>9730000.0</v>
      </c>
      <c r="E91" s="5">
        <f t="shared" si="2"/>
        <v>9730000</v>
      </c>
      <c r="F91" s="4">
        <v>93028.0</v>
      </c>
      <c r="H91" s="4">
        <f>IF(ISBLANK(G91),countries_full!D91-countries_full!F91,G91)</f>
        <v>89608</v>
      </c>
      <c r="I91" s="4">
        <v>3420.0</v>
      </c>
      <c r="J91" s="4">
        <f>IF(ISBLANK(I91),countries_full!D91-countries_full!E91,I91)</f>
        <v>3420</v>
      </c>
      <c r="M91" s="6" t="b">
        <f>C91=countries_full!B91</f>
        <v>1</v>
      </c>
      <c r="N91" s="6" t="str">
        <f>IF(M91=FALSE, countries_full!B91, C91)</f>
        <v>Europe</v>
      </c>
    </row>
    <row r="92" ht="15.75" customHeight="1">
      <c r="A92" s="4" t="s">
        <v>108</v>
      </c>
      <c r="B92" s="4" t="s">
        <v>16</v>
      </c>
      <c r="C92" s="4" t="str">
        <f t="shared" si="1"/>
        <v>Europe</v>
      </c>
      <c r="D92" s="4">
        <v>369870.0</v>
      </c>
      <c r="E92" s="5">
        <f t="shared" si="2"/>
        <v>369870</v>
      </c>
      <c r="F92" s="4">
        <v>103000.0</v>
      </c>
      <c r="G92" s="4">
        <v>100250.0</v>
      </c>
      <c r="H92" s="4">
        <f>IF(ISBLANK(G92),countries_full!D92-countries_full!F92,G92)</f>
        <v>100250</v>
      </c>
      <c r="I92" s="4">
        <v>2750.0</v>
      </c>
      <c r="J92" s="4">
        <f>IF(ISBLANK(I92),countries_full!D92-countries_full!E92,I92)</f>
        <v>2750</v>
      </c>
      <c r="M92" s="6" t="b">
        <f>C92=countries_full!B92</f>
        <v>1</v>
      </c>
      <c r="N92" s="6" t="str">
        <f>IF(M92=FALSE, countries_full!B92, C92)</f>
        <v>Europe</v>
      </c>
    </row>
    <row r="93" ht="15.75" customHeight="1">
      <c r="A93" s="4" t="s">
        <v>109</v>
      </c>
      <c r="B93" s="4" t="s">
        <v>13</v>
      </c>
      <c r="C93" s="4" t="str">
        <f t="shared" si="1"/>
        <v>Asia</v>
      </c>
      <c r="D93" s="4">
        <v>1.380747026E9</v>
      </c>
      <c r="E93" s="5">
        <f t="shared" si="2"/>
        <v>1380747026</v>
      </c>
      <c r="F93" s="4">
        <v>3287263.0</v>
      </c>
      <c r="G93" s="4">
        <v>2973190.0</v>
      </c>
      <c r="H93" s="4">
        <f>IF(ISBLANK(G93),countries_full!D93-countries_full!F93,G93)</f>
        <v>2973190</v>
      </c>
      <c r="J93" s="4">
        <f>IF(ISBLANK(I93),countries_full!D93-countries_full!E93,I93)</f>
        <v>314073</v>
      </c>
      <c r="M93" s="6" t="b">
        <f>C93=countries_full!B93</f>
        <v>1</v>
      </c>
      <c r="N93" s="6" t="str">
        <f>IF(M93=FALSE, countries_full!B93, C93)</f>
        <v>Asia</v>
      </c>
    </row>
    <row r="94" ht="15.75" customHeight="1">
      <c r="A94" s="4" t="s">
        <v>110</v>
      </c>
      <c r="B94" s="4" t="s">
        <v>13</v>
      </c>
      <c r="C94" s="4" t="str">
        <f t="shared" si="1"/>
        <v>Asia</v>
      </c>
      <c r="D94" s="4">
        <v>2.7135E8</v>
      </c>
      <c r="E94" s="5">
        <f t="shared" si="2"/>
        <v>271350000</v>
      </c>
      <c r="F94" s="4">
        <v>1910931.0</v>
      </c>
      <c r="G94" s="4">
        <v>1811569.0</v>
      </c>
      <c r="H94" s="4">
        <f>IF(ISBLANK(G94),countries_full!D94-countries_full!F94,G94)</f>
        <v>1811569</v>
      </c>
      <c r="J94" s="4">
        <f>IF(ISBLANK(I94),countries_full!D94-countries_full!E94,I94)</f>
        <v>99362</v>
      </c>
      <c r="M94" s="6" t="b">
        <f>C94=countries_full!B94</f>
        <v>1</v>
      </c>
      <c r="N94" s="6" t="str">
        <f>IF(M94=FALSE, countries_full!B94, C94)</f>
        <v>Asia</v>
      </c>
    </row>
    <row r="95" ht="15.75" customHeight="1">
      <c r="A95" s="4" t="s">
        <v>111</v>
      </c>
      <c r="B95" s="4" t="s">
        <v>13</v>
      </c>
      <c r="C95" s="4" t="str">
        <f t="shared" si="1"/>
        <v>Asia</v>
      </c>
      <c r="E95" s="5">
        <f t="shared" si="2"/>
        <v>34746410.44</v>
      </c>
      <c r="F95" s="4">
        <v>1648195.0</v>
      </c>
      <c r="G95" s="4">
        <v>1531595.0</v>
      </c>
      <c r="H95" s="4">
        <f>IF(ISBLANK(G95),countries_full!D95-countries_full!F95,G95)</f>
        <v>1531595</v>
      </c>
      <c r="I95" s="4">
        <v>116600.0</v>
      </c>
      <c r="J95" s="4">
        <f>IF(ISBLANK(I95),countries_full!D95-countries_full!E95,I95)</f>
        <v>116600</v>
      </c>
      <c r="M95" s="6" t="b">
        <f>C95=countries_full!B95</f>
        <v>1</v>
      </c>
      <c r="N95" s="6" t="str">
        <f>IF(M95=FALSE, countries_full!B95, C95)</f>
        <v>Asia</v>
      </c>
    </row>
    <row r="96" ht="15.75" customHeight="1">
      <c r="A96" s="4" t="s">
        <v>112</v>
      </c>
      <c r="B96" s="4" t="s">
        <v>13</v>
      </c>
      <c r="C96" s="4" t="str">
        <f t="shared" si="1"/>
        <v>Asia</v>
      </c>
      <c r="D96" s="4">
        <v>4.11907E7</v>
      </c>
      <c r="E96" s="5">
        <f t="shared" si="2"/>
        <v>41190700</v>
      </c>
      <c r="F96" s="4">
        <v>438317.0</v>
      </c>
      <c r="H96" s="4">
        <f>IF(ISBLANK(G96),countries_full!D96-countries_full!F96,G96)</f>
        <v>437367</v>
      </c>
      <c r="I96" s="4">
        <v>950.0</v>
      </c>
      <c r="J96" s="4">
        <f>IF(ISBLANK(I96),countries_full!D96-countries_full!E96,I96)</f>
        <v>950</v>
      </c>
      <c r="M96" s="6" t="b">
        <f>C96=countries_full!B96</f>
        <v>1</v>
      </c>
      <c r="N96" s="6" t="str">
        <f>IF(M96=FALSE, countries_full!B96, C96)</f>
        <v>Asia</v>
      </c>
    </row>
    <row r="97" ht="15.75" customHeight="1">
      <c r="A97" s="4" t="s">
        <v>113</v>
      </c>
      <c r="B97" s="4" t="s">
        <v>16</v>
      </c>
      <c r="C97" s="4" t="str">
        <f t="shared" si="1"/>
        <v>Europe</v>
      </c>
      <c r="D97" s="4">
        <v>4977400.0</v>
      </c>
      <c r="E97" s="5">
        <f t="shared" si="2"/>
        <v>4977400</v>
      </c>
      <c r="F97" s="4">
        <v>70273.0</v>
      </c>
      <c r="G97" s="4">
        <v>68883.0</v>
      </c>
      <c r="H97" s="4">
        <f>IF(ISBLANK(G97),countries_full!D97-countries_full!F97,G97)</f>
        <v>68883</v>
      </c>
      <c r="I97" s="4">
        <v>1390.0</v>
      </c>
      <c r="J97" s="4">
        <f>IF(ISBLANK(I97),countries_full!D97-countries_full!E97,I97)</f>
        <v>1390</v>
      </c>
      <c r="M97" s="6" t="b">
        <f>C97=countries_full!B97</f>
        <v>1</v>
      </c>
      <c r="N97" s="6" t="str">
        <f>IF(M97=FALSE, countries_full!B97, C97)</f>
        <v>Europe</v>
      </c>
    </row>
    <row r="98" ht="15.75" customHeight="1">
      <c r="A98" s="4" t="s">
        <v>114</v>
      </c>
      <c r="C98" s="4" t="str">
        <f t="shared" si="1"/>
        <v>Asia</v>
      </c>
      <c r="D98" s="4">
        <v>9387420.0</v>
      </c>
      <c r="E98" s="5">
        <f t="shared" si="2"/>
        <v>9387420</v>
      </c>
      <c r="F98" s="4">
        <v>20770.0</v>
      </c>
      <c r="G98" s="4">
        <v>20330.0</v>
      </c>
      <c r="H98" s="4">
        <f>IF(ISBLANK(G98),countries_full!D98-countries_full!F98,G98)</f>
        <v>20330</v>
      </c>
      <c r="I98" s="4">
        <v>440.0</v>
      </c>
      <c r="J98" s="4">
        <f>IF(ISBLANK(I98),countries_full!D98-countries_full!E98,I98)</f>
        <v>440</v>
      </c>
      <c r="M98" s="6" t="b">
        <f>C98=countries_full!B98</f>
        <v>1</v>
      </c>
      <c r="N98" s="6" t="str">
        <f>IF(M98=FALSE, countries_full!B98, C98)</f>
        <v>Asia</v>
      </c>
    </row>
    <row r="99" ht="15.75" customHeight="1">
      <c r="A99" s="4" t="s">
        <v>115</v>
      </c>
      <c r="B99" s="4" t="s">
        <v>16</v>
      </c>
      <c r="C99" s="4" t="str">
        <f t="shared" si="1"/>
        <v>Europe</v>
      </c>
      <c r="D99" s="4">
        <v>5.9126079E7</v>
      </c>
      <c r="E99" s="5">
        <f t="shared" si="2"/>
        <v>59126079</v>
      </c>
      <c r="F99" s="4">
        <v>301339.0</v>
      </c>
      <c r="G99" s="4">
        <v>294140.0</v>
      </c>
      <c r="H99" s="4">
        <f>IF(ISBLANK(G99),countries_full!D99-countries_full!F99,G99)</f>
        <v>294140</v>
      </c>
      <c r="J99" s="4">
        <f>IF(ISBLANK(I99),countries_full!D99-countries_full!E99,I99)</f>
        <v>7199</v>
      </c>
      <c r="M99" s="6" t="b">
        <f>C99=countries_full!B99</f>
        <v>1</v>
      </c>
      <c r="N99" s="6" t="str">
        <f>IF(M99=FALSE, countries_full!B99, C99)</f>
        <v>Europe</v>
      </c>
    </row>
    <row r="100" ht="15.75" customHeight="1">
      <c r="A100" s="4" t="s">
        <v>116</v>
      </c>
      <c r="B100" s="4" t="s">
        <v>19</v>
      </c>
      <c r="C100" s="4" t="str">
        <f t="shared" si="1"/>
        <v>Africa</v>
      </c>
      <c r="D100" s="4">
        <v>2.7087732E7</v>
      </c>
      <c r="E100" s="5">
        <f t="shared" si="2"/>
        <v>27087732</v>
      </c>
      <c r="F100" s="4">
        <v>322463.0</v>
      </c>
      <c r="G100" s="4">
        <v>318003.0</v>
      </c>
      <c r="H100" s="4">
        <f>IF(ISBLANK(G100),countries_full!D100-countries_full!F100,G100)</f>
        <v>318003</v>
      </c>
      <c r="J100" s="4">
        <f>IF(ISBLANK(I100),countries_full!D100-countries_full!E100,I100)</f>
        <v>4460</v>
      </c>
      <c r="M100" s="6" t="b">
        <f>C100=countries_full!B100</f>
        <v>1</v>
      </c>
      <c r="N100" s="6" t="str">
        <f>IF(M100=FALSE, countries_full!B100, C100)</f>
        <v>Africa</v>
      </c>
    </row>
    <row r="101" ht="15.75" customHeight="1">
      <c r="A101" s="4" t="s">
        <v>117</v>
      </c>
      <c r="B101" s="4" t="s">
        <v>25</v>
      </c>
      <c r="C101" s="4" t="str">
        <f t="shared" si="1"/>
        <v>Americas</v>
      </c>
      <c r="E101" s="5">
        <f t="shared" si="2"/>
        <v>34746410.44</v>
      </c>
      <c r="F101" s="4">
        <v>10991.0</v>
      </c>
      <c r="G101" s="4">
        <v>10831.0</v>
      </c>
      <c r="H101" s="4">
        <f>IF(ISBLANK(G101),countries_full!D101-countries_full!F101,G101)</f>
        <v>10831</v>
      </c>
      <c r="I101" s="4">
        <v>160.0</v>
      </c>
      <c r="J101" s="4">
        <f>IF(ISBLANK(I101),countries_full!D101-countries_full!E101,I101)</f>
        <v>160</v>
      </c>
      <c r="M101" s="6" t="b">
        <f>C101=countries_full!B101</f>
        <v>1</v>
      </c>
      <c r="N101" s="6" t="str">
        <f>IF(M101=FALSE, countries_full!B101, C101)</f>
        <v>Americas</v>
      </c>
    </row>
    <row r="102" ht="15.75" customHeight="1">
      <c r="A102" s="4" t="s">
        <v>118</v>
      </c>
      <c r="B102" s="4" t="s">
        <v>13</v>
      </c>
      <c r="C102" s="4" t="str">
        <f t="shared" si="1"/>
        <v>Asia</v>
      </c>
      <c r="D102" s="4">
        <v>1.2536E8</v>
      </c>
      <c r="E102" s="5">
        <f t="shared" si="2"/>
        <v>125360000</v>
      </c>
      <c r="F102" s="4">
        <v>377976.0</v>
      </c>
      <c r="G102" s="4">
        <v>364546.0</v>
      </c>
      <c r="H102" s="4">
        <f>IF(ISBLANK(G102),countries_full!D102-countries_full!F102,G102)</f>
        <v>364546</v>
      </c>
      <c r="I102" s="4">
        <v>13430.0</v>
      </c>
      <c r="J102" s="4">
        <f>IF(ISBLANK(I102),countries_full!D102-countries_full!E102,I102)</f>
        <v>13430</v>
      </c>
      <c r="M102" s="6" t="b">
        <f>C102=countries_full!B102</f>
        <v>1</v>
      </c>
      <c r="N102" s="6" t="str">
        <f>IF(M102=FALSE, countries_full!B102, C102)</f>
        <v>Asia</v>
      </c>
    </row>
    <row r="103" ht="15.75" customHeight="1">
      <c r="A103" s="4" t="s">
        <v>119</v>
      </c>
      <c r="B103" s="4" t="s">
        <v>13</v>
      </c>
      <c r="C103" s="4" t="str">
        <f t="shared" si="1"/>
        <v>Asia</v>
      </c>
      <c r="D103" s="4">
        <v>1.1012844E7</v>
      </c>
      <c r="E103" s="5">
        <f t="shared" si="2"/>
        <v>11012844</v>
      </c>
      <c r="F103" s="4">
        <v>89342.0</v>
      </c>
      <c r="H103" s="4">
        <f>IF(ISBLANK(G103),countries_full!D103-countries_full!F103,G103)</f>
        <v>88802</v>
      </c>
      <c r="I103" s="4">
        <v>540.0</v>
      </c>
      <c r="J103" s="4">
        <f>IF(ISBLANK(I103),countries_full!D103-countries_full!E103,I103)</f>
        <v>540</v>
      </c>
      <c r="M103" s="6" t="b">
        <f>C103=countries_full!B103</f>
        <v>1</v>
      </c>
      <c r="N103" s="6" t="str">
        <f>IF(M103=FALSE, countries_full!B103, C103)</f>
        <v>Asia</v>
      </c>
    </row>
    <row r="104" ht="15.75" customHeight="1">
      <c r="A104" s="4" t="s">
        <v>120</v>
      </c>
      <c r="B104" s="4" t="s">
        <v>13</v>
      </c>
      <c r="C104" s="4" t="str">
        <f t="shared" si="1"/>
        <v>Asia</v>
      </c>
      <c r="D104" s="4">
        <v>1.8983704E7</v>
      </c>
      <c r="E104" s="5">
        <f t="shared" si="2"/>
        <v>18983704</v>
      </c>
      <c r="F104" s="4">
        <v>2724900.0</v>
      </c>
      <c r="G104" s="4">
        <v>2699700.0</v>
      </c>
      <c r="H104" s="4">
        <f>IF(ISBLANK(G104),countries_full!D104-countries_full!F104,G104)</f>
        <v>2699700</v>
      </c>
      <c r="I104" s="4">
        <v>25200.0</v>
      </c>
      <c r="J104" s="4">
        <f>IF(ISBLANK(I104),countries_full!D104-countries_full!E104,I104)</f>
        <v>25200</v>
      </c>
      <c r="M104" s="6" t="b">
        <f>C104=countries_full!B104</f>
        <v>1</v>
      </c>
      <c r="N104" s="6" t="str">
        <f>IF(M104=FALSE, countries_full!B104, C104)</f>
        <v>Asia</v>
      </c>
    </row>
    <row r="105" ht="15.75" customHeight="1">
      <c r="A105" s="4" t="s">
        <v>121</v>
      </c>
      <c r="B105" s="4" t="s">
        <v>19</v>
      </c>
      <c r="C105" s="4" t="str">
        <f t="shared" si="1"/>
        <v>Africa</v>
      </c>
      <c r="D105" s="4">
        <v>4.7564296E7</v>
      </c>
      <c r="E105" s="5">
        <f t="shared" si="2"/>
        <v>47564296</v>
      </c>
      <c r="F105" s="4">
        <v>580367.0</v>
      </c>
      <c r="G105" s="4">
        <v>569140.0</v>
      </c>
      <c r="H105" s="4">
        <f>IF(ISBLANK(G105),countries_full!D105-countries_full!F105,G105)</f>
        <v>569140</v>
      </c>
      <c r="I105" s="4">
        <v>11227.0</v>
      </c>
      <c r="J105" s="4">
        <f>IF(ISBLANK(I105),countries_full!D105-countries_full!E105,I105)</f>
        <v>11227</v>
      </c>
      <c r="M105" s="6" t="b">
        <f>C105=countries_full!B105</f>
        <v>1</v>
      </c>
      <c r="N105" s="6" t="str">
        <f>IF(M105=FALSE, countries_full!B105, C105)</f>
        <v>Africa</v>
      </c>
    </row>
    <row r="106" ht="15.75" customHeight="1">
      <c r="A106" s="4" t="s">
        <v>122</v>
      </c>
      <c r="B106" s="4" t="s">
        <v>21</v>
      </c>
      <c r="C106" s="4" t="str">
        <f t="shared" si="1"/>
        <v>Oceania</v>
      </c>
      <c r="D106" s="4">
        <v>120740.0</v>
      </c>
      <c r="E106" s="5">
        <f t="shared" si="2"/>
        <v>120740</v>
      </c>
      <c r="F106" s="4">
        <v>811.0</v>
      </c>
      <c r="H106" s="4">
        <f>IF(ISBLANK(G106),countries_full!D106-countries_full!F106,G106)</f>
        <v>811</v>
      </c>
      <c r="I106" s="4">
        <v>0.0</v>
      </c>
      <c r="J106" s="4">
        <f>IF(ISBLANK(I106),countries_full!D106-countries_full!E106,I106)</f>
        <v>0</v>
      </c>
      <c r="M106" s="6" t="b">
        <f>C106=countries_full!B106</f>
        <v>1</v>
      </c>
      <c r="N106" s="6" t="str">
        <f>IF(M106=FALSE, countries_full!B106, C106)</f>
        <v>Oceania</v>
      </c>
    </row>
    <row r="107" ht="15.75" customHeight="1">
      <c r="A107" s="4" t="s">
        <v>123</v>
      </c>
      <c r="B107" s="4" t="s">
        <v>16</v>
      </c>
      <c r="C107" s="4" t="str">
        <f t="shared" si="1"/>
        <v>Europe</v>
      </c>
      <c r="E107" s="5">
        <f t="shared" si="2"/>
        <v>34746410.44</v>
      </c>
      <c r="F107" s="4">
        <v>10887.0</v>
      </c>
      <c r="G107" s="4">
        <v>0.0</v>
      </c>
      <c r="H107" s="4">
        <f>IF(ISBLANK(G107),countries_full!D107-countries_full!F107,G107)</f>
        <v>0</v>
      </c>
      <c r="I107" s="4">
        <v>0.0</v>
      </c>
      <c r="J107" s="4">
        <f>IF(ISBLANK(I107),countries_full!D107-countries_full!E107,I107)</f>
        <v>0</v>
      </c>
      <c r="M107" s="6" t="b">
        <f>C107=countries_full!B107</f>
        <v>1</v>
      </c>
      <c r="N107" s="6" t="str">
        <f>IF(M107=FALSE, countries_full!B107, C107)</f>
        <v>Europe</v>
      </c>
    </row>
    <row r="108" ht="15.75" customHeight="1">
      <c r="A108" s="4" t="s">
        <v>124</v>
      </c>
      <c r="C108" s="4" t="str">
        <f t="shared" si="1"/>
        <v>Asia</v>
      </c>
      <c r="D108" s="4">
        <v>4464521.0</v>
      </c>
      <c r="E108" s="5">
        <f t="shared" si="2"/>
        <v>4464521</v>
      </c>
      <c r="F108" s="4">
        <v>17818.0</v>
      </c>
      <c r="G108" s="4">
        <v>17818.0</v>
      </c>
      <c r="H108" s="4">
        <f>IF(ISBLANK(G108),countries_full!D108-countries_full!F108,G108)</f>
        <v>17818</v>
      </c>
      <c r="I108" s="4">
        <v>0.0</v>
      </c>
      <c r="J108" s="4">
        <f>IF(ISBLANK(I108),countries_full!D108-countries_full!E108,I108)</f>
        <v>0</v>
      </c>
      <c r="M108" s="6" t="b">
        <f>C108=countries_full!B108</f>
        <v>1</v>
      </c>
      <c r="N108" s="6" t="str">
        <f>IF(M108=FALSE, countries_full!B108, C108)</f>
        <v>Asia</v>
      </c>
    </row>
    <row r="109" ht="15.75" customHeight="1">
      <c r="A109" s="4" t="s">
        <v>125</v>
      </c>
      <c r="B109" s="4" t="s">
        <v>13</v>
      </c>
      <c r="C109" s="4" t="str">
        <f t="shared" si="1"/>
        <v>Asia</v>
      </c>
      <c r="E109" s="5">
        <f t="shared" si="2"/>
        <v>34746410.44</v>
      </c>
      <c r="F109" s="4">
        <v>199951.0</v>
      </c>
      <c r="G109" s="4">
        <v>191801.0</v>
      </c>
      <c r="H109" s="4">
        <f>IF(ISBLANK(G109),countries_full!D109-countries_full!F109,G109)</f>
        <v>191801</v>
      </c>
      <c r="I109" s="4">
        <v>8150.0</v>
      </c>
      <c r="J109" s="4">
        <f>IF(ISBLANK(I109),countries_full!D109-countries_full!E109,I109)</f>
        <v>8150</v>
      </c>
      <c r="M109" s="6" t="b">
        <f>C109=countries_full!B109</f>
        <v>1</v>
      </c>
      <c r="N109" s="6" t="str">
        <f>IF(M109=FALSE, countries_full!B109, C109)</f>
        <v>Asia</v>
      </c>
    </row>
    <row r="110" ht="15.75" customHeight="1">
      <c r="A110" s="4" t="s">
        <v>126</v>
      </c>
      <c r="B110" s="4" t="s">
        <v>13</v>
      </c>
      <c r="C110" s="4" t="str">
        <f t="shared" si="1"/>
        <v>Asia</v>
      </c>
      <c r="D110" s="4">
        <v>7337783.0</v>
      </c>
      <c r="E110" s="5">
        <f t="shared" si="2"/>
        <v>7337783</v>
      </c>
      <c r="F110" s="4">
        <v>236800.0</v>
      </c>
      <c r="G110" s="4">
        <v>230800.0</v>
      </c>
      <c r="H110" s="4">
        <f>IF(ISBLANK(G110),countries_full!D110-countries_full!F110,G110)</f>
        <v>230800</v>
      </c>
      <c r="J110" s="4">
        <f>IF(ISBLANK(I110),countries_full!D110-countries_full!E110,I110)</f>
        <v>6000</v>
      </c>
      <c r="M110" s="6" t="b">
        <f>C110=countries_full!B110</f>
        <v>1</v>
      </c>
      <c r="N110" s="6" t="str">
        <f>IF(M110=FALSE, countries_full!B110, C110)</f>
        <v>Asia</v>
      </c>
    </row>
    <row r="111" ht="15.75" customHeight="1">
      <c r="A111" s="4" t="s">
        <v>127</v>
      </c>
      <c r="B111" s="4" t="s">
        <v>16</v>
      </c>
      <c r="C111" s="4" t="str">
        <f t="shared" si="1"/>
        <v>Europe</v>
      </c>
      <c r="D111" s="4">
        <v>1883700.0</v>
      </c>
      <c r="E111" s="5">
        <f t="shared" si="2"/>
        <v>1883700</v>
      </c>
      <c r="F111" s="4">
        <v>64559.0</v>
      </c>
      <c r="G111" s="4">
        <v>62249.0</v>
      </c>
      <c r="H111" s="4">
        <f>IF(ISBLANK(G111),countries_full!D111-countries_full!F111,G111)</f>
        <v>62249</v>
      </c>
      <c r="J111" s="4">
        <f>IF(ISBLANK(I111),countries_full!D111-countries_full!E111,I111)</f>
        <v>2310</v>
      </c>
      <c r="M111" s="6" t="b">
        <f>C111=countries_full!B111</f>
        <v>1</v>
      </c>
      <c r="N111" s="6" t="str">
        <f>IF(M111=FALSE, countries_full!B111, C111)</f>
        <v>Europe</v>
      </c>
    </row>
    <row r="112" ht="15.75" customHeight="1">
      <c r="A112" s="4" t="s">
        <v>128</v>
      </c>
      <c r="B112" s="4" t="s">
        <v>13</v>
      </c>
      <c r="C112" s="4" t="str">
        <f t="shared" si="1"/>
        <v>Asia</v>
      </c>
      <c r="D112" s="4">
        <v>6769000.0</v>
      </c>
      <c r="E112" s="5">
        <f t="shared" si="2"/>
        <v>6769000</v>
      </c>
      <c r="F112" s="4">
        <v>10452.0</v>
      </c>
      <c r="G112" s="4">
        <v>10230.0</v>
      </c>
      <c r="H112" s="4">
        <f>IF(ISBLANK(G112),countries_full!D112-countries_full!F112,G112)</f>
        <v>10230</v>
      </c>
      <c r="I112" s="4">
        <v>170.0</v>
      </c>
      <c r="J112" s="4">
        <f>IF(ISBLANK(I112),countries_full!D112-countries_full!E112,I112)</f>
        <v>170</v>
      </c>
      <c r="M112" s="6" t="b">
        <f>C112=countries_full!B112</f>
        <v>1</v>
      </c>
      <c r="N112" s="6" t="str">
        <f>IF(M112=FALSE, countries_full!B112, C112)</f>
        <v>Asia</v>
      </c>
    </row>
    <row r="113" ht="15.75" customHeight="1">
      <c r="A113" s="4" t="s">
        <v>129</v>
      </c>
      <c r="C113" s="4" t="str">
        <f t="shared" si="1"/>
        <v>Asia</v>
      </c>
      <c r="D113" s="4">
        <v>2159000.0</v>
      </c>
      <c r="E113" s="5">
        <f t="shared" si="2"/>
        <v>2159000</v>
      </c>
      <c r="F113" s="4">
        <v>30355.0</v>
      </c>
      <c r="G113" s="4">
        <v>30355.0</v>
      </c>
      <c r="H113" s="4">
        <f>IF(ISBLANK(G113),countries_full!D113-countries_full!F113,G113)</f>
        <v>30355</v>
      </c>
      <c r="I113" s="4">
        <v>0.0</v>
      </c>
      <c r="J113" s="4">
        <f>IF(ISBLANK(I113),countries_full!D113-countries_full!E113,I113)</f>
        <v>0</v>
      </c>
      <c r="M113" s="6" t="b">
        <f>C113=countries_full!B113</f>
        <v>0</v>
      </c>
      <c r="N113" s="6" t="str">
        <f>IF(M113=FALSE, countries_full!B113, C113)</f>
        <v>Africa</v>
      </c>
    </row>
    <row r="114" ht="15.75" customHeight="1">
      <c r="A114" s="4" t="s">
        <v>130</v>
      </c>
      <c r="B114" s="4" t="s">
        <v>19</v>
      </c>
      <c r="C114" s="4" t="str">
        <f t="shared" si="1"/>
        <v>Africa</v>
      </c>
      <c r="E114" s="5">
        <f t="shared" si="2"/>
        <v>34746410.44</v>
      </c>
      <c r="F114" s="4">
        <v>111369.0</v>
      </c>
      <c r="G114" s="4">
        <v>96320.0</v>
      </c>
      <c r="H114" s="4">
        <f>IF(ISBLANK(G114),countries_full!D114-countries_full!F114,G114)</f>
        <v>96320</v>
      </c>
      <c r="I114" s="4">
        <v>15049.0</v>
      </c>
      <c r="J114" s="4">
        <f>IF(ISBLANK(I114),countries_full!D114-countries_full!E114,I114)</f>
        <v>15049</v>
      </c>
      <c r="M114" s="6" t="b">
        <f>C114=countries_full!B114</f>
        <v>1</v>
      </c>
      <c r="N114" s="6" t="str">
        <f>IF(M114=FALSE, countries_full!B114, C114)</f>
        <v>Africa</v>
      </c>
    </row>
    <row r="115" ht="15.75" customHeight="1">
      <c r="A115" s="4" t="s">
        <v>131</v>
      </c>
      <c r="B115" s="4" t="s">
        <v>19</v>
      </c>
      <c r="C115" s="4" t="str">
        <f t="shared" si="1"/>
        <v>Africa</v>
      </c>
      <c r="D115" s="4">
        <v>6959000.0</v>
      </c>
      <c r="E115" s="5">
        <f t="shared" si="2"/>
        <v>6959000</v>
      </c>
      <c r="F115" s="4">
        <v>1759540.0</v>
      </c>
      <c r="G115" s="4">
        <v>1759540.0</v>
      </c>
      <c r="H115" s="4">
        <f>IF(ISBLANK(G115),countries_full!D115-countries_full!F115,G115)</f>
        <v>1759540</v>
      </c>
      <c r="I115" s="4">
        <v>0.0</v>
      </c>
      <c r="J115" s="4">
        <f>IF(ISBLANK(I115),countries_full!D115-countries_full!E115,I115)</f>
        <v>0</v>
      </c>
      <c r="M115" s="6" t="b">
        <f>C115=countries_full!B115</f>
        <v>1</v>
      </c>
      <c r="N115" s="6" t="str">
        <f>IF(M115=FALSE, countries_full!B115, C115)</f>
        <v>Africa</v>
      </c>
    </row>
    <row r="116" ht="15.75" customHeight="1">
      <c r="A116" s="4" t="s">
        <v>132</v>
      </c>
      <c r="C116" s="4" t="str">
        <f t="shared" si="1"/>
        <v>Asia</v>
      </c>
      <c r="D116" s="4">
        <v>39062.0</v>
      </c>
      <c r="E116" s="5">
        <f t="shared" si="2"/>
        <v>39062</v>
      </c>
      <c r="F116" s="4">
        <v>160.0</v>
      </c>
      <c r="G116" s="4">
        <v>160.0</v>
      </c>
      <c r="H116" s="4">
        <f>IF(ISBLANK(G116),countries_full!D116-countries_full!F116,G116)</f>
        <v>160</v>
      </c>
      <c r="I116" s="4">
        <v>0.0</v>
      </c>
      <c r="J116" s="4">
        <f>IF(ISBLANK(I116),countries_full!D116-countries_full!E116,I116)</f>
        <v>0</v>
      </c>
      <c r="M116" s="6" t="b">
        <f>C116=countries_full!B116</f>
        <v>0</v>
      </c>
      <c r="N116" s="6" t="str">
        <f>IF(M116=FALSE, countries_full!B116, C116)</f>
        <v>Europe</v>
      </c>
    </row>
    <row r="117" ht="15.75" customHeight="1">
      <c r="A117" s="4" t="s">
        <v>133</v>
      </c>
      <c r="C117" s="4" t="str">
        <f t="shared" si="1"/>
        <v>Asia</v>
      </c>
      <c r="D117" s="4">
        <v>2786006.0</v>
      </c>
      <c r="E117" s="5">
        <f t="shared" si="2"/>
        <v>2786006</v>
      </c>
      <c r="F117" s="4">
        <v>65300.0</v>
      </c>
      <c r="G117" s="4">
        <v>62680.0</v>
      </c>
      <c r="H117" s="4">
        <f>IF(ISBLANK(G117),countries_full!D117-countries_full!F117,G117)</f>
        <v>62680</v>
      </c>
      <c r="I117" s="4">
        <v>2620.0</v>
      </c>
      <c r="J117" s="4">
        <f>IF(ISBLANK(I117),countries_full!D117-countries_full!E117,I117)</f>
        <v>2620</v>
      </c>
      <c r="M117" s="6" t="b">
        <f>C117=countries_full!B117</f>
        <v>0</v>
      </c>
      <c r="N117" s="6" t="str">
        <f>IF(M117=FALSE, countries_full!B117, C117)</f>
        <v>Europe</v>
      </c>
    </row>
    <row r="118" ht="15.75" customHeight="1">
      <c r="A118" s="4" t="s">
        <v>134</v>
      </c>
      <c r="B118" s="4" t="s">
        <v>16</v>
      </c>
      <c r="C118" s="4" t="str">
        <f t="shared" si="1"/>
        <v>Europe</v>
      </c>
      <c r="D118" s="4">
        <v>634730.0</v>
      </c>
      <c r="E118" s="5">
        <f t="shared" si="2"/>
        <v>634730</v>
      </c>
      <c r="F118" s="4">
        <v>2586.0</v>
      </c>
      <c r="H118" s="4">
        <f>IF(ISBLANK(G118),countries_full!D118-countries_full!F118,G118)</f>
        <v>2586</v>
      </c>
      <c r="I118" s="4">
        <v>0.0</v>
      </c>
      <c r="J118" s="4">
        <f>IF(ISBLANK(I118),countries_full!D118-countries_full!E118,I118)</f>
        <v>0</v>
      </c>
      <c r="M118" s="6" t="b">
        <f>C118=countries_full!B118</f>
        <v>1</v>
      </c>
      <c r="N118" s="6" t="str">
        <f>IF(M118=FALSE, countries_full!B118, C118)</f>
        <v>Europe</v>
      </c>
    </row>
    <row r="119" ht="15.75" customHeight="1">
      <c r="A119" s="4" t="s">
        <v>135</v>
      </c>
      <c r="B119" s="4" t="s">
        <v>13</v>
      </c>
      <c r="C119" s="4" t="str">
        <f t="shared" si="1"/>
        <v>Asia</v>
      </c>
      <c r="D119" s="4">
        <v>682500.0</v>
      </c>
      <c r="E119" s="5">
        <f t="shared" si="2"/>
        <v>682500</v>
      </c>
      <c r="F119" s="4">
        <v>31.3</v>
      </c>
      <c r="G119" s="4">
        <v>28.2</v>
      </c>
      <c r="H119" s="4">
        <f>IF(ISBLANK(G119),countries_full!D119-countries_full!F119,G119)</f>
        <v>28.2</v>
      </c>
      <c r="I119" s="4">
        <v>0.0</v>
      </c>
      <c r="J119" s="4">
        <f>IF(ISBLANK(I119),countries_full!D119-countries_full!E119,I119)</f>
        <v>0</v>
      </c>
      <c r="M119" s="6" t="b">
        <f>C119=countries_full!B119</f>
        <v>1</v>
      </c>
      <c r="N119" s="6" t="str">
        <f>IF(M119=FALSE, countries_full!B119, C119)</f>
        <v>Asia</v>
      </c>
    </row>
    <row r="120" ht="15.75" customHeight="1">
      <c r="A120" s="4" t="s">
        <v>136</v>
      </c>
      <c r="B120" s="4" t="s">
        <v>19</v>
      </c>
      <c r="C120" s="4" t="str">
        <f t="shared" si="1"/>
        <v>Africa</v>
      </c>
      <c r="E120" s="5">
        <f t="shared" si="2"/>
        <v>34746410.44</v>
      </c>
      <c r="F120" s="4">
        <v>587041.0</v>
      </c>
      <c r="G120" s="4">
        <v>581540.0</v>
      </c>
      <c r="H120" s="4">
        <f>IF(ISBLANK(G120),countries_full!D120-countries_full!F120,G120)</f>
        <v>581540</v>
      </c>
      <c r="I120" s="4">
        <v>5501.0</v>
      </c>
      <c r="J120" s="4">
        <f>IF(ISBLANK(I120),countries_full!D120-countries_full!E120,I120)</f>
        <v>5501</v>
      </c>
      <c r="M120" s="6" t="b">
        <f>C120=countries_full!B120</f>
        <v>1</v>
      </c>
      <c r="N120" s="6" t="str">
        <f>IF(M120=FALSE, countries_full!B120, C120)</f>
        <v>Africa</v>
      </c>
    </row>
    <row r="121" ht="15.75" customHeight="1">
      <c r="A121" s="4" t="s">
        <v>137</v>
      </c>
      <c r="B121" s="4" t="s">
        <v>19</v>
      </c>
      <c r="C121" s="4" t="str">
        <f t="shared" si="1"/>
        <v>Africa</v>
      </c>
      <c r="D121" s="4">
        <v>1.8898441E7</v>
      </c>
      <c r="E121" s="5">
        <f t="shared" si="2"/>
        <v>18898441</v>
      </c>
      <c r="F121" s="4">
        <v>118484.0</v>
      </c>
      <c r="G121" s="4">
        <v>94080.0</v>
      </c>
      <c r="H121" s="4">
        <f>IF(ISBLANK(G121),countries_full!D121-countries_full!F121,G121)</f>
        <v>94080</v>
      </c>
      <c r="J121" s="4">
        <f>IF(ISBLANK(I121),countries_full!D121-countries_full!E121,I121)</f>
        <v>24404</v>
      </c>
      <c r="M121" s="6" t="b">
        <f>C121=countries_full!B121</f>
        <v>1</v>
      </c>
      <c r="N121" s="6" t="str">
        <f>IF(M121=FALSE, countries_full!B121, C121)</f>
        <v>Africa</v>
      </c>
    </row>
    <row r="122" ht="15.75" customHeight="1">
      <c r="A122" s="4" t="s">
        <v>138</v>
      </c>
      <c r="B122" s="4" t="s">
        <v>13</v>
      </c>
      <c r="C122" s="4" t="str">
        <f t="shared" si="1"/>
        <v>Asia</v>
      </c>
      <c r="D122" s="4">
        <v>3.27096E7</v>
      </c>
      <c r="E122" s="5">
        <f t="shared" si="2"/>
        <v>32709600</v>
      </c>
      <c r="F122" s="4">
        <v>330803.0</v>
      </c>
      <c r="G122" s="4">
        <v>329613.0</v>
      </c>
      <c r="H122" s="4">
        <f>IF(ISBLANK(G122),countries_full!D122-countries_full!F122,G122)</f>
        <v>329613</v>
      </c>
      <c r="I122" s="4">
        <v>1190.0</v>
      </c>
      <c r="J122" s="4">
        <f>IF(ISBLANK(I122),countries_full!D122-countries_full!E122,I122)</f>
        <v>1190</v>
      </c>
      <c r="M122" s="6" t="b">
        <f>C122=countries_full!B122</f>
        <v>1</v>
      </c>
      <c r="N122" s="6" t="str">
        <f>IF(M122=FALSE, countries_full!B122, C122)</f>
        <v>Asia</v>
      </c>
    </row>
    <row r="123" ht="15.75" customHeight="1">
      <c r="A123" s="4" t="s">
        <v>139</v>
      </c>
      <c r="B123" s="4" t="s">
        <v>13</v>
      </c>
      <c r="C123" s="4" t="str">
        <f t="shared" si="1"/>
        <v>Asia</v>
      </c>
      <c r="D123" s="4">
        <v>383135.0</v>
      </c>
      <c r="E123" s="5">
        <f t="shared" si="2"/>
        <v>383135</v>
      </c>
      <c r="F123" s="4">
        <v>300.0</v>
      </c>
      <c r="G123" s="4">
        <v>298.0</v>
      </c>
      <c r="H123" s="4">
        <f>IF(ISBLANK(G123),countries_full!D123-countries_full!F123,G123)</f>
        <v>298</v>
      </c>
      <c r="I123" s="4">
        <v>0.0</v>
      </c>
      <c r="J123" s="4">
        <f>IF(ISBLANK(I123),countries_full!D123-countries_full!E123,I123)</f>
        <v>0</v>
      </c>
      <c r="M123" s="6" t="b">
        <f>C123=countries_full!B123</f>
        <v>1</v>
      </c>
      <c r="N123" s="6" t="str">
        <f>IF(M123=FALSE, countries_full!B123, C123)</f>
        <v>Asia</v>
      </c>
    </row>
    <row r="124" ht="15.75" customHeight="1">
      <c r="A124" s="4" t="s">
        <v>140</v>
      </c>
      <c r="B124" s="4" t="s">
        <v>19</v>
      </c>
      <c r="C124" s="4" t="str">
        <f t="shared" si="1"/>
        <v>Africa</v>
      </c>
      <c r="D124" s="4">
        <v>2.0856E7</v>
      </c>
      <c r="E124" s="5">
        <f t="shared" si="2"/>
        <v>20856000</v>
      </c>
      <c r="F124" s="4">
        <v>1240192.0</v>
      </c>
      <c r="G124" s="4">
        <v>1220190.0</v>
      </c>
      <c r="H124" s="4">
        <f>IF(ISBLANK(G124),countries_full!D124-countries_full!F124,G124)</f>
        <v>1220190</v>
      </c>
      <c r="J124" s="4">
        <f>IF(ISBLANK(I124),countries_full!D124-countries_full!E124,I124)</f>
        <v>20002</v>
      </c>
      <c r="M124" s="6" t="b">
        <f>C124=countries_full!B124</f>
        <v>1</v>
      </c>
      <c r="N124" s="6" t="str">
        <f>IF(M124=FALSE, countries_full!B124, C124)</f>
        <v>Africa</v>
      </c>
    </row>
    <row r="125" ht="15.75" customHeight="1">
      <c r="A125" s="4" t="s">
        <v>141</v>
      </c>
      <c r="B125" s="4" t="s">
        <v>16</v>
      </c>
      <c r="C125" s="4" t="str">
        <f t="shared" si="1"/>
        <v>Europe</v>
      </c>
      <c r="D125" s="4">
        <v>514564.0</v>
      </c>
      <c r="E125" s="5">
        <f t="shared" si="2"/>
        <v>514564</v>
      </c>
      <c r="F125" s="4">
        <v>316.0</v>
      </c>
      <c r="G125" s="4">
        <v>316.0</v>
      </c>
      <c r="H125" s="4">
        <f>IF(ISBLANK(G125),countries_full!D125-countries_full!F125,G125)</f>
        <v>316</v>
      </c>
      <c r="J125" s="4">
        <f>IF(ISBLANK(I125),countries_full!D125-countries_full!E125,I125)</f>
        <v>0</v>
      </c>
      <c r="M125" s="6" t="b">
        <f>C125=countries_full!B125</f>
        <v>1</v>
      </c>
      <c r="N125" s="6" t="str">
        <f>IF(M125=FALSE, countries_full!B125, C125)</f>
        <v>Europe</v>
      </c>
    </row>
    <row r="126" ht="15.75" customHeight="1">
      <c r="A126" s="4" t="s">
        <v>142</v>
      </c>
      <c r="B126" s="4" t="s">
        <v>21</v>
      </c>
      <c r="C126" s="4" t="str">
        <f t="shared" si="1"/>
        <v>Oceania</v>
      </c>
      <c r="D126" s="4">
        <v>54516.0</v>
      </c>
      <c r="E126" s="5">
        <f t="shared" si="2"/>
        <v>54516</v>
      </c>
      <c r="F126" s="4">
        <v>181.0</v>
      </c>
      <c r="G126" s="4">
        <v>181.0</v>
      </c>
      <c r="H126" s="4">
        <f>IF(ISBLANK(G126),countries_full!D126-countries_full!F126,G126)</f>
        <v>181</v>
      </c>
      <c r="I126" s="4">
        <v>11673.0</v>
      </c>
      <c r="J126" s="4">
        <f>IF(ISBLANK(I126),countries_full!D126-countries_full!E126,I126)</f>
        <v>11673</v>
      </c>
      <c r="M126" s="6" t="b">
        <f>C126=countries_full!B126</f>
        <v>1</v>
      </c>
      <c r="N126" s="6" t="str">
        <f>IF(M126=FALSE, countries_full!B126, C126)</f>
        <v>Oceania</v>
      </c>
    </row>
    <row r="127" ht="15.75" customHeight="1">
      <c r="A127" s="4" t="s">
        <v>143</v>
      </c>
      <c r="B127" s="4" t="s">
        <v>19</v>
      </c>
      <c r="C127" s="4" t="str">
        <f t="shared" si="1"/>
        <v>Africa</v>
      </c>
      <c r="D127" s="4">
        <v>4271197.0</v>
      </c>
      <c r="E127" s="5">
        <f t="shared" si="2"/>
        <v>4271197</v>
      </c>
      <c r="F127" s="4">
        <v>1030700.0</v>
      </c>
      <c r="G127" s="4">
        <v>1025520.0</v>
      </c>
      <c r="H127" s="4">
        <f>IF(ISBLANK(G127),countries_full!D127-countries_full!F127,G127)</f>
        <v>1025520</v>
      </c>
      <c r="J127" s="4">
        <f>IF(ISBLANK(I127),countries_full!D127-countries_full!E127,I127)</f>
        <v>5180</v>
      </c>
      <c r="M127" s="6" t="b">
        <f>C127=countries_full!B127</f>
        <v>1</v>
      </c>
      <c r="N127" s="6" t="str">
        <f>IF(M127=FALSE, countries_full!B127, C127)</f>
        <v>Africa</v>
      </c>
    </row>
    <row r="128" ht="15.75" customHeight="1">
      <c r="A128" s="4" t="s">
        <v>144</v>
      </c>
      <c r="B128" s="4" t="s">
        <v>19</v>
      </c>
      <c r="C128" s="4" t="str">
        <f t="shared" si="1"/>
        <v>Africa</v>
      </c>
      <c r="D128" s="4">
        <v>1266030.0</v>
      </c>
      <c r="E128" s="5">
        <f t="shared" si="2"/>
        <v>1266030</v>
      </c>
      <c r="F128" s="4">
        <v>2040.0</v>
      </c>
      <c r="G128" s="4">
        <v>2030.0</v>
      </c>
      <c r="H128" s="4">
        <f>IF(ISBLANK(G128),countries_full!D128-countries_full!F128,G128)</f>
        <v>2030</v>
      </c>
      <c r="I128" s="4">
        <v>10.0</v>
      </c>
      <c r="J128" s="4">
        <f>IF(ISBLANK(I128),countries_full!D128-countries_full!E128,I128)</f>
        <v>10</v>
      </c>
      <c r="M128" s="6" t="b">
        <f>C128=countries_full!B128</f>
        <v>1</v>
      </c>
      <c r="N128" s="6" t="str">
        <f>IF(M128=FALSE, countries_full!B128, C128)</f>
        <v>Africa</v>
      </c>
    </row>
    <row r="129" ht="15.75" customHeight="1">
      <c r="A129" s="4" t="s">
        <v>145</v>
      </c>
      <c r="B129" s="4" t="s">
        <v>25</v>
      </c>
      <c r="C129" s="4" t="str">
        <f t="shared" si="1"/>
        <v>Americas</v>
      </c>
      <c r="D129" s="4">
        <v>1.26014024E8</v>
      </c>
      <c r="E129" s="5">
        <f t="shared" si="2"/>
        <v>126014024</v>
      </c>
      <c r="F129" s="4">
        <v>1964375.0</v>
      </c>
      <c r="G129" s="4">
        <v>1943945.0</v>
      </c>
      <c r="H129" s="4">
        <f>IF(ISBLANK(G129),countries_full!D129-countries_full!F129,G129)</f>
        <v>1943945</v>
      </c>
      <c r="I129" s="4">
        <v>20430.0</v>
      </c>
      <c r="J129" s="4">
        <f>IF(ISBLANK(I129),countries_full!D129-countries_full!E129,I129)</f>
        <v>20430</v>
      </c>
      <c r="M129" s="6" t="b">
        <f>C129=countries_full!B129</f>
        <v>1</v>
      </c>
      <c r="N129" s="6" t="str">
        <f>IF(M129=FALSE, countries_full!B129, C129)</f>
        <v>Americas</v>
      </c>
    </row>
    <row r="130" ht="15.75" customHeight="1">
      <c r="A130" s="4" t="s">
        <v>146</v>
      </c>
      <c r="C130" s="4" t="str">
        <f t="shared" si="1"/>
        <v>Asia</v>
      </c>
      <c r="D130" s="4">
        <v>2597100.0</v>
      </c>
      <c r="E130" s="5">
        <f t="shared" si="2"/>
        <v>2597100</v>
      </c>
      <c r="F130" s="4">
        <v>33846.0</v>
      </c>
      <c r="G130" s="4">
        <v>32891.0</v>
      </c>
      <c r="H130" s="4">
        <f>IF(ISBLANK(G130),countries_full!D130-countries_full!F130,G130)</f>
        <v>32891</v>
      </c>
      <c r="I130" s="4">
        <v>960.0</v>
      </c>
      <c r="J130" s="4">
        <f>IF(ISBLANK(I130),countries_full!D130-countries_full!E130,I130)</f>
        <v>960</v>
      </c>
      <c r="M130" s="6" t="b">
        <f>C130=countries_full!B130</f>
        <v>0</v>
      </c>
      <c r="N130" s="6" t="str">
        <f>IF(M130=FALSE, countries_full!B130, C130)</f>
        <v>Europe</v>
      </c>
    </row>
    <row r="131" ht="15.75" customHeight="1">
      <c r="A131" s="4" t="s">
        <v>147</v>
      </c>
      <c r="B131" s="4" t="s">
        <v>16</v>
      </c>
      <c r="C131" s="4" t="str">
        <f t="shared" si="1"/>
        <v>Europe</v>
      </c>
      <c r="D131" s="4">
        <v>38350.0</v>
      </c>
      <c r="E131" s="5">
        <f t="shared" si="2"/>
        <v>38350</v>
      </c>
      <c r="F131" s="4">
        <v>2.02</v>
      </c>
      <c r="G131" s="4">
        <v>2.02</v>
      </c>
      <c r="H131" s="4">
        <f>IF(ISBLANK(G131),countries_full!D131-countries_full!F131,G131)</f>
        <v>2.02</v>
      </c>
      <c r="I131" s="4">
        <v>0.0</v>
      </c>
      <c r="J131" s="4">
        <f>IF(ISBLANK(I131),countries_full!D131-countries_full!E131,I131)</f>
        <v>0</v>
      </c>
      <c r="M131" s="6" t="b">
        <f>C131=countries_full!B131</f>
        <v>1</v>
      </c>
      <c r="N131" s="6" t="str">
        <f>IF(M131=FALSE, countries_full!B131, C131)</f>
        <v>Europe</v>
      </c>
    </row>
    <row r="132" ht="15.75" customHeight="1">
      <c r="A132" s="4" t="s">
        <v>148</v>
      </c>
      <c r="B132" s="4" t="s">
        <v>13</v>
      </c>
      <c r="C132" s="4" t="str">
        <f t="shared" si="1"/>
        <v>Asia</v>
      </c>
      <c r="D132" s="4">
        <v>3392868.0</v>
      </c>
      <c r="E132" s="5">
        <f t="shared" si="2"/>
        <v>3392868</v>
      </c>
      <c r="F132" s="4">
        <v>1564110.0</v>
      </c>
      <c r="G132" s="4">
        <v>1553556.0</v>
      </c>
      <c r="H132" s="4">
        <f>IF(ISBLANK(G132),countries_full!D132-countries_full!F132,G132)</f>
        <v>1553556</v>
      </c>
      <c r="J132" s="4">
        <f>IF(ISBLANK(I132),countries_full!D132-countries_full!E132,I132)</f>
        <v>10554</v>
      </c>
      <c r="M132" s="6" t="b">
        <f>C132=countries_full!B132</f>
        <v>1</v>
      </c>
      <c r="N132" s="6" t="str">
        <f>IF(M132=FALSE, countries_full!B132, C132)</f>
        <v>Asia</v>
      </c>
    </row>
    <row r="133" ht="15.75" customHeight="1">
      <c r="A133" s="4" t="s">
        <v>149</v>
      </c>
      <c r="C133" s="4" t="str">
        <f t="shared" si="1"/>
        <v>Asia</v>
      </c>
      <c r="D133" s="4">
        <v>621306.0</v>
      </c>
      <c r="E133" s="5">
        <f t="shared" si="2"/>
        <v>621306</v>
      </c>
      <c r="F133" s="4">
        <v>13812.0</v>
      </c>
      <c r="G133" s="4">
        <v>13452.0</v>
      </c>
      <c r="H133" s="4">
        <f>IF(ISBLANK(G133),countries_full!D133-countries_full!F133,G133)</f>
        <v>13452</v>
      </c>
      <c r="I133" s="4">
        <v>360.0</v>
      </c>
      <c r="J133" s="4">
        <f>IF(ISBLANK(I133),countries_full!D133-countries_full!E133,I133)</f>
        <v>360</v>
      </c>
      <c r="M133" s="6" t="b">
        <f>C133=countries_full!B133</f>
        <v>0</v>
      </c>
      <c r="N133" s="6" t="str">
        <f>IF(M133=FALSE, countries_full!B133, C133)</f>
        <v>Europe</v>
      </c>
    </row>
    <row r="134" ht="15.75" customHeight="1">
      <c r="A134" s="4" t="s">
        <v>150</v>
      </c>
      <c r="C134" s="4" t="str">
        <f t="shared" si="1"/>
        <v>Asia</v>
      </c>
      <c r="D134" s="4">
        <v>5000.0</v>
      </c>
      <c r="E134" s="5">
        <f t="shared" si="2"/>
        <v>5000</v>
      </c>
      <c r="F134" s="4">
        <v>102.0</v>
      </c>
      <c r="G134" s="4">
        <v>102.0</v>
      </c>
      <c r="H134" s="4">
        <f>IF(ISBLANK(G134),countries_full!D134-countries_full!F134,G134)</f>
        <v>102</v>
      </c>
      <c r="I134" s="4">
        <v>0.0</v>
      </c>
      <c r="J134" s="4">
        <f>IF(ISBLANK(I134),countries_full!D134-countries_full!E134,I134)</f>
        <v>0</v>
      </c>
      <c r="M134" s="6" t="b">
        <f>C134=countries_full!B134</f>
        <v>0</v>
      </c>
      <c r="N134" s="6" t="str">
        <f>IF(M134=FALSE, countries_full!B134, C134)</f>
        <v>Americas</v>
      </c>
    </row>
    <row r="135" ht="15.75" customHeight="1">
      <c r="A135" s="4" t="s">
        <v>151</v>
      </c>
      <c r="B135" s="4" t="s">
        <v>19</v>
      </c>
      <c r="C135" s="4" t="str">
        <f t="shared" si="1"/>
        <v>Africa</v>
      </c>
      <c r="D135" s="4">
        <v>3.6340781E7</v>
      </c>
      <c r="E135" s="5">
        <f t="shared" si="2"/>
        <v>36340781</v>
      </c>
      <c r="F135" s="4">
        <v>446550.0</v>
      </c>
      <c r="H135" s="4">
        <f>IF(ISBLANK(G135),countries_full!D135-countries_full!F135,G135)</f>
        <v>446300</v>
      </c>
      <c r="I135" s="4">
        <v>250.0</v>
      </c>
      <c r="J135" s="4">
        <f>IF(ISBLANK(I135),countries_full!D135-countries_full!E135,I135)</f>
        <v>250</v>
      </c>
      <c r="M135" s="6" t="b">
        <f>C135=countries_full!B135</f>
        <v>1</v>
      </c>
      <c r="N135" s="6" t="str">
        <f>IF(M135=FALSE, countries_full!B135, C135)</f>
        <v>Africa</v>
      </c>
    </row>
    <row r="136" ht="15.75" customHeight="1">
      <c r="A136" s="4" t="s">
        <v>152</v>
      </c>
      <c r="B136" s="4" t="s">
        <v>19</v>
      </c>
      <c r="C136" s="4" t="str">
        <f t="shared" si="1"/>
        <v>Africa</v>
      </c>
      <c r="D136" s="4">
        <v>3.0832244E7</v>
      </c>
      <c r="E136" s="5">
        <f t="shared" si="2"/>
        <v>30832244</v>
      </c>
      <c r="F136" s="4">
        <v>801590.0</v>
      </c>
      <c r="H136" s="4">
        <f>IF(ISBLANK(G136),countries_full!D136-countries_full!F136,G136)</f>
        <v>788590</v>
      </c>
      <c r="I136" s="4">
        <v>13000.0</v>
      </c>
      <c r="J136" s="4">
        <f>IF(ISBLANK(I136),countries_full!D136-countries_full!E136,I136)</f>
        <v>13000</v>
      </c>
      <c r="M136" s="6" t="b">
        <f>C136=countries_full!B136</f>
        <v>1</v>
      </c>
      <c r="N136" s="6" t="str">
        <f>IF(M136=FALSE, countries_full!B136, C136)</f>
        <v>Africa</v>
      </c>
    </row>
    <row r="137" ht="15.75" customHeight="1">
      <c r="A137" s="4" t="s">
        <v>153</v>
      </c>
      <c r="B137" s="4" t="s">
        <v>13</v>
      </c>
      <c r="C137" s="4" t="str">
        <f t="shared" si="1"/>
        <v>Asia</v>
      </c>
      <c r="D137" s="4">
        <v>5.5294979E7</v>
      </c>
      <c r="E137" s="5">
        <f t="shared" si="2"/>
        <v>55294979</v>
      </c>
      <c r="F137" s="4">
        <v>676578.0</v>
      </c>
      <c r="G137" s="4">
        <v>653508.0</v>
      </c>
      <c r="H137" s="4">
        <f>IF(ISBLANK(G137),countries_full!D137-countries_full!F137,G137)</f>
        <v>653508</v>
      </c>
      <c r="I137" s="4">
        <v>23070.0</v>
      </c>
      <c r="J137" s="4">
        <f>IF(ISBLANK(I137),countries_full!D137-countries_full!E137,I137)</f>
        <v>23070</v>
      </c>
      <c r="M137" s="6" t="b">
        <f>C137=countries_full!B137</f>
        <v>1</v>
      </c>
      <c r="N137" s="6" t="str">
        <f>IF(M137=FALSE, countries_full!B137, C137)</f>
        <v>Asia</v>
      </c>
    </row>
    <row r="138" ht="15.75" customHeight="1">
      <c r="A138" s="4" t="s">
        <v>154</v>
      </c>
      <c r="B138" s="4" t="s">
        <v>19</v>
      </c>
      <c r="C138" s="4" t="str">
        <f t="shared" si="1"/>
        <v>Africa</v>
      </c>
      <c r="D138" s="4">
        <v>2550226.0</v>
      </c>
      <c r="E138" s="5">
        <f t="shared" si="2"/>
        <v>2550226</v>
      </c>
      <c r="F138" s="4">
        <v>825615.0</v>
      </c>
      <c r="G138" s="4">
        <v>823290.0</v>
      </c>
      <c r="H138" s="4">
        <f>IF(ISBLANK(G138),countries_full!D138-countries_full!F138,G138)</f>
        <v>823290</v>
      </c>
      <c r="I138" s="4">
        <v>2425.0</v>
      </c>
      <c r="J138" s="4">
        <f>IF(ISBLANK(I138),countries_full!D138-countries_full!E138,I138)</f>
        <v>2425</v>
      </c>
      <c r="M138" s="6" t="b">
        <f>C138=countries_full!B138</f>
        <v>1</v>
      </c>
      <c r="N138" s="6" t="str">
        <f>IF(M138=FALSE, countries_full!B138, C138)</f>
        <v>Africa</v>
      </c>
    </row>
    <row r="139" ht="15.75" customHeight="1">
      <c r="A139" s="4" t="s">
        <v>155</v>
      </c>
      <c r="B139" s="4" t="s">
        <v>21</v>
      </c>
      <c r="C139" s="4" t="str">
        <f t="shared" si="1"/>
        <v>Oceania</v>
      </c>
      <c r="D139" s="4">
        <v>11832.0</v>
      </c>
      <c r="E139" s="5">
        <f t="shared" si="2"/>
        <v>11832</v>
      </c>
      <c r="F139" s="4">
        <v>21.0</v>
      </c>
      <c r="G139" s="4">
        <v>21.0</v>
      </c>
      <c r="H139" s="4">
        <f>IF(ISBLANK(G139),countries_full!D139-countries_full!F139,G139)</f>
        <v>21</v>
      </c>
      <c r="I139" s="4">
        <v>0.0</v>
      </c>
      <c r="J139" s="4">
        <f>IF(ISBLANK(I139),countries_full!D139-countries_full!E139,I139)</f>
        <v>0</v>
      </c>
      <c r="M139" s="6" t="b">
        <f>C139=countries_full!B139</f>
        <v>1</v>
      </c>
      <c r="N139" s="6" t="str">
        <f>IF(M139=FALSE, countries_full!B139, C139)</f>
        <v>Oceania</v>
      </c>
    </row>
    <row r="140" ht="15.75" customHeight="1">
      <c r="A140" s="4" t="s">
        <v>156</v>
      </c>
      <c r="C140" s="4" t="str">
        <f t="shared" si="1"/>
        <v>Asia</v>
      </c>
      <c r="D140" s="4">
        <v>3.0378055E7</v>
      </c>
      <c r="E140" s="5">
        <f t="shared" si="2"/>
        <v>30378055</v>
      </c>
      <c r="F140" s="4">
        <v>147181.0</v>
      </c>
      <c r="G140" s="4">
        <v>143351.0</v>
      </c>
      <c r="H140" s="4">
        <f>IF(ISBLANK(G140),countries_full!D140-countries_full!F140,G140)</f>
        <v>143351</v>
      </c>
      <c r="I140" s="4">
        <v>3830.0</v>
      </c>
      <c r="J140" s="4">
        <f>IF(ISBLANK(I140),countries_full!D140-countries_full!E140,I140)</f>
        <v>3830</v>
      </c>
      <c r="M140" s="6" t="b">
        <f>C140=countries_full!B140</f>
        <v>1</v>
      </c>
      <c r="N140" s="6" t="str">
        <f>IF(M140=FALSE, countries_full!B140, C140)</f>
        <v>Asia</v>
      </c>
    </row>
    <row r="141" ht="15.75" customHeight="1">
      <c r="A141" s="4" t="s">
        <v>157</v>
      </c>
      <c r="B141" s="4" t="s">
        <v>16</v>
      </c>
      <c r="C141" s="4" t="str">
        <f t="shared" si="1"/>
        <v>Europe</v>
      </c>
      <c r="D141" s="4">
        <v>1.7626731E7</v>
      </c>
      <c r="E141" s="5">
        <f t="shared" si="2"/>
        <v>17626731</v>
      </c>
      <c r="F141" s="4">
        <v>41850.0</v>
      </c>
      <c r="G141" s="4">
        <v>33893.0</v>
      </c>
      <c r="H141" s="4">
        <f>IF(ISBLANK(G141),countries_full!D141-countries_full!F141,G141)</f>
        <v>33893</v>
      </c>
      <c r="I141" s="4">
        <v>7650.0</v>
      </c>
      <c r="J141" s="4">
        <f>IF(ISBLANK(I141),countries_full!D141-countries_full!E141,I141)</f>
        <v>7650</v>
      </c>
      <c r="M141" s="6" t="b">
        <f>C141=countries_full!B141</f>
        <v>1</v>
      </c>
      <c r="N141" s="6" t="str">
        <f>IF(M141=FALSE, countries_full!B141, C141)</f>
        <v>Europe</v>
      </c>
    </row>
    <row r="142" ht="15.75" customHeight="1">
      <c r="A142" s="4" t="s">
        <v>158</v>
      </c>
      <c r="C142" s="4" t="str">
        <f t="shared" si="1"/>
        <v>Asia</v>
      </c>
      <c r="D142" s="4">
        <v>273674.0</v>
      </c>
      <c r="E142" s="5">
        <f t="shared" si="2"/>
        <v>273674</v>
      </c>
      <c r="F142" s="4">
        <v>18575.0</v>
      </c>
      <c r="G142" s="4">
        <v>18275.0</v>
      </c>
      <c r="H142" s="4">
        <f>IF(ISBLANK(G142),countries_full!D142-countries_full!F142,G142)</f>
        <v>18275</v>
      </c>
      <c r="I142" s="4">
        <v>300.0</v>
      </c>
      <c r="J142" s="4">
        <f>IF(ISBLANK(I142),countries_full!D142-countries_full!E142,I142)</f>
        <v>300</v>
      </c>
      <c r="M142" s="6" t="b">
        <f>C142=countries_full!B142</f>
        <v>0</v>
      </c>
      <c r="N142" s="6" t="str">
        <f>IF(M142=FALSE, countries_full!B142, C142)</f>
        <v>Oceania</v>
      </c>
    </row>
    <row r="143" ht="15.75" customHeight="1">
      <c r="A143" s="4" t="s">
        <v>159</v>
      </c>
      <c r="B143" s="4" t="s">
        <v>21</v>
      </c>
      <c r="C143" s="4" t="str">
        <f t="shared" si="1"/>
        <v>Oceania</v>
      </c>
      <c r="D143" s="4">
        <v>5128943.0</v>
      </c>
      <c r="E143" s="5">
        <f t="shared" si="2"/>
        <v>5128943</v>
      </c>
      <c r="F143" s="4">
        <v>270467.0</v>
      </c>
      <c r="G143" s="4">
        <v>262443.0</v>
      </c>
      <c r="H143" s="4">
        <f>IF(ISBLANK(G143),countries_full!D143-countries_full!F143,G143)</f>
        <v>262443</v>
      </c>
      <c r="J143" s="4">
        <f>IF(ISBLANK(I143),countries_full!D143-countries_full!E143,I143)</f>
        <v>8024</v>
      </c>
      <c r="M143" s="6" t="b">
        <f>C143=countries_full!B143</f>
        <v>1</v>
      </c>
      <c r="N143" s="6" t="str">
        <f>IF(M143=FALSE, countries_full!B143, C143)</f>
        <v>Oceania</v>
      </c>
    </row>
    <row r="144" ht="15.75" customHeight="1">
      <c r="A144" s="4" t="s">
        <v>160</v>
      </c>
      <c r="B144" s="4" t="s">
        <v>25</v>
      </c>
      <c r="C144" s="4" t="str">
        <f t="shared" si="1"/>
        <v>Americas</v>
      </c>
      <c r="D144" s="4">
        <v>6595674.0</v>
      </c>
      <c r="E144" s="5">
        <f t="shared" si="2"/>
        <v>6595674</v>
      </c>
      <c r="F144" s="4">
        <v>130373.0</v>
      </c>
      <c r="G144" s="4">
        <v>119990.0</v>
      </c>
      <c r="H144" s="4">
        <f>IF(ISBLANK(G144),countries_full!D144-countries_full!F144,G144)</f>
        <v>119990</v>
      </c>
      <c r="I144" s="4">
        <v>10380.0</v>
      </c>
      <c r="J144" s="4">
        <f>IF(ISBLANK(I144),countries_full!D144-countries_full!E144,I144)</f>
        <v>10380</v>
      </c>
      <c r="M144" s="6" t="b">
        <f>C144=countries_full!B144</f>
        <v>1</v>
      </c>
      <c r="N144" s="6" t="str">
        <f>IF(M144=FALSE, countries_full!B144, C144)</f>
        <v>Americas</v>
      </c>
    </row>
    <row r="145" ht="15.75" customHeight="1">
      <c r="A145" s="4" t="s">
        <v>161</v>
      </c>
      <c r="B145" s="4" t="s">
        <v>19</v>
      </c>
      <c r="C145" s="4" t="str">
        <f t="shared" si="1"/>
        <v>Africa</v>
      </c>
      <c r="D145" s="4">
        <v>2.4112753E7</v>
      </c>
      <c r="E145" s="5">
        <f t="shared" si="2"/>
        <v>24112753</v>
      </c>
      <c r="F145" s="4">
        <v>1267000.0</v>
      </c>
      <c r="H145" s="4">
        <f>IF(ISBLANK(G145),countries_full!D145-countries_full!F145,G145)</f>
        <v>1266700</v>
      </c>
      <c r="I145" s="4">
        <v>300.0</v>
      </c>
      <c r="J145" s="4">
        <f>IF(ISBLANK(I145),countries_full!D145-countries_full!E145,I145)</f>
        <v>300</v>
      </c>
      <c r="M145" s="6" t="b">
        <f>C145=countries_full!B145</f>
        <v>1</v>
      </c>
      <c r="N145" s="6" t="str">
        <f>IF(M145=FALSE, countries_full!B145, C145)</f>
        <v>Africa</v>
      </c>
    </row>
    <row r="146" ht="15.75" customHeight="1">
      <c r="A146" s="4" t="s">
        <v>162</v>
      </c>
      <c r="C146" s="4" t="str">
        <f t="shared" si="1"/>
        <v>Asia</v>
      </c>
      <c r="D146" s="4">
        <v>2.11401E8</v>
      </c>
      <c r="E146" s="5">
        <f t="shared" si="2"/>
        <v>211401000</v>
      </c>
      <c r="F146" s="4">
        <v>923768.0</v>
      </c>
      <c r="G146" s="4">
        <v>910768.0</v>
      </c>
      <c r="H146" s="4">
        <f>IF(ISBLANK(G146),countries_full!D146-countries_full!F146,G146)</f>
        <v>910768</v>
      </c>
      <c r="I146" s="4">
        <v>13000.0</v>
      </c>
      <c r="J146" s="4">
        <f>IF(ISBLANK(I146),countries_full!D146-countries_full!E146,I146)</f>
        <v>13000</v>
      </c>
      <c r="M146" s="6" t="b">
        <f>C146=countries_full!B146</f>
        <v>0</v>
      </c>
      <c r="N146" s="6" t="str">
        <f>IF(M146=FALSE, countries_full!B146, C146)</f>
        <v>Africa</v>
      </c>
    </row>
    <row r="147" ht="15.75" customHeight="1">
      <c r="A147" s="4" t="s">
        <v>163</v>
      </c>
      <c r="B147" s="4" t="s">
        <v>21</v>
      </c>
      <c r="C147" s="4" t="str">
        <f t="shared" si="1"/>
        <v>Oceania</v>
      </c>
      <c r="D147" s="4">
        <v>1549.0</v>
      </c>
      <c r="E147" s="5">
        <f t="shared" si="2"/>
        <v>1549</v>
      </c>
      <c r="F147" s="4">
        <v>260.0</v>
      </c>
      <c r="G147" s="4">
        <v>260.0</v>
      </c>
      <c r="H147" s="4">
        <f>IF(ISBLANK(G147),countries_full!D147-countries_full!F147,G147)</f>
        <v>260</v>
      </c>
      <c r="I147" s="4">
        <v>0.0</v>
      </c>
      <c r="J147" s="4">
        <f>IF(ISBLANK(I147),countries_full!D147-countries_full!E147,I147)</f>
        <v>0</v>
      </c>
      <c r="M147" s="6" t="b">
        <f>C147=countries_full!B147</f>
        <v>1</v>
      </c>
      <c r="N147" s="6" t="str">
        <f>IF(M147=FALSE, countries_full!B147, C147)</f>
        <v>Oceania</v>
      </c>
    </row>
    <row r="148" ht="15.75" customHeight="1">
      <c r="A148" s="4" t="s">
        <v>164</v>
      </c>
      <c r="B148" s="4" t="s">
        <v>21</v>
      </c>
      <c r="C148" s="4" t="str">
        <f t="shared" si="1"/>
        <v>Oceania</v>
      </c>
      <c r="D148" s="4">
        <v>1734.0</v>
      </c>
      <c r="E148" s="5">
        <f t="shared" si="2"/>
        <v>1734</v>
      </c>
      <c r="F148" s="4">
        <v>36.0</v>
      </c>
      <c r="G148" s="4">
        <v>36.0</v>
      </c>
      <c r="H148" s="4">
        <f>IF(ISBLANK(G148),countries_full!D148-countries_full!F148,G148)</f>
        <v>36</v>
      </c>
      <c r="J148" s="4">
        <f>IF(ISBLANK(I148),countries_full!D148-countries_full!E148,I148)</f>
        <v>0</v>
      </c>
      <c r="M148" s="6" t="b">
        <f>C148=countries_full!B148</f>
        <v>1</v>
      </c>
      <c r="N148" s="6" t="str">
        <f>IF(M148=FALSE, countries_full!B148, C148)</f>
        <v>Oceania</v>
      </c>
    </row>
    <row r="149" ht="15.75" customHeight="1">
      <c r="A149" s="4" t="s">
        <v>165</v>
      </c>
      <c r="C149" s="4" t="str">
        <f t="shared" si="1"/>
        <v>Asia</v>
      </c>
      <c r="D149" s="4">
        <v>2.566E7</v>
      </c>
      <c r="E149" s="5">
        <f t="shared" si="2"/>
        <v>25660000</v>
      </c>
      <c r="F149" s="4">
        <v>120540.0</v>
      </c>
      <c r="G149" s="4">
        <v>120538.0</v>
      </c>
      <c r="H149" s="4">
        <f>IF(ISBLANK(G149),countries_full!D149-countries_full!F149,G149)</f>
        <v>120538</v>
      </c>
      <c r="I149" s="4">
        <v>2.0</v>
      </c>
      <c r="J149" s="4">
        <f>IF(ISBLANK(I149),countries_full!D149-countries_full!E149,I149)</f>
        <v>2</v>
      </c>
      <c r="M149" s="6" t="b">
        <f>C149=countries_full!B149</f>
        <v>1</v>
      </c>
      <c r="N149" s="6" t="str">
        <f>IF(M149=FALSE, countries_full!B149, C149)</f>
        <v>Asia</v>
      </c>
    </row>
    <row r="150" ht="15.75" customHeight="1">
      <c r="A150" s="4" t="s">
        <v>166</v>
      </c>
      <c r="B150" s="4" t="s">
        <v>16</v>
      </c>
      <c r="C150" s="4" t="str">
        <f t="shared" si="1"/>
        <v>Europe</v>
      </c>
      <c r="D150" s="4">
        <v>2068808.0</v>
      </c>
      <c r="E150" s="5">
        <f t="shared" si="2"/>
        <v>2068808</v>
      </c>
      <c r="F150" s="4">
        <v>25713.0</v>
      </c>
      <c r="G150" s="4">
        <v>25433.0</v>
      </c>
      <c r="H150" s="4">
        <f>IF(ISBLANK(G150),countries_full!D150-countries_full!F150,G150)</f>
        <v>25433</v>
      </c>
      <c r="I150" s="4">
        <v>280.0</v>
      </c>
      <c r="J150" s="4">
        <f>IF(ISBLANK(I150),countries_full!D150-countries_full!E150,I150)</f>
        <v>280</v>
      </c>
      <c r="M150" s="6" t="b">
        <f>C150=countries_full!B150</f>
        <v>1</v>
      </c>
      <c r="N150" s="6" t="str">
        <f>IF(M150=FALSE, countries_full!B150, C150)</f>
        <v>Europe</v>
      </c>
    </row>
    <row r="151" ht="15.75" customHeight="1">
      <c r="A151" s="4" t="s">
        <v>167</v>
      </c>
      <c r="B151" s="4" t="s">
        <v>13</v>
      </c>
      <c r="C151" s="4" t="str">
        <f t="shared" si="1"/>
        <v>Asia</v>
      </c>
      <c r="D151" s="4">
        <v>372486.0</v>
      </c>
      <c r="E151" s="5">
        <f t="shared" si="2"/>
        <v>372486</v>
      </c>
      <c r="F151" s="4">
        <v>3355.0</v>
      </c>
      <c r="G151" s="4">
        <v>0.0</v>
      </c>
      <c r="H151" s="4">
        <f>IF(ISBLANK(G151),countries_full!D151-countries_full!F151,G151)</f>
        <v>0</v>
      </c>
      <c r="I151" s="4">
        <v>0.0</v>
      </c>
      <c r="J151" s="4">
        <f>IF(ISBLANK(I151),countries_full!D151-countries_full!E151,I151)</f>
        <v>0</v>
      </c>
      <c r="M151" s="6" t="b">
        <f>C151=countries_full!B151</f>
        <v>1</v>
      </c>
      <c r="N151" s="6" t="str">
        <f>IF(M151=FALSE, countries_full!B151, C151)</f>
        <v>Asia</v>
      </c>
    </row>
    <row r="152" ht="15.75" customHeight="1">
      <c r="A152" s="4" t="s">
        <v>168</v>
      </c>
      <c r="B152" s="4" t="s">
        <v>21</v>
      </c>
      <c r="C152" s="4" t="str">
        <f t="shared" si="1"/>
        <v>Oceania</v>
      </c>
      <c r="D152" s="4">
        <v>56801.0</v>
      </c>
      <c r="E152" s="5">
        <f t="shared" si="2"/>
        <v>56801</v>
      </c>
      <c r="F152" s="4">
        <v>464.0</v>
      </c>
      <c r="G152" s="4">
        <v>464.0</v>
      </c>
      <c r="H152" s="4">
        <f>IF(ISBLANK(G152),countries_full!D152-countries_full!F152,G152)</f>
        <v>464</v>
      </c>
      <c r="J152" s="4">
        <f>IF(ISBLANK(I152),countries_full!D152-countries_full!E152,I152)</f>
        <v>0</v>
      </c>
      <c r="M152" s="6" t="b">
        <f>C152=countries_full!B152</f>
        <v>1</v>
      </c>
      <c r="N152" s="6" t="str">
        <f>IF(M152=FALSE, countries_full!B152, C152)</f>
        <v>Oceania</v>
      </c>
    </row>
    <row r="153" ht="15.75" customHeight="1">
      <c r="A153" s="4" t="s">
        <v>169</v>
      </c>
      <c r="B153" s="4" t="s">
        <v>16</v>
      </c>
      <c r="C153" s="4" t="str">
        <f t="shared" si="1"/>
        <v>Europe</v>
      </c>
      <c r="D153" s="4">
        <v>5398804.0</v>
      </c>
      <c r="E153" s="5">
        <f t="shared" si="2"/>
        <v>5398804</v>
      </c>
      <c r="F153" s="4">
        <v>385207.0</v>
      </c>
      <c r="G153" s="4">
        <v>365957.0</v>
      </c>
      <c r="H153" s="4">
        <f>IF(ISBLANK(G153),countries_full!D153-countries_full!F153,G153)</f>
        <v>365957</v>
      </c>
      <c r="I153" s="4">
        <v>19520.0</v>
      </c>
      <c r="J153" s="4">
        <f>IF(ISBLANK(I153),countries_full!D153-countries_full!E153,I153)</f>
        <v>19520</v>
      </c>
      <c r="M153" s="6" t="b">
        <f>C153=countries_full!B153</f>
        <v>1</v>
      </c>
      <c r="N153" s="6" t="str">
        <f>IF(M153=FALSE, countries_full!B153, C153)</f>
        <v>Europe</v>
      </c>
    </row>
    <row r="154" ht="15.75" customHeight="1">
      <c r="A154" s="4" t="s">
        <v>170</v>
      </c>
      <c r="C154" s="4" t="str">
        <f t="shared" si="1"/>
        <v>Asia</v>
      </c>
      <c r="D154" s="4">
        <v>4513666.0</v>
      </c>
      <c r="E154" s="5">
        <f t="shared" si="2"/>
        <v>4513666</v>
      </c>
      <c r="F154" s="4">
        <v>309500.0</v>
      </c>
      <c r="G154" s="4">
        <v>309500.0</v>
      </c>
      <c r="H154" s="4">
        <f>IF(ISBLANK(G154),countries_full!D154-countries_full!F154,G154)</f>
        <v>309500</v>
      </c>
      <c r="I154" s="4">
        <v>0.0</v>
      </c>
      <c r="J154" s="4">
        <f>IF(ISBLANK(I154),countries_full!D154-countries_full!E154,I154)</f>
        <v>0</v>
      </c>
      <c r="M154" s="6" t="b">
        <f>C154=countries_full!B154</f>
        <v>1</v>
      </c>
      <c r="N154" s="6" t="str">
        <f>IF(M154=FALSE, countries_full!B154, C154)</f>
        <v>Asia</v>
      </c>
    </row>
    <row r="155" ht="15.75" customHeight="1">
      <c r="A155" s="4" t="s">
        <v>171</v>
      </c>
      <c r="B155" s="4" t="s">
        <v>13</v>
      </c>
      <c r="C155" s="4" t="str">
        <f t="shared" si="1"/>
        <v>Asia</v>
      </c>
      <c r="D155" s="4">
        <v>2.252E8</v>
      </c>
      <c r="E155" s="5">
        <f t="shared" si="2"/>
        <v>225200000</v>
      </c>
      <c r="F155" s="4">
        <v>907843.0</v>
      </c>
      <c r="G155" s="4">
        <v>882623.0</v>
      </c>
      <c r="H155" s="4">
        <f>IF(ISBLANK(G155),countries_full!D155-countries_full!F155,G155)</f>
        <v>882623</v>
      </c>
      <c r="I155" s="4">
        <v>25220.0</v>
      </c>
      <c r="J155" s="4">
        <f>IF(ISBLANK(I155),countries_full!D155-countries_full!E155,I155)</f>
        <v>25220</v>
      </c>
      <c r="M155" s="6" t="b">
        <f>C155=countries_full!B155</f>
        <v>1</v>
      </c>
      <c r="N155" s="6" t="str">
        <f>IF(M155=FALSE, countries_full!B155, C155)</f>
        <v>Asia</v>
      </c>
    </row>
    <row r="156" ht="15.75" customHeight="1">
      <c r="A156" s="4" t="s">
        <v>172</v>
      </c>
      <c r="B156" s="4" t="s">
        <v>21</v>
      </c>
      <c r="C156" s="4" t="str">
        <f t="shared" si="1"/>
        <v>Oceania</v>
      </c>
      <c r="D156" s="4">
        <v>17957.0</v>
      </c>
      <c r="E156" s="5">
        <f t="shared" si="2"/>
        <v>17957</v>
      </c>
      <c r="F156" s="4">
        <v>459.0</v>
      </c>
      <c r="G156" s="4">
        <v>459.0</v>
      </c>
      <c r="H156" s="4">
        <f>IF(ISBLANK(G156),countries_full!D156-countries_full!F156,G156)</f>
        <v>459</v>
      </c>
      <c r="J156" s="4">
        <f>IF(ISBLANK(I156),countries_full!D156-countries_full!E156,I156)</f>
        <v>0</v>
      </c>
      <c r="M156" s="6" t="b">
        <f>C156=countries_full!B156</f>
        <v>1</v>
      </c>
      <c r="N156" s="6" t="str">
        <f>IF(M156=FALSE, countries_full!B156, C156)</f>
        <v>Oceania</v>
      </c>
    </row>
    <row r="157" ht="15.75" customHeight="1">
      <c r="A157" s="4" t="s">
        <v>173</v>
      </c>
      <c r="C157" s="4" t="str">
        <f t="shared" si="1"/>
        <v>Asia</v>
      </c>
      <c r="D157" s="4">
        <v>4278500.0</v>
      </c>
      <c r="E157" s="5">
        <f t="shared" si="2"/>
        <v>4278500</v>
      </c>
      <c r="F157" s="4">
        <v>75417.0</v>
      </c>
      <c r="G157" s="4">
        <v>74340.0</v>
      </c>
      <c r="H157" s="4">
        <f>IF(ISBLANK(G157),countries_full!D157-countries_full!F157,G157)</f>
        <v>74340</v>
      </c>
      <c r="I157" s="4">
        <v>1080.0</v>
      </c>
      <c r="J157" s="4">
        <f>IF(ISBLANK(I157),countries_full!D157-countries_full!E157,I157)</f>
        <v>1080</v>
      </c>
      <c r="M157" s="6" t="b">
        <f>C157=countries_full!B157</f>
        <v>0</v>
      </c>
      <c r="N157" s="6" t="str">
        <f>IF(M157=FALSE, countries_full!B157, C157)</f>
        <v>Americas</v>
      </c>
    </row>
    <row r="158" ht="15.75" customHeight="1">
      <c r="A158" s="4" t="s">
        <v>174</v>
      </c>
      <c r="B158" s="4" t="s">
        <v>21</v>
      </c>
      <c r="C158" s="4" t="str">
        <f t="shared" si="1"/>
        <v>Oceania</v>
      </c>
      <c r="D158" s="4">
        <v>9122994.0</v>
      </c>
      <c r="E158" s="5">
        <f t="shared" si="2"/>
        <v>9122994</v>
      </c>
      <c r="F158" s="4">
        <v>462840.0</v>
      </c>
      <c r="G158" s="4">
        <v>452860.0</v>
      </c>
      <c r="H158" s="4">
        <f>IF(ISBLANK(G158),countries_full!D158-countries_full!F158,G158)</f>
        <v>452860</v>
      </c>
      <c r="I158" s="4">
        <v>9980.0</v>
      </c>
      <c r="J158" s="4">
        <f>IF(ISBLANK(I158),countries_full!D158-countries_full!E158,I158)</f>
        <v>9980</v>
      </c>
      <c r="M158" s="6" t="b">
        <f>C158=countries_full!B158</f>
        <v>1</v>
      </c>
      <c r="N158" s="6" t="str">
        <f>IF(M158=FALSE, countries_full!B158, C158)</f>
        <v>Oceania</v>
      </c>
    </row>
    <row r="159" ht="15.75" customHeight="1">
      <c r="A159" s="4" t="s">
        <v>175</v>
      </c>
      <c r="C159" s="4" t="str">
        <f t="shared" si="1"/>
        <v>Asia</v>
      </c>
      <c r="D159" s="4">
        <v>7353038.0</v>
      </c>
      <c r="E159" s="5">
        <f t="shared" si="2"/>
        <v>7353038</v>
      </c>
      <c r="F159" s="4">
        <v>406752.0</v>
      </c>
      <c r="G159" s="4">
        <v>397302.0</v>
      </c>
      <c r="H159" s="4">
        <f>IF(ISBLANK(G159),countries_full!D159-countries_full!F159,G159)</f>
        <v>397302</v>
      </c>
      <c r="I159" s="4">
        <v>9450.0</v>
      </c>
      <c r="J159" s="4">
        <f>IF(ISBLANK(I159),countries_full!D159-countries_full!E159,I159)</f>
        <v>9450</v>
      </c>
      <c r="M159" s="6" t="b">
        <f>C159=countries_full!B159</f>
        <v>0</v>
      </c>
      <c r="N159" s="6" t="str">
        <f>IF(M159=FALSE, countries_full!B159, C159)</f>
        <v>Americas</v>
      </c>
    </row>
    <row r="160" ht="15.75" customHeight="1">
      <c r="A160" s="4" t="s">
        <v>176</v>
      </c>
      <c r="B160" s="4" t="s">
        <v>25</v>
      </c>
      <c r="C160" s="4" t="str">
        <f t="shared" si="1"/>
        <v>Americas</v>
      </c>
      <c r="D160" s="4">
        <v>3.3035304E7</v>
      </c>
      <c r="E160" s="5">
        <f t="shared" si="2"/>
        <v>33035304</v>
      </c>
      <c r="F160" s="4">
        <v>1285216.0</v>
      </c>
      <c r="G160" s="4">
        <v>1279996.0</v>
      </c>
      <c r="H160" s="4">
        <f>IF(ISBLANK(G160),countries_full!D160-countries_full!F160,G160)</f>
        <v>1279996</v>
      </c>
      <c r="J160" s="4">
        <f>IF(ISBLANK(I160),countries_full!D160-countries_full!E160,I160)</f>
        <v>5220</v>
      </c>
      <c r="M160" s="6" t="b">
        <f>C160=countries_full!B160</f>
        <v>1</v>
      </c>
      <c r="N160" s="6" t="str">
        <f>IF(M160=FALSE, countries_full!B160, C160)</f>
        <v>Americas</v>
      </c>
    </row>
    <row r="161" ht="15.75" customHeight="1">
      <c r="A161" s="4" t="s">
        <v>177</v>
      </c>
      <c r="B161" s="4" t="s">
        <v>13</v>
      </c>
      <c r="C161" s="4" t="str">
        <f t="shared" si="1"/>
        <v>Asia</v>
      </c>
      <c r="D161" s="4">
        <v>1.10701144E8</v>
      </c>
      <c r="E161" s="5">
        <f t="shared" si="2"/>
        <v>110701144</v>
      </c>
      <c r="F161" s="4">
        <v>300000.0</v>
      </c>
      <c r="H161" s="4">
        <f>IF(ISBLANK(G161),countries_full!D161-countries_full!F161,G161)</f>
        <v>298170</v>
      </c>
      <c r="I161" s="4">
        <v>1830.0</v>
      </c>
      <c r="J161" s="4">
        <f>IF(ISBLANK(I161),countries_full!D161-countries_full!E161,I161)</f>
        <v>1830</v>
      </c>
      <c r="M161" s="6" t="b">
        <f>C161=countries_full!B161</f>
        <v>1</v>
      </c>
      <c r="N161" s="6" t="str">
        <f>IF(M161=FALSE, countries_full!B161, C161)</f>
        <v>Asia</v>
      </c>
    </row>
    <row r="162" ht="15.75" customHeight="1">
      <c r="A162" s="4" t="s">
        <v>178</v>
      </c>
      <c r="B162" s="4" t="s">
        <v>21</v>
      </c>
      <c r="C162" s="4" t="str">
        <f t="shared" si="1"/>
        <v>Oceania</v>
      </c>
      <c r="D162" s="4">
        <v>40.0</v>
      </c>
      <c r="E162" s="5">
        <f t="shared" si="2"/>
        <v>40</v>
      </c>
      <c r="F162" s="4">
        <v>47.0</v>
      </c>
      <c r="G162" s="4">
        <v>47.0</v>
      </c>
      <c r="H162" s="4">
        <f>IF(ISBLANK(G162),countries_full!D162-countries_full!F162,G162)</f>
        <v>47</v>
      </c>
      <c r="I162" s="4">
        <v>0.0</v>
      </c>
      <c r="J162" s="4">
        <f>IF(ISBLANK(I162),countries_full!D162-countries_full!E162,I162)</f>
        <v>0</v>
      </c>
      <c r="M162" s="6" t="b">
        <f>C162=countries_full!B162</f>
        <v>1</v>
      </c>
      <c r="N162" s="6" t="str">
        <f>IF(M162=FALSE, countries_full!B162, C162)</f>
        <v>Oceania</v>
      </c>
    </row>
    <row r="163" ht="15.75" customHeight="1">
      <c r="A163" s="4" t="s">
        <v>179</v>
      </c>
      <c r="C163" s="4" t="str">
        <f t="shared" si="1"/>
        <v>Asia</v>
      </c>
      <c r="D163" s="4">
        <v>3.8169E7</v>
      </c>
      <c r="E163" s="5">
        <f t="shared" si="2"/>
        <v>38169000</v>
      </c>
      <c r="F163" s="4">
        <v>312696.0</v>
      </c>
      <c r="G163" s="4">
        <v>311888.0</v>
      </c>
      <c r="H163" s="4">
        <f>IF(ISBLANK(G163),countries_full!D163-countries_full!F163,G163)</f>
        <v>311888</v>
      </c>
      <c r="I163" s="4">
        <v>791.0</v>
      </c>
      <c r="J163" s="4">
        <f>IF(ISBLANK(I163),countries_full!D163-countries_full!E163,I163)</f>
        <v>791</v>
      </c>
      <c r="M163" s="6" t="b">
        <f>C163=countries_full!B163</f>
        <v>0</v>
      </c>
      <c r="N163" s="6" t="str">
        <f>IF(M163=FALSE, countries_full!B163, C163)</f>
        <v>Europe</v>
      </c>
    </row>
    <row r="164" ht="15.75" customHeight="1">
      <c r="A164" s="4" t="s">
        <v>180</v>
      </c>
      <c r="C164" s="4" t="str">
        <f t="shared" si="1"/>
        <v>Asia</v>
      </c>
      <c r="D164" s="4">
        <v>1.0347892E7</v>
      </c>
      <c r="E164" s="5">
        <f t="shared" si="2"/>
        <v>10347892</v>
      </c>
      <c r="F164" s="4">
        <v>92226.0</v>
      </c>
      <c r="G164" s="4">
        <v>91119.0</v>
      </c>
      <c r="H164" s="4">
        <f>IF(ISBLANK(G164),countries_full!D164-countries_full!F164,G164)</f>
        <v>91119</v>
      </c>
      <c r="I164" s="4">
        <v>1107.0</v>
      </c>
      <c r="J164" s="4">
        <f>IF(ISBLANK(I164),countries_full!D164-countries_full!E164,I164)</f>
        <v>1107</v>
      </c>
      <c r="M164" s="6" t="b">
        <f>C164=countries_full!B164</f>
        <v>0</v>
      </c>
      <c r="N164" s="6" t="str">
        <f>IF(M164=FALSE, countries_full!B164, C164)</f>
        <v>Europe</v>
      </c>
    </row>
    <row r="165" ht="15.75" customHeight="1">
      <c r="A165" s="4" t="s">
        <v>181</v>
      </c>
      <c r="B165" s="4" t="s">
        <v>25</v>
      </c>
      <c r="C165" s="4" t="str">
        <f t="shared" si="1"/>
        <v>Americas</v>
      </c>
      <c r="E165" s="5">
        <f t="shared" si="2"/>
        <v>34746410.44</v>
      </c>
      <c r="F165" s="4">
        <v>9104.0</v>
      </c>
      <c r="G165" s="4">
        <v>9104.0</v>
      </c>
      <c r="H165" s="4">
        <f>IF(ISBLANK(G165),countries_full!D165-countries_full!F165,G165)</f>
        <v>9104</v>
      </c>
      <c r="I165" s="4">
        <v>3054.0</v>
      </c>
      <c r="J165" s="4">
        <f>IF(ISBLANK(I165),countries_full!D165-countries_full!E165,I165)</f>
        <v>3054</v>
      </c>
      <c r="M165" s="6" t="b">
        <f>C165=countries_full!B165</f>
        <v>1</v>
      </c>
      <c r="N165" s="6" t="str">
        <f>IF(M165=FALSE, countries_full!B165, C165)</f>
        <v>Americas</v>
      </c>
    </row>
    <row r="166" ht="15.75" customHeight="1">
      <c r="A166" s="4" t="s">
        <v>182</v>
      </c>
      <c r="C166" s="4" t="str">
        <f t="shared" si="1"/>
        <v>Asia</v>
      </c>
      <c r="D166" s="4">
        <v>2628512.0</v>
      </c>
      <c r="E166" s="5">
        <f t="shared" si="2"/>
        <v>2628512</v>
      </c>
      <c r="F166" s="4">
        <v>11586.0</v>
      </c>
      <c r="G166" s="4">
        <v>11586.0</v>
      </c>
      <c r="H166" s="4">
        <f>IF(ISBLANK(G166),countries_full!D166-countries_full!F166,G166)</f>
        <v>11586</v>
      </c>
      <c r="I166" s="4">
        <v>0.0</v>
      </c>
      <c r="J166" s="4">
        <f>IF(ISBLANK(I166),countries_full!D166-countries_full!E166,I166)</f>
        <v>0</v>
      </c>
      <c r="M166" s="6" t="b">
        <f>C166=countries_full!B166</f>
        <v>1</v>
      </c>
      <c r="N166" s="6" t="str">
        <f>IF(M166=FALSE, countries_full!B166, C166)</f>
        <v>Asia</v>
      </c>
    </row>
    <row r="167" ht="15.75" customHeight="1">
      <c r="A167" s="4" t="s">
        <v>183</v>
      </c>
      <c r="B167" s="4" t="s">
        <v>16</v>
      </c>
      <c r="C167" s="4" t="str">
        <f t="shared" si="1"/>
        <v>Europe</v>
      </c>
      <c r="D167" s="4">
        <v>1.9317984E7</v>
      </c>
      <c r="E167" s="5">
        <f t="shared" si="2"/>
        <v>19317984</v>
      </c>
      <c r="F167" s="4">
        <v>238397.0</v>
      </c>
      <c r="G167" s="4">
        <v>231291.0</v>
      </c>
      <c r="H167" s="4">
        <f>IF(ISBLANK(G167),countries_full!D167-countries_full!F167,G167)</f>
        <v>231291</v>
      </c>
      <c r="I167" s="4">
        <v>7100.0</v>
      </c>
      <c r="J167" s="4">
        <f>IF(ISBLANK(I167),countries_full!D167-countries_full!E167,I167)</f>
        <v>7100</v>
      </c>
      <c r="M167" s="6" t="b">
        <f>C167=countries_full!B167</f>
        <v>1</v>
      </c>
      <c r="N167" s="6" t="str">
        <f>IF(M167=FALSE, countries_full!B167, C167)</f>
        <v>Europe</v>
      </c>
    </row>
    <row r="168" ht="15.75" customHeight="1">
      <c r="A168" s="4" t="s">
        <v>184</v>
      </c>
      <c r="C168" s="4" t="str">
        <f t="shared" si="1"/>
        <v>Asia</v>
      </c>
      <c r="D168" s="4">
        <v>1.46171015E8</v>
      </c>
      <c r="E168" s="5">
        <f t="shared" si="2"/>
        <v>146171015</v>
      </c>
      <c r="F168" s="4">
        <v>1.7098246E7</v>
      </c>
      <c r="G168" s="4">
        <v>1.6377742E7</v>
      </c>
      <c r="H168" s="4">
        <f>IF(ISBLANK(G168),countries_full!D168-countries_full!F168,G168)</f>
        <v>16377742</v>
      </c>
      <c r="I168" s="4">
        <v>720500.0</v>
      </c>
      <c r="J168" s="4">
        <f>IF(ISBLANK(I168),countries_full!D168-countries_full!E168,I168)</f>
        <v>720500</v>
      </c>
      <c r="M168" s="6" t="b">
        <f>C168=countries_full!B168</f>
        <v>0</v>
      </c>
      <c r="N168" s="6" t="str">
        <f>IF(M168=FALSE, countries_full!B168, C168)</f>
        <v>Europe</v>
      </c>
    </row>
    <row r="169" ht="15.75" customHeight="1">
      <c r="A169" s="4" t="s">
        <v>185</v>
      </c>
      <c r="C169" s="4" t="str">
        <f t="shared" si="1"/>
        <v>Asia</v>
      </c>
      <c r="D169" s="4">
        <v>1.2955768E7</v>
      </c>
      <c r="E169" s="5">
        <f t="shared" si="2"/>
        <v>12955768</v>
      </c>
      <c r="F169" s="4">
        <v>26338.0</v>
      </c>
      <c r="G169" s="4">
        <v>24668.0</v>
      </c>
      <c r="H169" s="4">
        <f>IF(ISBLANK(G169),countries_full!D169-countries_full!F169,G169)</f>
        <v>24668</v>
      </c>
      <c r="I169" s="4">
        <v>1670.0</v>
      </c>
      <c r="J169" s="4">
        <f>IF(ISBLANK(I169),countries_full!D169-countries_full!E169,I169)</f>
        <v>1670</v>
      </c>
      <c r="M169" s="6" t="b">
        <f>C169=countries_full!B169</f>
        <v>0</v>
      </c>
      <c r="N169" s="6" t="str">
        <f>IF(M169=FALSE, countries_full!B169, C169)</f>
        <v>Africa</v>
      </c>
    </row>
    <row r="170" ht="15.75" customHeight="1">
      <c r="A170" s="4" t="s">
        <v>186</v>
      </c>
      <c r="B170" s="4" t="s">
        <v>25</v>
      </c>
      <c r="C170" s="4" t="str">
        <f t="shared" si="1"/>
        <v>Americas</v>
      </c>
      <c r="D170" s="4">
        <v>10124.0</v>
      </c>
      <c r="E170" s="5">
        <f t="shared" si="2"/>
        <v>10124</v>
      </c>
      <c r="F170" s="4">
        <v>21.0</v>
      </c>
      <c r="G170" s="4">
        <v>0.0</v>
      </c>
      <c r="H170" s="4">
        <f>IF(ISBLANK(G170),countries_full!D170-countries_full!F170,G170)</f>
        <v>0</v>
      </c>
      <c r="I170" s="4">
        <v>0.0</v>
      </c>
      <c r="J170" s="4">
        <f>IF(ISBLANK(I170),countries_full!D170-countries_full!E170,I170)</f>
        <v>0</v>
      </c>
      <c r="M170" s="6" t="b">
        <f>C170=countries_full!B170</f>
        <v>1</v>
      </c>
      <c r="N170" s="6" t="str">
        <f>IF(M170=FALSE, countries_full!B170, C170)</f>
        <v>Americas</v>
      </c>
    </row>
    <row r="171" ht="15.75" customHeight="1">
      <c r="A171" s="4" t="s">
        <v>187</v>
      </c>
      <c r="B171" s="4" t="s">
        <v>19</v>
      </c>
      <c r="C171" s="4" t="str">
        <f t="shared" si="1"/>
        <v>Africa</v>
      </c>
      <c r="D171" s="4">
        <v>6000.0</v>
      </c>
      <c r="E171" s="5">
        <f t="shared" si="2"/>
        <v>6000</v>
      </c>
      <c r="F171" s="4">
        <v>308.0</v>
      </c>
      <c r="G171" s="4">
        <v>308.0</v>
      </c>
      <c r="H171" s="4">
        <f>IF(ISBLANK(G171),countries_full!D171-countries_full!F171,G171)</f>
        <v>308</v>
      </c>
      <c r="I171" s="4">
        <v>0.0</v>
      </c>
      <c r="J171" s="4">
        <f>IF(ISBLANK(I171),countries_full!D171-countries_full!E171,I171)</f>
        <v>0</v>
      </c>
      <c r="M171" s="6" t="b">
        <f>C171=countries_full!B171</f>
        <v>1</v>
      </c>
      <c r="N171" s="6" t="str">
        <f>IF(M171=FALSE, countries_full!B171, C171)</f>
        <v>Africa</v>
      </c>
    </row>
    <row r="172" ht="15.75" customHeight="1">
      <c r="A172" s="4" t="s">
        <v>188</v>
      </c>
      <c r="B172" s="4" t="s">
        <v>25</v>
      </c>
      <c r="C172" s="4" t="str">
        <f t="shared" si="1"/>
        <v>Americas</v>
      </c>
      <c r="D172" s="4">
        <v>54000.0</v>
      </c>
      <c r="E172" s="5">
        <f t="shared" si="2"/>
        <v>54000</v>
      </c>
      <c r="F172" s="4">
        <v>261.0</v>
      </c>
      <c r="G172" s="4">
        <v>261.0</v>
      </c>
      <c r="H172" s="4">
        <f>IF(ISBLANK(G172),countries_full!D172-countries_full!F172,G172)</f>
        <v>261</v>
      </c>
      <c r="I172" s="4">
        <v>0.0</v>
      </c>
      <c r="J172" s="4">
        <f>IF(ISBLANK(I172),countries_full!D172-countries_full!E172,I172)</f>
        <v>0</v>
      </c>
      <c r="M172" s="6" t="b">
        <f>C172=countries_full!B172</f>
        <v>1</v>
      </c>
      <c r="N172" s="6" t="str">
        <f>IF(M172=FALSE, countries_full!B172, C172)</f>
        <v>Americas</v>
      </c>
    </row>
    <row r="173" ht="15.75" customHeight="1">
      <c r="A173" s="4" t="s">
        <v>189</v>
      </c>
      <c r="B173" s="4" t="s">
        <v>25</v>
      </c>
      <c r="C173" s="4" t="str">
        <f t="shared" si="1"/>
        <v>Americas</v>
      </c>
      <c r="E173" s="5">
        <f t="shared" si="2"/>
        <v>34746410.44</v>
      </c>
      <c r="F173" s="4">
        <v>616.0</v>
      </c>
      <c r="G173" s="4">
        <v>606.0</v>
      </c>
      <c r="H173" s="4">
        <f>IF(ISBLANK(G173),countries_full!D173-countries_full!F173,G173)</f>
        <v>606</v>
      </c>
      <c r="I173" s="4">
        <v>10.0</v>
      </c>
      <c r="J173" s="4">
        <f>IF(ISBLANK(I173),countries_full!D173-countries_full!E173,I173)</f>
        <v>10</v>
      </c>
      <c r="M173" s="6" t="b">
        <f>C173=countries_full!B173</f>
        <v>1</v>
      </c>
      <c r="N173" s="6" t="str">
        <f>IF(M173=FALSE, countries_full!B173, C173)</f>
        <v>Americas</v>
      </c>
    </row>
    <row r="174" ht="15.75" customHeight="1">
      <c r="A174" s="4" t="s">
        <v>190</v>
      </c>
      <c r="B174" s="4" t="s">
        <v>25</v>
      </c>
      <c r="C174" s="4" t="str">
        <f t="shared" si="1"/>
        <v>Americas</v>
      </c>
      <c r="E174" s="5">
        <f t="shared" si="2"/>
        <v>34746410.44</v>
      </c>
      <c r="F174" s="4">
        <v>54.0</v>
      </c>
      <c r="G174" s="4">
        <v>54.4</v>
      </c>
      <c r="H174" s="4">
        <f>IF(ISBLANK(G174),countries_full!D174-countries_full!F174,G174)</f>
        <v>54.4</v>
      </c>
      <c r="I174" s="4">
        <v>0.0</v>
      </c>
      <c r="J174" s="4">
        <f>IF(ISBLANK(I174),countries_full!D174-countries_full!E174,I174)</f>
        <v>0</v>
      </c>
      <c r="M174" s="6" t="b">
        <f>C174=countries_full!B174</f>
        <v>1</v>
      </c>
      <c r="N174" s="6" t="str">
        <f>IF(M174=FALSE, countries_full!B174, C174)</f>
        <v>Americas</v>
      </c>
    </row>
    <row r="175" ht="15.75" customHeight="1">
      <c r="A175" s="4" t="s">
        <v>191</v>
      </c>
      <c r="B175" s="4" t="s">
        <v>25</v>
      </c>
      <c r="C175" s="4" t="str">
        <f t="shared" si="1"/>
        <v>Americas</v>
      </c>
      <c r="D175" s="4">
        <v>5985.0</v>
      </c>
      <c r="E175" s="5">
        <f t="shared" si="2"/>
        <v>5985</v>
      </c>
      <c r="F175" s="4">
        <v>242.0</v>
      </c>
      <c r="G175" s="4">
        <v>242.0</v>
      </c>
      <c r="H175" s="4">
        <f>IF(ISBLANK(G175),countries_full!D175-countries_full!F175,G175)</f>
        <v>242</v>
      </c>
      <c r="I175" s="4">
        <v>0.0</v>
      </c>
      <c r="J175" s="4">
        <f>IF(ISBLANK(I175),countries_full!D175-countries_full!E175,I175)</f>
        <v>0</v>
      </c>
      <c r="M175" s="6" t="b">
        <f>C175=countries_full!B175</f>
        <v>1</v>
      </c>
      <c r="N175" s="6" t="str">
        <f>IF(M175=FALSE, countries_full!B175, C175)</f>
        <v>Americas</v>
      </c>
    </row>
    <row r="176" ht="15.75" customHeight="1">
      <c r="A176" s="4" t="s">
        <v>192</v>
      </c>
      <c r="B176" s="4" t="s">
        <v>25</v>
      </c>
      <c r="C176" s="4" t="str">
        <f t="shared" si="1"/>
        <v>Americas</v>
      </c>
      <c r="D176" s="4">
        <v>110696.0</v>
      </c>
      <c r="E176" s="5">
        <f t="shared" si="2"/>
        <v>110696</v>
      </c>
      <c r="F176" s="4">
        <v>389.0</v>
      </c>
      <c r="H176" s="4">
        <f>IF(ISBLANK(G176),countries_full!D176-countries_full!F176,G176)</f>
        <v>389</v>
      </c>
      <c r="I176" s="4">
        <v>0.0</v>
      </c>
      <c r="J176" s="4">
        <f>IF(ISBLANK(I176),countries_full!D176-countries_full!E176,I176)</f>
        <v>0</v>
      </c>
      <c r="M176" s="6" t="b">
        <f>C176=countries_full!B176</f>
        <v>1</v>
      </c>
      <c r="N176" s="6" t="str">
        <f>IF(M176=FALSE, countries_full!B176, C176)</f>
        <v>Americas</v>
      </c>
    </row>
    <row r="177" ht="15.75" customHeight="1">
      <c r="A177" s="4" t="s">
        <v>193</v>
      </c>
      <c r="B177" s="4" t="s">
        <v>21</v>
      </c>
      <c r="C177" s="4" t="str">
        <f t="shared" si="1"/>
        <v>Oceania</v>
      </c>
      <c r="D177" s="4">
        <v>199853.0</v>
      </c>
      <c r="E177" s="5">
        <f t="shared" si="2"/>
        <v>199853</v>
      </c>
      <c r="F177" s="4">
        <v>2842.0</v>
      </c>
      <c r="G177" s="4">
        <v>2821.0</v>
      </c>
      <c r="H177" s="4">
        <f>IF(ISBLANK(G177),countries_full!D177-countries_full!F177,G177)</f>
        <v>2821</v>
      </c>
      <c r="J177" s="4">
        <f>IF(ISBLANK(I177),countries_full!D177-countries_full!E177,I177)</f>
        <v>21</v>
      </c>
      <c r="M177" s="6" t="b">
        <f>C177=countries_full!B177</f>
        <v>1</v>
      </c>
      <c r="N177" s="6" t="str">
        <f>IF(M177=FALSE, countries_full!B177, C177)</f>
        <v>Oceania</v>
      </c>
    </row>
    <row r="178" ht="15.75" customHeight="1">
      <c r="A178" s="4" t="s">
        <v>194</v>
      </c>
      <c r="C178" s="4" t="str">
        <f t="shared" si="1"/>
        <v>Asia</v>
      </c>
      <c r="D178" s="4">
        <v>33599.0</v>
      </c>
      <c r="E178" s="5">
        <f t="shared" si="2"/>
        <v>33599</v>
      </c>
      <c r="F178" s="4">
        <v>61.0</v>
      </c>
      <c r="G178" s="4">
        <v>61.0</v>
      </c>
      <c r="H178" s="4">
        <f>IF(ISBLANK(G178),countries_full!D178-countries_full!F178,G178)</f>
        <v>61</v>
      </c>
      <c r="I178" s="4">
        <v>0.0</v>
      </c>
      <c r="J178" s="4">
        <f>IF(ISBLANK(I178),countries_full!D178-countries_full!E178,I178)</f>
        <v>0</v>
      </c>
      <c r="M178" s="6" t="b">
        <f>C178=countries_full!B178</f>
        <v>0</v>
      </c>
      <c r="N178" s="6" t="str">
        <f>IF(M178=FALSE, countries_full!B178, C178)</f>
        <v>Europe</v>
      </c>
    </row>
    <row r="179" ht="15.75" customHeight="1">
      <c r="A179" s="4" t="s">
        <v>195</v>
      </c>
      <c r="B179" s="4" t="s">
        <v>19</v>
      </c>
      <c r="C179" s="4" t="str">
        <f t="shared" si="1"/>
        <v>Africa</v>
      </c>
      <c r="D179" s="4">
        <v>214610.0</v>
      </c>
      <c r="E179" s="5">
        <f t="shared" si="2"/>
        <v>214610</v>
      </c>
      <c r="F179" s="4">
        <v>964.0</v>
      </c>
      <c r="G179" s="4">
        <v>964.0</v>
      </c>
      <c r="H179" s="4">
        <f>IF(ISBLANK(G179),countries_full!D179-countries_full!F179,G179)</f>
        <v>964</v>
      </c>
      <c r="I179" s="4">
        <v>0.0</v>
      </c>
      <c r="J179" s="4">
        <f>IF(ISBLANK(I179),countries_full!D179-countries_full!E179,I179)</f>
        <v>0</v>
      </c>
      <c r="M179" s="6" t="b">
        <f>C179=countries_full!B179</f>
        <v>1</v>
      </c>
      <c r="N179" s="6" t="str">
        <f>IF(M179=FALSE, countries_full!B179, C179)</f>
        <v>Africa</v>
      </c>
    </row>
    <row r="180" ht="15.75" customHeight="1">
      <c r="A180" s="4" t="s">
        <v>196</v>
      </c>
      <c r="B180" s="4" t="s">
        <v>13</v>
      </c>
      <c r="C180" s="4" t="str">
        <f t="shared" si="1"/>
        <v>Asia</v>
      </c>
      <c r="D180" s="4">
        <v>3.4218169E7</v>
      </c>
      <c r="E180" s="5">
        <f t="shared" si="2"/>
        <v>34218169</v>
      </c>
      <c r="F180" s="4">
        <v>2149690.0</v>
      </c>
      <c r="G180" s="4">
        <v>2149690.0</v>
      </c>
      <c r="H180" s="4">
        <f>IF(ISBLANK(G180),countries_full!D180-countries_full!F180,G180)</f>
        <v>2149690</v>
      </c>
      <c r="J180" s="4">
        <f>IF(ISBLANK(I180),countries_full!D180-countries_full!E180,I180)</f>
        <v>0</v>
      </c>
      <c r="M180" s="6" t="b">
        <f>C180=countries_full!B180</f>
        <v>1</v>
      </c>
      <c r="N180" s="6" t="str">
        <f>IF(M180=FALSE, countries_full!B180, C180)</f>
        <v>Asia</v>
      </c>
    </row>
    <row r="181" ht="15.75" customHeight="1">
      <c r="A181" s="4" t="s">
        <v>197</v>
      </c>
      <c r="B181" s="4" t="s">
        <v>19</v>
      </c>
      <c r="C181" s="4" t="str">
        <f t="shared" si="1"/>
        <v>Africa</v>
      </c>
      <c r="D181" s="4">
        <v>1.7223497E7</v>
      </c>
      <c r="E181" s="5">
        <f t="shared" si="2"/>
        <v>17223497</v>
      </c>
      <c r="F181" s="4">
        <v>196722.0</v>
      </c>
      <c r="G181" s="4">
        <v>192530.0</v>
      </c>
      <c r="H181" s="4">
        <f>IF(ISBLANK(G181),countries_full!D181-countries_full!F181,G181)</f>
        <v>192530</v>
      </c>
      <c r="I181" s="4">
        <v>4192.0</v>
      </c>
      <c r="J181" s="4">
        <f>IF(ISBLANK(I181),countries_full!D181-countries_full!E181,I181)</f>
        <v>4192</v>
      </c>
      <c r="M181" s="6" t="b">
        <f>C181=countries_full!B181</f>
        <v>1</v>
      </c>
      <c r="N181" s="6" t="str">
        <f>IF(M181=FALSE, countries_full!B181, C181)</f>
        <v>Africa</v>
      </c>
    </row>
    <row r="182" ht="15.75" customHeight="1">
      <c r="A182" s="4" t="s">
        <v>198</v>
      </c>
      <c r="B182" s="4" t="s">
        <v>16</v>
      </c>
      <c r="C182" s="4" t="str">
        <f t="shared" si="1"/>
        <v>Europe</v>
      </c>
      <c r="D182" s="4">
        <v>6871547.0</v>
      </c>
      <c r="E182" s="5">
        <f t="shared" si="2"/>
        <v>6871547</v>
      </c>
      <c r="F182" s="4">
        <v>88361.0</v>
      </c>
      <c r="G182" s="4">
        <v>88246.0</v>
      </c>
      <c r="H182" s="4">
        <f>IF(ISBLANK(G182),countries_full!D182-countries_full!F182,G182)</f>
        <v>88246</v>
      </c>
      <c r="I182" s="4">
        <v>115.0</v>
      </c>
      <c r="J182" s="4">
        <f>IF(ISBLANK(I182),countries_full!D182-countries_full!E182,I182)</f>
        <v>115</v>
      </c>
      <c r="M182" s="6" t="b">
        <f>C182=countries_full!B182</f>
        <v>1</v>
      </c>
      <c r="N182" s="6" t="str">
        <f>IF(M182=FALSE, countries_full!B182, C182)</f>
        <v>Europe</v>
      </c>
    </row>
    <row r="183" ht="15.75" customHeight="1">
      <c r="A183" s="4" t="s">
        <v>199</v>
      </c>
      <c r="B183" s="4" t="s">
        <v>19</v>
      </c>
      <c r="C183" s="4" t="str">
        <f t="shared" si="1"/>
        <v>Africa</v>
      </c>
      <c r="D183" s="4">
        <v>98963.0</v>
      </c>
      <c r="E183" s="5">
        <f t="shared" si="2"/>
        <v>98963</v>
      </c>
      <c r="F183" s="4">
        <v>452.0</v>
      </c>
      <c r="G183" s="4">
        <v>455.0</v>
      </c>
      <c r="H183" s="4">
        <f>IF(ISBLANK(G183),countries_full!D183-countries_full!F183,G183)</f>
        <v>455</v>
      </c>
      <c r="J183" s="4">
        <f>IF(ISBLANK(I183),countries_full!D183-countries_full!E183,I183)</f>
        <v>-3</v>
      </c>
      <c r="M183" s="6" t="b">
        <f>C183=countries_full!B183</f>
        <v>1</v>
      </c>
      <c r="N183" s="6" t="str">
        <f>IF(M183=FALSE, countries_full!B183, C183)</f>
        <v>Africa</v>
      </c>
    </row>
    <row r="184" ht="15.75" customHeight="1">
      <c r="A184" s="4" t="s">
        <v>200</v>
      </c>
      <c r="B184" s="4" t="s">
        <v>19</v>
      </c>
      <c r="C184" s="4" t="str">
        <f t="shared" si="1"/>
        <v>Africa</v>
      </c>
      <c r="D184" s="4">
        <v>8297882.0</v>
      </c>
      <c r="E184" s="5">
        <f t="shared" si="2"/>
        <v>8297882</v>
      </c>
      <c r="F184" s="4">
        <v>71740.0</v>
      </c>
      <c r="G184" s="4">
        <v>71620.0</v>
      </c>
      <c r="H184" s="4">
        <f>IF(ISBLANK(G184),countries_full!D184-countries_full!F184,G184)</f>
        <v>71620</v>
      </c>
      <c r="I184" s="4">
        <v>120.0</v>
      </c>
      <c r="J184" s="4">
        <f>IF(ISBLANK(I184),countries_full!D184-countries_full!E184,I184)</f>
        <v>120</v>
      </c>
      <c r="M184" s="6" t="b">
        <f>C184=countries_full!B184</f>
        <v>1</v>
      </c>
      <c r="N184" s="6" t="str">
        <f>IF(M184=FALSE, countries_full!B184, C184)</f>
        <v>Africa</v>
      </c>
    </row>
    <row r="185" ht="15.75" customHeight="1">
      <c r="A185" s="4" t="s">
        <v>201</v>
      </c>
      <c r="B185" s="4" t="s">
        <v>13</v>
      </c>
      <c r="C185" s="4" t="str">
        <f t="shared" si="1"/>
        <v>Asia</v>
      </c>
      <c r="D185" s="4">
        <v>5685807.0</v>
      </c>
      <c r="E185" s="5">
        <f t="shared" si="2"/>
        <v>5685807</v>
      </c>
      <c r="F185" s="4">
        <v>728.0</v>
      </c>
      <c r="G185" s="4">
        <v>716.0</v>
      </c>
      <c r="H185" s="4">
        <f>IF(ISBLANK(G185),countries_full!D185-countries_full!F185,G185)</f>
        <v>716</v>
      </c>
      <c r="I185" s="4">
        <v>10.0</v>
      </c>
      <c r="J185" s="4">
        <f>IF(ISBLANK(I185),countries_full!D185-countries_full!E185,I185)</f>
        <v>10</v>
      </c>
      <c r="M185" s="6" t="b">
        <f>C185=countries_full!B185</f>
        <v>1</v>
      </c>
      <c r="N185" s="6" t="str">
        <f>IF(M185=FALSE, countries_full!B185, C185)</f>
        <v>Asia</v>
      </c>
    </row>
    <row r="186" ht="15.75" customHeight="1">
      <c r="A186" s="4" t="s">
        <v>202</v>
      </c>
      <c r="B186" s="4" t="s">
        <v>25</v>
      </c>
      <c r="C186" s="4" t="str">
        <f t="shared" si="1"/>
        <v>Americas</v>
      </c>
      <c r="D186" s="4">
        <v>41486.0</v>
      </c>
      <c r="E186" s="5">
        <f t="shared" si="2"/>
        <v>41486</v>
      </c>
      <c r="F186" s="4">
        <v>34.0</v>
      </c>
      <c r="G186" s="4">
        <v>34.0</v>
      </c>
      <c r="H186" s="4">
        <f>IF(ISBLANK(G186),countries_full!D186-countries_full!F186,G186)</f>
        <v>34</v>
      </c>
      <c r="I186" s="4">
        <v>0.0</v>
      </c>
      <c r="J186" s="4">
        <f>IF(ISBLANK(I186),countries_full!D186-countries_full!E186,I186)</f>
        <v>0</v>
      </c>
      <c r="M186" s="6" t="b">
        <f>C186=countries_full!B186</f>
        <v>1</v>
      </c>
      <c r="N186" s="6" t="str">
        <f>IF(M186=FALSE, countries_full!B186, C186)</f>
        <v>Americas</v>
      </c>
    </row>
    <row r="187" ht="15.75" customHeight="1">
      <c r="A187" s="4" t="s">
        <v>203</v>
      </c>
      <c r="B187" s="4" t="s">
        <v>16</v>
      </c>
      <c r="C187" s="4" t="str">
        <f t="shared" si="1"/>
        <v>Europe</v>
      </c>
      <c r="D187" s="4">
        <v>5459781.0</v>
      </c>
      <c r="E187" s="5">
        <f t="shared" si="2"/>
        <v>5459781</v>
      </c>
      <c r="F187" s="4">
        <v>49037.0</v>
      </c>
      <c r="H187" s="4">
        <f>IF(ISBLANK(G187),countries_full!D187-countries_full!F187,G187)</f>
        <v>48107</v>
      </c>
      <c r="I187" s="4">
        <v>930.0</v>
      </c>
      <c r="J187" s="4">
        <f>IF(ISBLANK(I187),countries_full!D187-countries_full!E187,I187)</f>
        <v>930</v>
      </c>
      <c r="M187" s="6" t="b">
        <f>C187=countries_full!B187</f>
        <v>1</v>
      </c>
      <c r="N187" s="6" t="str">
        <f>IF(M187=FALSE, countries_full!B187, C187)</f>
        <v>Europe</v>
      </c>
    </row>
    <row r="188" ht="15.75" customHeight="1">
      <c r="A188" s="4" t="s">
        <v>204</v>
      </c>
      <c r="B188" s="4" t="s">
        <v>16</v>
      </c>
      <c r="C188" s="4" t="str">
        <f t="shared" si="1"/>
        <v>Europe</v>
      </c>
      <c r="D188" s="4">
        <v>2108977.0</v>
      </c>
      <c r="E188" s="5">
        <f t="shared" si="2"/>
        <v>2108977</v>
      </c>
      <c r="F188" s="4">
        <v>20273.0</v>
      </c>
      <c r="G188" s="4">
        <v>20151.0</v>
      </c>
      <c r="H188" s="4">
        <f>IF(ISBLANK(G188),countries_full!D188-countries_full!F188,G188)</f>
        <v>20151</v>
      </c>
      <c r="I188" s="4">
        <v>122.0</v>
      </c>
      <c r="J188" s="4">
        <f>IF(ISBLANK(I188),countries_full!D188-countries_full!E188,I188)</f>
        <v>122</v>
      </c>
      <c r="M188" s="6" t="b">
        <f>C188=countries_full!B188</f>
        <v>1</v>
      </c>
      <c r="N188" s="6" t="str">
        <f>IF(M188=FALSE, countries_full!B188, C188)</f>
        <v>Europe</v>
      </c>
    </row>
    <row r="189" ht="15.75" customHeight="1">
      <c r="A189" s="4" t="s">
        <v>205</v>
      </c>
      <c r="B189" s="4" t="s">
        <v>21</v>
      </c>
      <c r="C189" s="4" t="str">
        <f t="shared" si="1"/>
        <v>Oceania</v>
      </c>
      <c r="D189" s="4">
        <v>728041.0</v>
      </c>
      <c r="E189" s="5">
        <f t="shared" si="2"/>
        <v>728041</v>
      </c>
      <c r="F189" s="4">
        <v>28896.0</v>
      </c>
      <c r="G189" s="4">
        <v>27986.0</v>
      </c>
      <c r="H189" s="4">
        <f>IF(ISBLANK(G189),countries_full!D189-countries_full!F189,G189)</f>
        <v>27986</v>
      </c>
      <c r="I189" s="4">
        <v>910.0</v>
      </c>
      <c r="J189" s="4">
        <f>IF(ISBLANK(I189),countries_full!D189-countries_full!E189,I189)</f>
        <v>910</v>
      </c>
      <c r="M189" s="6" t="b">
        <f>C189=countries_full!B189</f>
        <v>1</v>
      </c>
      <c r="N189" s="6" t="str">
        <f>IF(M189=FALSE, countries_full!B189, C189)</f>
        <v>Oceania</v>
      </c>
    </row>
    <row r="190" ht="15.75" customHeight="1">
      <c r="A190" s="4" t="s">
        <v>206</v>
      </c>
      <c r="B190" s="4" t="s">
        <v>19</v>
      </c>
      <c r="C190" s="4" t="str">
        <f t="shared" si="1"/>
        <v>Africa</v>
      </c>
      <c r="D190" s="4">
        <v>1.636E7</v>
      </c>
      <c r="E190" s="5">
        <f t="shared" si="2"/>
        <v>16360000</v>
      </c>
      <c r="F190" s="4">
        <v>637657.0</v>
      </c>
      <c r="H190" s="4">
        <f>IF(ISBLANK(G190),countries_full!D190-countries_full!F190,G190)</f>
        <v>627337</v>
      </c>
      <c r="I190" s="4">
        <v>10320.0</v>
      </c>
      <c r="J190" s="4">
        <f>IF(ISBLANK(I190),countries_full!D190-countries_full!E190,I190)</f>
        <v>10320</v>
      </c>
      <c r="M190" s="6" t="b">
        <f>C190=countries_full!B190</f>
        <v>1</v>
      </c>
      <c r="N190" s="6" t="str">
        <f>IF(M190=FALSE, countries_full!B190, C190)</f>
        <v>Africa</v>
      </c>
    </row>
    <row r="191" ht="15.75" customHeight="1">
      <c r="A191" s="4" t="s">
        <v>207</v>
      </c>
      <c r="B191" s="4" t="s">
        <v>19</v>
      </c>
      <c r="C191" s="4" t="str">
        <f t="shared" si="1"/>
        <v>Africa</v>
      </c>
      <c r="D191" s="4">
        <v>5.962235E7</v>
      </c>
      <c r="E191" s="5">
        <f t="shared" si="2"/>
        <v>59622350</v>
      </c>
      <c r="F191" s="4">
        <v>1221037.0</v>
      </c>
      <c r="H191" s="4">
        <f>IF(ISBLANK(G191),countries_full!D191-countries_full!F191,G191)</f>
        <v>1216417</v>
      </c>
      <c r="I191" s="4">
        <v>4620.0</v>
      </c>
      <c r="J191" s="4">
        <f>IF(ISBLANK(I191),countries_full!D191-countries_full!E191,I191)</f>
        <v>4620</v>
      </c>
      <c r="M191" s="6" t="b">
        <f>C191=countries_full!B191</f>
        <v>1</v>
      </c>
      <c r="N191" s="6" t="str">
        <f>IF(M191=FALSE, countries_full!B191, C191)</f>
        <v>Africa</v>
      </c>
    </row>
    <row r="192" ht="15.75" customHeight="1">
      <c r="A192" s="4" t="s">
        <v>208</v>
      </c>
      <c r="B192" s="4" t="s">
        <v>13</v>
      </c>
      <c r="C192" s="4" t="str">
        <f t="shared" si="1"/>
        <v>Asia</v>
      </c>
      <c r="D192" s="4">
        <v>5.1671569E7</v>
      </c>
      <c r="E192" s="5">
        <f t="shared" si="2"/>
        <v>51671569</v>
      </c>
      <c r="F192" s="4">
        <v>100210.0</v>
      </c>
      <c r="H192" s="4">
        <f>IF(ISBLANK(G192),countries_full!D192-countries_full!F192,G192)</f>
        <v>99909</v>
      </c>
      <c r="I192" s="4">
        <v>301.0</v>
      </c>
      <c r="J192" s="4">
        <f>IF(ISBLANK(I192),countries_full!D192-countries_full!E192,I192)</f>
        <v>301</v>
      </c>
      <c r="M192" s="6" t="b">
        <f>C192=countries_full!B192</f>
        <v>1</v>
      </c>
      <c r="N192" s="6" t="str">
        <f>IF(M192=FALSE, countries_full!B192, C192)</f>
        <v>Asia</v>
      </c>
    </row>
    <row r="193" ht="15.75" customHeight="1">
      <c r="A193" s="4" t="s">
        <v>209</v>
      </c>
      <c r="B193" s="4" t="s">
        <v>13</v>
      </c>
      <c r="C193" s="4" t="str">
        <f t="shared" si="1"/>
        <v>Asia</v>
      </c>
      <c r="E193" s="5">
        <f t="shared" si="2"/>
        <v>34746410.44</v>
      </c>
      <c r="F193" s="4">
        <v>3900.0</v>
      </c>
      <c r="G193" s="4">
        <v>0.0</v>
      </c>
      <c r="H193" s="4">
        <f>IF(ISBLANK(G193),countries_full!D193-countries_full!F193,G193)</f>
        <v>0</v>
      </c>
      <c r="I193" s="4">
        <v>0.0</v>
      </c>
      <c r="J193" s="4">
        <f>IF(ISBLANK(I193),countries_full!D193-countries_full!E193,I193)</f>
        <v>0</v>
      </c>
      <c r="M193" s="6" t="b">
        <f>C193=countries_full!B193</f>
        <v>1</v>
      </c>
      <c r="N193" s="6" t="str">
        <f>IF(M193=FALSE, countries_full!B193, C193)</f>
        <v>Asia</v>
      </c>
    </row>
    <row r="194" ht="15.75" customHeight="1">
      <c r="A194" s="4" t="s">
        <v>210</v>
      </c>
      <c r="C194" s="4" t="str">
        <f t="shared" si="1"/>
        <v>Asia</v>
      </c>
      <c r="D194" s="4">
        <v>1.3249924E7</v>
      </c>
      <c r="E194" s="5">
        <f t="shared" si="2"/>
        <v>13249924</v>
      </c>
      <c r="F194" s="4">
        <v>644329.0</v>
      </c>
      <c r="G194" s="4">
        <v>644329.0</v>
      </c>
      <c r="H194" s="4">
        <f>IF(ISBLANK(G194),countries_full!D194-countries_full!F194,G194)</f>
        <v>644329</v>
      </c>
      <c r="I194" s="4">
        <v>0.0</v>
      </c>
      <c r="J194" s="4">
        <f>IF(ISBLANK(I194),countries_full!D194-countries_full!E194,I194)</f>
        <v>0</v>
      </c>
      <c r="M194" s="6" t="b">
        <f>C194=countries_full!B194</f>
        <v>0</v>
      </c>
      <c r="N194" s="6" t="str">
        <f>IF(M194=FALSE, countries_full!B194, C194)</f>
        <v>Africa</v>
      </c>
    </row>
    <row r="195" ht="15.75" customHeight="1">
      <c r="A195" s="4" t="s">
        <v>211</v>
      </c>
      <c r="B195" s="4" t="s">
        <v>16</v>
      </c>
      <c r="C195" s="4" t="str">
        <f t="shared" si="1"/>
        <v>Europe</v>
      </c>
      <c r="D195" s="4">
        <v>4.7394223E7</v>
      </c>
      <c r="E195" s="5">
        <f t="shared" si="2"/>
        <v>47394223</v>
      </c>
      <c r="F195" s="4">
        <v>505992.0</v>
      </c>
      <c r="H195" s="4">
        <f>IF(ISBLANK(G195),countries_full!D195-countries_full!F195,G195)</f>
        <v>499602</v>
      </c>
      <c r="I195" s="4">
        <v>6390.0</v>
      </c>
      <c r="J195" s="4">
        <f>IF(ISBLANK(I195),countries_full!D195-countries_full!E195,I195)</f>
        <v>6390</v>
      </c>
      <c r="M195" s="6" t="b">
        <f>C195=countries_full!B195</f>
        <v>1</v>
      </c>
      <c r="N195" s="6" t="str">
        <f>IF(M195=FALSE, countries_full!B195, C195)</f>
        <v>Europe</v>
      </c>
    </row>
    <row r="196" ht="15.75" customHeight="1">
      <c r="A196" s="4" t="s">
        <v>212</v>
      </c>
      <c r="B196" s="4" t="s">
        <v>13</v>
      </c>
      <c r="C196" s="4" t="str">
        <f t="shared" si="1"/>
        <v>Asia</v>
      </c>
      <c r="D196" s="4">
        <v>2.1919E7</v>
      </c>
      <c r="E196" s="5">
        <f t="shared" si="2"/>
        <v>21919000</v>
      </c>
      <c r="F196" s="4">
        <v>65610.0</v>
      </c>
      <c r="H196" s="4">
        <f>IF(ISBLANK(G196),countries_full!D196-countries_full!F196,G196)</f>
        <v>62732</v>
      </c>
      <c r="I196" s="4">
        <v>2878.0</v>
      </c>
      <c r="J196" s="4">
        <f>IF(ISBLANK(I196),countries_full!D196-countries_full!E196,I196)</f>
        <v>2878</v>
      </c>
      <c r="M196" s="6" t="b">
        <f>C196=countries_full!B196</f>
        <v>1</v>
      </c>
      <c r="N196" s="6" t="str">
        <f>IF(M196=FALSE, countries_full!B196, C196)</f>
        <v>Asia</v>
      </c>
    </row>
    <row r="197" ht="15.75" customHeight="1">
      <c r="A197" s="4" t="s">
        <v>213</v>
      </c>
      <c r="B197" s="4" t="s">
        <v>19</v>
      </c>
      <c r="C197" s="4" t="str">
        <f t="shared" si="1"/>
        <v>Africa</v>
      </c>
      <c r="D197" s="4">
        <v>4.371591E7</v>
      </c>
      <c r="E197" s="5">
        <f t="shared" si="2"/>
        <v>43715910</v>
      </c>
      <c r="F197" s="4">
        <v>1861484.0</v>
      </c>
      <c r="H197" s="4">
        <f>IF(ISBLANK(G197),countries_full!D197-countries_full!F197,G197)</f>
        <v>1731671</v>
      </c>
      <c r="I197" s="4">
        <v>129813.0</v>
      </c>
      <c r="J197" s="4">
        <f>IF(ISBLANK(I197),countries_full!D197-countries_full!E197,I197)</f>
        <v>129813</v>
      </c>
      <c r="M197" s="6" t="b">
        <f>C197=countries_full!B197</f>
        <v>1</v>
      </c>
      <c r="N197" s="6" t="str">
        <f>IF(M197=FALSE, countries_full!B197, C197)</f>
        <v>Africa</v>
      </c>
    </row>
    <row r="198" ht="15.75" customHeight="1">
      <c r="A198" s="4" t="s">
        <v>214</v>
      </c>
      <c r="C198" s="4" t="str">
        <f t="shared" si="1"/>
        <v>Asia</v>
      </c>
      <c r="D198" s="4">
        <v>598000.0</v>
      </c>
      <c r="E198" s="5">
        <f t="shared" si="2"/>
        <v>598000</v>
      </c>
      <c r="F198" s="4">
        <v>163820.0</v>
      </c>
      <c r="G198" s="4">
        <v>156000.0</v>
      </c>
      <c r="H198" s="4">
        <f>IF(ISBLANK(G198),countries_full!D198-countries_full!F198,G198)</f>
        <v>156000</v>
      </c>
      <c r="I198" s="4">
        <v>7820.0</v>
      </c>
      <c r="J198" s="4">
        <f>IF(ISBLANK(I198),countries_full!D198-countries_full!E198,I198)</f>
        <v>7820</v>
      </c>
      <c r="M198" s="6" t="b">
        <f>C198=countries_full!B198</f>
        <v>0</v>
      </c>
      <c r="N198" s="6" t="str">
        <f>IF(M198=FALSE, countries_full!B198, C198)</f>
        <v>Americas</v>
      </c>
    </row>
    <row r="199" ht="15.75" customHeight="1">
      <c r="A199" s="4" t="s">
        <v>215</v>
      </c>
      <c r="B199" s="4" t="s">
        <v>16</v>
      </c>
      <c r="C199" s="4" t="str">
        <f t="shared" si="1"/>
        <v>Europe</v>
      </c>
      <c r="D199" s="4">
        <v>1.040207E7</v>
      </c>
      <c r="E199" s="5">
        <f t="shared" si="2"/>
        <v>10402070</v>
      </c>
      <c r="F199" s="4">
        <v>450295.0</v>
      </c>
      <c r="H199" s="4">
        <f>IF(ISBLANK(G199),countries_full!D199-countries_full!F199,G199)</f>
        <v>410335</v>
      </c>
      <c r="I199" s="4">
        <v>39960.0</v>
      </c>
      <c r="J199" s="4">
        <f>IF(ISBLANK(I199),countries_full!D199-countries_full!E199,I199)</f>
        <v>39960</v>
      </c>
      <c r="M199" s="6" t="b">
        <f>C199=countries_full!B199</f>
        <v>1</v>
      </c>
      <c r="N199" s="6" t="str">
        <f>IF(M199=FALSE, countries_full!B199, C199)</f>
        <v>Europe</v>
      </c>
    </row>
    <row r="200" ht="15.75" customHeight="1">
      <c r="A200" s="4" t="s">
        <v>216</v>
      </c>
      <c r="B200" s="4" t="s">
        <v>16</v>
      </c>
      <c r="C200" s="4" t="str">
        <f t="shared" si="1"/>
        <v>Europe</v>
      </c>
      <c r="D200" s="4">
        <v>8680890.0</v>
      </c>
      <c r="E200" s="5">
        <f t="shared" si="2"/>
        <v>8680890</v>
      </c>
      <c r="F200" s="4">
        <v>41284.0</v>
      </c>
      <c r="G200" s="4">
        <v>39997.0</v>
      </c>
      <c r="H200" s="4">
        <f>IF(ISBLANK(G200),countries_full!D200-countries_full!F200,G200)</f>
        <v>39997</v>
      </c>
      <c r="J200" s="4">
        <f>IF(ISBLANK(I200),countries_full!D200-countries_full!E200,I200)</f>
        <v>1287</v>
      </c>
      <c r="M200" s="6" t="b">
        <f>C200=countries_full!B200</f>
        <v>1</v>
      </c>
      <c r="N200" s="6" t="str">
        <f>IF(M200=FALSE, countries_full!B200, C200)</f>
        <v>Europe</v>
      </c>
    </row>
    <row r="201" ht="15.75" customHeight="1">
      <c r="A201" s="4" t="s">
        <v>217</v>
      </c>
      <c r="B201" s="4" t="s">
        <v>13</v>
      </c>
      <c r="C201" s="4" t="str">
        <f t="shared" si="1"/>
        <v>Asia</v>
      </c>
      <c r="D201" s="4">
        <v>1.8276E7</v>
      </c>
      <c r="E201" s="5">
        <f t="shared" si="2"/>
        <v>18276000</v>
      </c>
      <c r="F201" s="4">
        <v>185180.0</v>
      </c>
      <c r="G201" s="4">
        <v>183630.0</v>
      </c>
      <c r="H201" s="4">
        <f>IF(ISBLANK(G201),countries_full!D201-countries_full!F201,G201)</f>
        <v>183630</v>
      </c>
      <c r="I201" s="4">
        <v>1550.0</v>
      </c>
      <c r="J201" s="4">
        <f>IF(ISBLANK(I201),countries_full!D201-countries_full!E201,I201)</f>
        <v>1550</v>
      </c>
      <c r="M201" s="6" t="b">
        <f>C201=countries_full!B201</f>
        <v>1</v>
      </c>
      <c r="N201" s="6" t="str">
        <f>IF(M201=FALSE, countries_full!B201, C201)</f>
        <v>Asia</v>
      </c>
    </row>
    <row r="202" ht="15.75" customHeight="1">
      <c r="A202" s="4" t="s">
        <v>218</v>
      </c>
      <c r="B202" s="4" t="s">
        <v>13</v>
      </c>
      <c r="C202" s="4" t="str">
        <f t="shared" si="1"/>
        <v>Asia</v>
      </c>
      <c r="D202" s="4">
        <v>2.3514196E7</v>
      </c>
      <c r="E202" s="5">
        <f t="shared" si="2"/>
        <v>23514196</v>
      </c>
      <c r="F202" s="4">
        <v>36193.0</v>
      </c>
      <c r="G202" s="4">
        <v>32260.0</v>
      </c>
      <c r="H202" s="4">
        <f>IF(ISBLANK(G202),countries_full!D202-countries_full!F202,G202)</f>
        <v>32260</v>
      </c>
      <c r="J202" s="4">
        <f>IF(ISBLANK(I202),countries_full!D202-countries_full!E202,I202)</f>
        <v>3933</v>
      </c>
      <c r="M202" s="6" t="b">
        <f>C202=countries_full!B202</f>
        <v>1</v>
      </c>
      <c r="N202" s="6" t="str">
        <f>IF(M202=FALSE, countries_full!B202, C202)</f>
        <v>Asia</v>
      </c>
    </row>
    <row r="203" ht="15.75" customHeight="1">
      <c r="A203" s="4" t="s">
        <v>219</v>
      </c>
      <c r="C203" s="4" t="str">
        <f t="shared" si="1"/>
        <v>Asia</v>
      </c>
      <c r="D203" s="4">
        <v>9504000.0</v>
      </c>
      <c r="E203" s="5">
        <f t="shared" si="2"/>
        <v>9504000</v>
      </c>
      <c r="F203" s="4">
        <v>143100.0</v>
      </c>
      <c r="G203" s="4">
        <v>141510.0</v>
      </c>
      <c r="H203" s="4">
        <f>IF(ISBLANK(G203),countries_full!D203-countries_full!F203,G203)</f>
        <v>141510</v>
      </c>
      <c r="I203" s="4">
        <v>2590.0</v>
      </c>
      <c r="J203" s="4">
        <f>IF(ISBLANK(I203),countries_full!D203-countries_full!E203,I203)</f>
        <v>2590</v>
      </c>
      <c r="M203" s="6" t="b">
        <f>C203=countries_full!B203</f>
        <v>1</v>
      </c>
      <c r="N203" s="6" t="str">
        <f>IF(M203=FALSE, countries_full!B203, C203)</f>
        <v>Asia</v>
      </c>
    </row>
    <row r="204" ht="15.75" customHeight="1">
      <c r="A204" s="4" t="s">
        <v>220</v>
      </c>
      <c r="C204" s="4" t="str">
        <f t="shared" si="1"/>
        <v>Asia</v>
      </c>
      <c r="D204" s="4">
        <v>5.9441988E7</v>
      </c>
      <c r="E204" s="5">
        <f t="shared" si="2"/>
        <v>59441988</v>
      </c>
      <c r="F204" s="4">
        <v>945087.0</v>
      </c>
      <c r="G204" s="4">
        <v>885800.0</v>
      </c>
      <c r="H204" s="4">
        <f>IF(ISBLANK(G204),countries_full!D204-countries_full!F204,G204)</f>
        <v>885800</v>
      </c>
      <c r="I204" s="4">
        <v>61500.0</v>
      </c>
      <c r="J204" s="4">
        <f>IF(ISBLANK(I204),countries_full!D204-countries_full!E204,I204)</f>
        <v>61500</v>
      </c>
      <c r="M204" s="6" t="b">
        <f>C204=countries_full!B204</f>
        <v>0</v>
      </c>
      <c r="N204" s="6" t="str">
        <f>IF(M204=FALSE, countries_full!B204, C204)</f>
        <v>Africa</v>
      </c>
    </row>
    <row r="205" ht="15.75" customHeight="1">
      <c r="A205" s="4" t="s">
        <v>221</v>
      </c>
      <c r="B205" s="4" t="s">
        <v>13</v>
      </c>
      <c r="C205" s="4" t="str">
        <f t="shared" si="1"/>
        <v>Asia</v>
      </c>
      <c r="E205" s="5">
        <f t="shared" si="2"/>
        <v>34746410.44</v>
      </c>
      <c r="F205" s="4">
        <v>513120.0</v>
      </c>
      <c r="G205" s="4">
        <v>510890.0</v>
      </c>
      <c r="H205" s="4">
        <f>IF(ISBLANK(G205),countries_full!D205-countries_full!F205,G205)</f>
        <v>510890</v>
      </c>
      <c r="I205" s="4">
        <v>2230.0</v>
      </c>
      <c r="J205" s="4">
        <f>IF(ISBLANK(I205),countries_full!D205-countries_full!E205,I205)</f>
        <v>2230</v>
      </c>
      <c r="M205" s="6" t="b">
        <f>C205=countries_full!B205</f>
        <v>1</v>
      </c>
      <c r="N205" s="6" t="str">
        <f>IF(M205=FALSE, countries_full!B205, C205)</f>
        <v>Asia</v>
      </c>
    </row>
    <row r="206" ht="15.75" customHeight="1">
      <c r="A206" s="4" t="s">
        <v>222</v>
      </c>
      <c r="B206" s="4" t="s">
        <v>19</v>
      </c>
      <c r="C206" s="4" t="str">
        <f t="shared" si="1"/>
        <v>Africa</v>
      </c>
      <c r="D206" s="4">
        <v>7886000.0</v>
      </c>
      <c r="E206" s="5">
        <f t="shared" si="2"/>
        <v>7886000</v>
      </c>
      <c r="F206" s="4">
        <v>56785.0</v>
      </c>
      <c r="G206" s="4">
        <v>54385.0</v>
      </c>
      <c r="H206" s="4">
        <f>IF(ISBLANK(G206),countries_full!D206-countries_full!F206,G206)</f>
        <v>54385</v>
      </c>
      <c r="I206" s="4">
        <v>2400.0</v>
      </c>
      <c r="J206" s="4">
        <f>IF(ISBLANK(I206),countries_full!D206-countries_full!E206,I206)</f>
        <v>2400</v>
      </c>
      <c r="M206" s="6" t="b">
        <f>C206=countries_full!B206</f>
        <v>1</v>
      </c>
      <c r="N206" s="6" t="str">
        <f>IF(M206=FALSE, countries_full!B206, C206)</f>
        <v>Africa</v>
      </c>
    </row>
    <row r="207" ht="15.75" customHeight="1">
      <c r="A207" s="4" t="s">
        <v>223</v>
      </c>
      <c r="B207" s="4" t="s">
        <v>21</v>
      </c>
      <c r="C207" s="4" t="str">
        <f t="shared" si="1"/>
        <v>Oceania</v>
      </c>
      <c r="D207" s="4">
        <v>1501.0</v>
      </c>
      <c r="E207" s="5">
        <f t="shared" si="2"/>
        <v>1501</v>
      </c>
      <c r="F207" s="4">
        <v>12.0</v>
      </c>
      <c r="H207" s="4">
        <f>IF(ISBLANK(G207),countries_full!D207-countries_full!F207,G207)</f>
        <v>12</v>
      </c>
      <c r="I207" s="4">
        <v>0.0</v>
      </c>
      <c r="J207" s="4">
        <f>IF(ISBLANK(I207),countries_full!D207-countries_full!E207,I207)</f>
        <v>0</v>
      </c>
      <c r="M207" s="6" t="b">
        <f>C207=countries_full!B207</f>
        <v>1</v>
      </c>
      <c r="N207" s="6" t="str">
        <f>IF(M207=FALSE, countries_full!B207, C207)</f>
        <v>Oceania</v>
      </c>
    </row>
    <row r="208" ht="15.75" customHeight="1">
      <c r="A208" s="4" t="s">
        <v>224</v>
      </c>
      <c r="B208" s="4" t="s">
        <v>21</v>
      </c>
      <c r="C208" s="4" t="str">
        <f t="shared" si="1"/>
        <v>Oceania</v>
      </c>
      <c r="E208" s="5">
        <f t="shared" si="2"/>
        <v>34746410.44</v>
      </c>
      <c r="F208" s="4">
        <v>747.0</v>
      </c>
      <c r="G208" s="4">
        <v>717.0</v>
      </c>
      <c r="H208" s="4">
        <f>IF(ISBLANK(G208),countries_full!D208-countries_full!F208,G208)</f>
        <v>717</v>
      </c>
      <c r="I208" s="4">
        <v>30.0</v>
      </c>
      <c r="J208" s="4">
        <f>IF(ISBLANK(I208),countries_full!D208-countries_full!E208,I208)</f>
        <v>30</v>
      </c>
      <c r="M208" s="6" t="b">
        <f>C208=countries_full!B208</f>
        <v>1</v>
      </c>
      <c r="N208" s="6" t="str">
        <f>IF(M208=FALSE, countries_full!B208, C208)</f>
        <v>Oceania</v>
      </c>
    </row>
    <row r="209" ht="15.75" customHeight="1">
      <c r="A209" s="4" t="s">
        <v>225</v>
      </c>
      <c r="B209" s="4" t="s">
        <v>16</v>
      </c>
      <c r="C209" s="4" t="str">
        <f t="shared" si="1"/>
        <v>Europe</v>
      </c>
      <c r="D209" s="4">
        <v>469000.0</v>
      </c>
      <c r="E209" s="5">
        <f t="shared" si="2"/>
        <v>469000</v>
      </c>
      <c r="F209" s="4">
        <v>4163.0</v>
      </c>
      <c r="G209" s="4">
        <v>0.0</v>
      </c>
      <c r="H209" s="4">
        <f>IF(ISBLANK(G209),countries_full!D209-countries_full!F209,G209)</f>
        <v>0</v>
      </c>
      <c r="J209" s="4">
        <f>IF(ISBLANK(I209),countries_full!D209-countries_full!E209,I209)</f>
        <v>4163</v>
      </c>
      <c r="M209" s="6" t="b">
        <f>C209=countries_full!B209</f>
        <v>1</v>
      </c>
      <c r="N209" s="6" t="str">
        <f>IF(M209=FALSE, countries_full!B209, C209)</f>
        <v>Europe</v>
      </c>
    </row>
    <row r="210" ht="15.75" customHeight="1">
      <c r="A210" s="4" t="s">
        <v>226</v>
      </c>
      <c r="B210" s="4" t="s">
        <v>25</v>
      </c>
      <c r="C210" s="4" t="str">
        <f t="shared" si="1"/>
        <v>Americas</v>
      </c>
      <c r="D210" s="4">
        <v>1366725.0</v>
      </c>
      <c r="E210" s="5">
        <f t="shared" si="2"/>
        <v>1366725</v>
      </c>
      <c r="F210" s="4">
        <v>5130.0</v>
      </c>
      <c r="G210" s="4">
        <v>5128.0</v>
      </c>
      <c r="H210" s="4">
        <f>IF(ISBLANK(G210),countries_full!D210-countries_full!F210,G210)</f>
        <v>5128</v>
      </c>
      <c r="J210" s="4">
        <f>IF(ISBLANK(I210),countries_full!D210-countries_full!E210,I210)</f>
        <v>2</v>
      </c>
      <c r="M210" s="6" t="b">
        <f>C210=countries_full!B210</f>
        <v>1</v>
      </c>
      <c r="N210" s="6" t="str">
        <f>IF(M210=FALSE, countries_full!B210, C210)</f>
        <v>Americas</v>
      </c>
    </row>
    <row r="211" ht="15.75" customHeight="1">
      <c r="A211" s="4" t="s">
        <v>227</v>
      </c>
      <c r="B211" s="4" t="s">
        <v>19</v>
      </c>
      <c r="C211" s="4" t="str">
        <f t="shared" si="1"/>
        <v>Africa</v>
      </c>
      <c r="D211" s="4">
        <v>1.1746695E7</v>
      </c>
      <c r="E211" s="5">
        <f t="shared" si="2"/>
        <v>11746695</v>
      </c>
      <c r="F211" s="4">
        <v>163610.0</v>
      </c>
      <c r="G211" s="4">
        <v>155360.0</v>
      </c>
      <c r="H211" s="4">
        <f>IF(ISBLANK(G211),countries_full!D211-countries_full!F211,G211)</f>
        <v>155360</v>
      </c>
      <c r="I211" s="4">
        <v>8250.0</v>
      </c>
      <c r="J211" s="4">
        <f>IF(ISBLANK(I211),countries_full!D211-countries_full!E211,I211)</f>
        <v>8250</v>
      </c>
      <c r="M211" s="6" t="b">
        <f>C211=countries_full!B211</f>
        <v>1</v>
      </c>
      <c r="N211" s="6" t="str">
        <f>IF(M211=FALSE, countries_full!B211, C211)</f>
        <v>Africa</v>
      </c>
    </row>
    <row r="212" ht="15.75" customHeight="1">
      <c r="A212" s="4" t="s">
        <v>228</v>
      </c>
      <c r="B212" s="4" t="s">
        <v>13</v>
      </c>
      <c r="C212" s="4" t="str">
        <f t="shared" si="1"/>
        <v>Asia</v>
      </c>
      <c r="E212" s="5">
        <f t="shared" si="2"/>
        <v>34746410.44</v>
      </c>
      <c r="F212" s="4">
        <v>783562.0</v>
      </c>
      <c r="G212" s="4">
        <v>769632.0</v>
      </c>
      <c r="H212" s="4">
        <f>IF(ISBLANK(G212),countries_full!D212-countries_full!F212,G212)</f>
        <v>769632</v>
      </c>
      <c r="I212" s="4">
        <v>13930.0</v>
      </c>
      <c r="J212" s="4">
        <f>IF(ISBLANK(I212),countries_full!D212-countries_full!E212,I212)</f>
        <v>13930</v>
      </c>
      <c r="M212" s="6" t="b">
        <f>C212=countries_full!B212</f>
        <v>1</v>
      </c>
      <c r="N212" s="6" t="str">
        <f>IF(M212=FALSE, countries_full!B212, C212)</f>
        <v>Asia</v>
      </c>
    </row>
    <row r="213" ht="15.75" customHeight="1">
      <c r="A213" s="4" t="s">
        <v>229</v>
      </c>
      <c r="B213" s="4" t="s">
        <v>13</v>
      </c>
      <c r="C213" s="4" t="str">
        <f t="shared" si="1"/>
        <v>Asia</v>
      </c>
      <c r="D213" s="4">
        <v>6118000.0</v>
      </c>
      <c r="E213" s="5">
        <f t="shared" si="2"/>
        <v>6118000</v>
      </c>
      <c r="F213" s="4">
        <v>488100.0</v>
      </c>
      <c r="G213" s="4">
        <v>469930.0</v>
      </c>
      <c r="H213" s="4">
        <f>IF(ISBLANK(G213),countries_full!D213-countries_full!F213,G213)</f>
        <v>469930</v>
      </c>
      <c r="I213" s="4">
        <v>18170.0</v>
      </c>
      <c r="J213" s="4">
        <f>IF(ISBLANK(I213),countries_full!D213-countries_full!E213,I213)</f>
        <v>18170</v>
      </c>
      <c r="M213" s="6" t="b">
        <f>C213=countries_full!B213</f>
        <v>1</v>
      </c>
      <c r="N213" s="6" t="str">
        <f>IF(M213=FALSE, countries_full!B213, C213)</f>
        <v>Asia</v>
      </c>
    </row>
    <row r="214" ht="15.75" customHeight="1">
      <c r="A214" s="4" t="s">
        <v>230</v>
      </c>
      <c r="B214" s="4" t="s">
        <v>25</v>
      </c>
      <c r="C214" s="4" t="str">
        <f t="shared" si="1"/>
        <v>Americas</v>
      </c>
      <c r="E214" s="5">
        <f t="shared" si="2"/>
        <v>34746410.44</v>
      </c>
      <c r="F214" s="4">
        <v>948.0</v>
      </c>
      <c r="G214" s="4">
        <v>430.0</v>
      </c>
      <c r="H214" s="4">
        <f>IF(ISBLANK(G214),countries_full!D214-countries_full!F214,G214)</f>
        <v>430</v>
      </c>
      <c r="I214" s="4">
        <v>0.0</v>
      </c>
      <c r="J214" s="4">
        <f>IF(ISBLANK(I214),countries_full!D214-countries_full!E214,I214)</f>
        <v>0</v>
      </c>
      <c r="M214" s="6" t="b">
        <f>C214=countries_full!B214</f>
        <v>1</v>
      </c>
      <c r="N214" s="6" t="str">
        <f>IF(M214=FALSE, countries_full!B214, C214)</f>
        <v>Americas</v>
      </c>
    </row>
    <row r="215" ht="15.75" customHeight="1">
      <c r="A215" s="4" t="s">
        <v>231</v>
      </c>
      <c r="B215" s="4" t="s">
        <v>21</v>
      </c>
      <c r="C215" s="4" t="str">
        <f t="shared" si="1"/>
        <v>Oceania</v>
      </c>
      <c r="D215" s="4">
        <v>10679.0</v>
      </c>
      <c r="E215" s="5">
        <f t="shared" si="2"/>
        <v>10679</v>
      </c>
      <c r="F215" s="4">
        <v>26.0</v>
      </c>
      <c r="G215" s="4">
        <v>26.0</v>
      </c>
      <c r="H215" s="4">
        <f>IF(ISBLANK(G215),countries_full!D215-countries_full!F215,G215)</f>
        <v>26</v>
      </c>
      <c r="I215" s="4">
        <v>0.0</v>
      </c>
      <c r="J215" s="4">
        <f>IF(ISBLANK(I215),countries_full!D215-countries_full!E215,I215)</f>
        <v>0</v>
      </c>
      <c r="M215" s="6" t="b">
        <f>C215=countries_full!B215</f>
        <v>1</v>
      </c>
      <c r="N215" s="6" t="str">
        <f>IF(M215=FALSE, countries_full!B215, C215)</f>
        <v>Oceania</v>
      </c>
    </row>
    <row r="216" ht="15.75" customHeight="1">
      <c r="A216" s="4" t="s">
        <v>232</v>
      </c>
      <c r="C216" s="4" t="str">
        <f t="shared" si="1"/>
        <v>Asia</v>
      </c>
      <c r="D216" s="4">
        <v>104000.0</v>
      </c>
      <c r="E216" s="5">
        <f t="shared" si="2"/>
        <v>104000</v>
      </c>
      <c r="F216" s="4">
        <v>347.0</v>
      </c>
      <c r="G216" s="4">
        <v>346.0</v>
      </c>
      <c r="H216" s="4">
        <f>IF(ISBLANK(G216),countries_full!D216-countries_full!F216,G216)</f>
        <v>346</v>
      </c>
      <c r="I216" s="4">
        <v>1564.0</v>
      </c>
      <c r="J216" s="4">
        <f>IF(ISBLANK(I216),countries_full!D216-countries_full!E216,I216)</f>
        <v>1564</v>
      </c>
      <c r="M216" s="6" t="b">
        <f>C216=countries_full!B216</f>
        <v>0</v>
      </c>
      <c r="N216" s="6" t="str">
        <f>IF(M216=FALSE, countries_full!B216, C216)</f>
        <v>Americas</v>
      </c>
    </row>
    <row r="217" ht="15.75" customHeight="1">
      <c r="A217" s="4" t="s">
        <v>233</v>
      </c>
      <c r="B217" s="4" t="s">
        <v>19</v>
      </c>
      <c r="C217" s="4" t="str">
        <f t="shared" si="1"/>
        <v>Africa</v>
      </c>
      <c r="D217" s="4">
        <v>4.28859E7</v>
      </c>
      <c r="E217" s="5">
        <f t="shared" si="2"/>
        <v>42885900</v>
      </c>
      <c r="F217" s="4">
        <v>241550.0</v>
      </c>
      <c r="G217" s="4">
        <v>197100.0</v>
      </c>
      <c r="H217" s="4">
        <f>IF(ISBLANK(G217),countries_full!D217-countries_full!F217,G217)</f>
        <v>197100</v>
      </c>
      <c r="I217" s="4">
        <v>43938.0</v>
      </c>
      <c r="J217" s="4">
        <f>IF(ISBLANK(I217),countries_full!D217-countries_full!E217,I217)</f>
        <v>43938</v>
      </c>
      <c r="M217" s="6" t="b">
        <f>C217=countries_full!B217</f>
        <v>1</v>
      </c>
      <c r="N217" s="6" t="str">
        <f>IF(M217=FALSE, countries_full!B217, C217)</f>
        <v>Africa</v>
      </c>
    </row>
    <row r="218" ht="15.75" customHeight="1">
      <c r="A218" s="4" t="s">
        <v>234</v>
      </c>
      <c r="B218" s="4" t="s">
        <v>16</v>
      </c>
      <c r="C218" s="4" t="str">
        <f t="shared" si="1"/>
        <v>Europe</v>
      </c>
      <c r="E218" s="5">
        <f t="shared" si="2"/>
        <v>34746410.44</v>
      </c>
      <c r="F218" s="4">
        <v>603500.0</v>
      </c>
      <c r="G218" s="4">
        <v>579300.0</v>
      </c>
      <c r="H218" s="4">
        <f>IF(ISBLANK(G218),countries_full!D218-countries_full!F218,G218)</f>
        <v>579300</v>
      </c>
      <c r="I218" s="4">
        <v>24200.0</v>
      </c>
      <c r="J218" s="4">
        <f>IF(ISBLANK(I218),countries_full!D218-countries_full!E218,I218)</f>
        <v>24200</v>
      </c>
      <c r="M218" s="6" t="b">
        <f>C218=countries_full!B218</f>
        <v>1</v>
      </c>
      <c r="N218" s="6" t="str">
        <f>IF(M218=FALSE, countries_full!B218, C218)</f>
        <v>Europe</v>
      </c>
    </row>
    <row r="219" ht="15.75" customHeight="1">
      <c r="A219" s="4" t="s">
        <v>235</v>
      </c>
      <c r="C219" s="4" t="str">
        <f t="shared" si="1"/>
        <v>Asia</v>
      </c>
      <c r="D219" s="4">
        <v>9503738.0</v>
      </c>
      <c r="E219" s="5">
        <f t="shared" si="2"/>
        <v>9503738</v>
      </c>
      <c r="F219" s="4">
        <v>83600.0</v>
      </c>
      <c r="G219" s="4">
        <v>83600.0</v>
      </c>
      <c r="H219" s="4">
        <f>IF(ISBLANK(G219),countries_full!D219-countries_full!F219,G219)</f>
        <v>83600</v>
      </c>
      <c r="I219" s="4">
        <v>0.0</v>
      </c>
      <c r="J219" s="4">
        <f>IF(ISBLANK(I219),countries_full!D219-countries_full!E219,I219)</f>
        <v>0</v>
      </c>
      <c r="M219" s="6" t="b">
        <f>C219=countries_full!B219</f>
        <v>1</v>
      </c>
      <c r="N219" s="6" t="str">
        <f>IF(M219=FALSE, countries_full!B219, C219)</f>
        <v>Asia</v>
      </c>
    </row>
    <row r="220" ht="15.75" customHeight="1">
      <c r="A220" s="4" t="s">
        <v>236</v>
      </c>
      <c r="B220" s="4" t="s">
        <v>16</v>
      </c>
      <c r="C220" s="4" t="str">
        <f t="shared" si="1"/>
        <v>Europe</v>
      </c>
      <c r="D220" s="4">
        <v>6.7081234E7</v>
      </c>
      <c r="E220" s="5">
        <f t="shared" si="2"/>
        <v>67081234</v>
      </c>
      <c r="F220" s="4">
        <v>242495.0</v>
      </c>
      <c r="G220" s="4">
        <v>241930.0</v>
      </c>
      <c r="H220" s="4">
        <f>IF(ISBLANK(G220),countries_full!D220-countries_full!F220,G220)</f>
        <v>241930</v>
      </c>
      <c r="I220" s="4">
        <v>1680.0</v>
      </c>
      <c r="J220" s="4">
        <f>IF(ISBLANK(I220),countries_full!D220-countries_full!E220,I220)</f>
        <v>1680</v>
      </c>
      <c r="M220" s="6" t="b">
        <f>C220=countries_full!B220</f>
        <v>1</v>
      </c>
      <c r="N220" s="6" t="str">
        <f>IF(M220=FALSE, countries_full!B220, C220)</f>
        <v>Europe</v>
      </c>
    </row>
    <row r="221" ht="15.75" customHeight="1">
      <c r="A221" s="4" t="s">
        <v>237</v>
      </c>
      <c r="B221" s="4" t="s">
        <v>25</v>
      </c>
      <c r="C221" s="4" t="str">
        <f t="shared" si="1"/>
        <v>Americas</v>
      </c>
      <c r="D221" s="4">
        <v>3.32203939E8</v>
      </c>
      <c r="E221" s="5">
        <f t="shared" si="2"/>
        <v>332203939</v>
      </c>
      <c r="F221" s="4">
        <v>9525067.0</v>
      </c>
      <c r="G221" s="4">
        <v>9147593.0</v>
      </c>
      <c r="H221" s="4">
        <f>IF(ISBLANK(G221),countries_full!D221-countries_full!F221,G221)</f>
        <v>9147593</v>
      </c>
      <c r="I221" s="4">
        <v>377424.0</v>
      </c>
      <c r="J221" s="4">
        <f>IF(ISBLANK(I221),countries_full!D221-countries_full!E221,I221)</f>
        <v>377424</v>
      </c>
      <c r="M221" s="6" t="b">
        <f>C221=countries_full!B221</f>
        <v>1</v>
      </c>
      <c r="N221" s="6" t="str">
        <f>IF(M221=FALSE, countries_full!B221, C221)</f>
        <v>Americas</v>
      </c>
    </row>
    <row r="222" ht="15.75" customHeight="1">
      <c r="A222" s="4" t="s">
        <v>238</v>
      </c>
      <c r="B222" s="4" t="s">
        <v>25</v>
      </c>
      <c r="C222" s="4" t="str">
        <f t="shared" si="1"/>
        <v>Americas</v>
      </c>
      <c r="D222" s="4">
        <v>3554915.0</v>
      </c>
      <c r="E222" s="5">
        <f t="shared" si="2"/>
        <v>3554915</v>
      </c>
      <c r="F222" s="4">
        <v>176215.0</v>
      </c>
      <c r="G222" s="4">
        <v>175015.0</v>
      </c>
      <c r="H222" s="4">
        <f>IF(ISBLANK(G222),countries_full!D222-countries_full!F222,G222)</f>
        <v>175015</v>
      </c>
      <c r="J222" s="4">
        <f>IF(ISBLANK(I222),countries_full!D222-countries_full!E222,I222)</f>
        <v>1200</v>
      </c>
      <c r="M222" s="6" t="b">
        <f>C222=countries_full!B222</f>
        <v>1</v>
      </c>
      <c r="N222" s="6" t="str">
        <f>IF(M222=FALSE, countries_full!B222, C222)</f>
        <v>Americas</v>
      </c>
    </row>
    <row r="223" ht="15.75" customHeight="1">
      <c r="A223" s="4" t="s">
        <v>239</v>
      </c>
      <c r="C223" s="4" t="str">
        <f t="shared" si="1"/>
        <v>Asia</v>
      </c>
      <c r="D223" s="4">
        <v>3.5037007E7</v>
      </c>
      <c r="E223" s="5">
        <f t="shared" si="2"/>
        <v>35037007</v>
      </c>
      <c r="F223" s="4">
        <v>447400.0</v>
      </c>
      <c r="G223" s="4">
        <v>425400.0</v>
      </c>
      <c r="H223" s="4">
        <f>IF(ISBLANK(G223),countries_full!D223-countries_full!F223,G223)</f>
        <v>425400</v>
      </c>
      <c r="I223" s="4">
        <v>22000.0</v>
      </c>
      <c r="J223" s="4">
        <f>IF(ISBLANK(I223),countries_full!D223-countries_full!E223,I223)</f>
        <v>22000</v>
      </c>
      <c r="M223" s="6" t="b">
        <f>C223=countries_full!B223</f>
        <v>1</v>
      </c>
      <c r="N223" s="6" t="str">
        <f>IF(M223=FALSE, countries_full!B223, C223)</f>
        <v>Asia</v>
      </c>
    </row>
    <row r="224" ht="15.75" customHeight="1">
      <c r="A224" s="4" t="s">
        <v>240</v>
      </c>
      <c r="B224" s="4" t="s">
        <v>21</v>
      </c>
      <c r="C224" s="4" t="str">
        <f t="shared" si="1"/>
        <v>Oceania</v>
      </c>
      <c r="E224" s="5">
        <f t="shared" si="2"/>
        <v>34746410.44</v>
      </c>
      <c r="F224" s="4">
        <v>12189.0</v>
      </c>
      <c r="G224" s="4">
        <v>12189.0</v>
      </c>
      <c r="H224" s="4">
        <f>IF(ISBLANK(G224),countries_full!D224-countries_full!F224,G224)</f>
        <v>12189</v>
      </c>
      <c r="I224" s="4">
        <v>0.0</v>
      </c>
      <c r="J224" s="4">
        <f>IF(ISBLANK(I224),countries_full!D224-countries_full!E224,I224)</f>
        <v>0</v>
      </c>
      <c r="M224" s="6" t="b">
        <f>C224=countries_full!B224</f>
        <v>1</v>
      </c>
      <c r="N224" s="6" t="str">
        <f>IF(M224=FALSE, countries_full!B224, C224)</f>
        <v>Oceania</v>
      </c>
    </row>
    <row r="225" ht="15.75" customHeight="1">
      <c r="A225" s="4" t="s">
        <v>241</v>
      </c>
      <c r="B225" s="4" t="s">
        <v>16</v>
      </c>
      <c r="C225" s="4" t="str">
        <f t="shared" si="1"/>
        <v>Europe</v>
      </c>
      <c r="E225" s="5">
        <f t="shared" si="2"/>
        <v>34746410.44</v>
      </c>
      <c r="F225" s="4">
        <v>0.49</v>
      </c>
      <c r="G225" s="4">
        <v>0.49</v>
      </c>
      <c r="H225" s="4">
        <f>IF(ISBLANK(G225),countries_full!D225-countries_full!F225,G225)</f>
        <v>0.49</v>
      </c>
      <c r="I225" s="4">
        <v>0.0</v>
      </c>
      <c r="J225" s="4">
        <f>IF(ISBLANK(I225),countries_full!D225-countries_full!E225,I225)</f>
        <v>0</v>
      </c>
      <c r="M225" s="6" t="b">
        <f>C225=countries_full!B225</f>
        <v>1</v>
      </c>
      <c r="N225" s="6" t="str">
        <f>IF(M225=FALSE, countries_full!B225, C225)</f>
        <v>Europe</v>
      </c>
    </row>
    <row r="226" ht="15.75" customHeight="1">
      <c r="A226" s="4" t="s">
        <v>242</v>
      </c>
      <c r="B226" s="4" t="s">
        <v>25</v>
      </c>
      <c r="C226" s="4" t="str">
        <f t="shared" si="1"/>
        <v>Americas</v>
      </c>
      <c r="D226" s="4">
        <v>2.8705E7</v>
      </c>
      <c r="E226" s="5">
        <f t="shared" si="2"/>
        <v>28705000</v>
      </c>
      <c r="F226" s="4">
        <v>916445.0</v>
      </c>
      <c r="G226" s="4">
        <v>882050.0</v>
      </c>
      <c r="H226" s="4">
        <f>IF(ISBLANK(G226),countries_full!D226-countries_full!F226,G226)</f>
        <v>882050</v>
      </c>
      <c r="J226" s="4">
        <f>IF(ISBLANK(I226),countries_full!D226-countries_full!E226,I226)</f>
        <v>34395</v>
      </c>
      <c r="M226" s="6" t="b">
        <f>C226=countries_full!B226</f>
        <v>1</v>
      </c>
      <c r="N226" s="6" t="str">
        <f>IF(M226=FALSE, countries_full!B226, C226)</f>
        <v>Americas</v>
      </c>
    </row>
    <row r="227" ht="15.75" customHeight="1">
      <c r="A227" s="4" t="s">
        <v>243</v>
      </c>
      <c r="B227" s="4" t="s">
        <v>13</v>
      </c>
      <c r="C227" s="4" t="str">
        <f t="shared" si="1"/>
        <v>Asia</v>
      </c>
      <c r="E227" s="5">
        <f t="shared" si="2"/>
        <v>34746410.44</v>
      </c>
      <c r="F227" s="4">
        <v>331212.0</v>
      </c>
      <c r="G227" s="4">
        <v>310070.0</v>
      </c>
      <c r="H227" s="4">
        <f>IF(ISBLANK(G227),countries_full!D227-countries_full!F227,G227)</f>
        <v>310070</v>
      </c>
      <c r="I227" s="4">
        <v>21140.0</v>
      </c>
      <c r="J227" s="4">
        <f>IF(ISBLANK(I227),countries_full!D227-countries_full!E227,I227)</f>
        <v>21140</v>
      </c>
      <c r="M227" s="6" t="b">
        <f>C227=countries_full!B227</f>
        <v>1</v>
      </c>
      <c r="N227" s="6" t="str">
        <f>IF(M227=FALSE, countries_full!B227, C227)</f>
        <v>Asia</v>
      </c>
    </row>
    <row r="228" ht="15.75" customHeight="1">
      <c r="A228" s="4" t="s">
        <v>244</v>
      </c>
      <c r="B228" s="4" t="s">
        <v>21</v>
      </c>
      <c r="C228" s="4" t="str">
        <f t="shared" si="1"/>
        <v>Oceania</v>
      </c>
      <c r="D228" s="4">
        <v>11369.0</v>
      </c>
      <c r="E228" s="5">
        <f t="shared" si="2"/>
        <v>11369</v>
      </c>
      <c r="F228" s="4">
        <v>142.0</v>
      </c>
      <c r="G228" s="4">
        <v>142.0</v>
      </c>
      <c r="H228" s="4">
        <f>IF(ISBLANK(G228),countries_full!D228-countries_full!F228,G228)</f>
        <v>142</v>
      </c>
      <c r="J228" s="4">
        <f>IF(ISBLANK(I228),countries_full!D228-countries_full!E228,I228)</f>
        <v>0</v>
      </c>
      <c r="M228" s="6" t="b">
        <f>C228=countries_full!B228</f>
        <v>1</v>
      </c>
      <c r="N228" s="6" t="str">
        <f>IF(M228=FALSE, countries_full!B228, C228)</f>
        <v>Oceania</v>
      </c>
    </row>
    <row r="229" ht="15.75" customHeight="1">
      <c r="A229" s="4" t="s">
        <v>245</v>
      </c>
      <c r="B229" s="4" t="s">
        <v>13</v>
      </c>
      <c r="C229" s="4" t="str">
        <f t="shared" si="1"/>
        <v>Asia</v>
      </c>
      <c r="D229" s="4">
        <v>3.0491E7</v>
      </c>
      <c r="E229" s="5">
        <f t="shared" si="2"/>
        <v>30491000</v>
      </c>
      <c r="F229" s="4">
        <v>555000.0</v>
      </c>
      <c r="G229" s="4">
        <v>555000.0</v>
      </c>
      <c r="H229" s="4">
        <f>IF(ISBLANK(G229),countries_full!D229-countries_full!F229,G229)</f>
        <v>555000</v>
      </c>
      <c r="I229" s="4">
        <v>0.0</v>
      </c>
      <c r="J229" s="4">
        <f>IF(ISBLANK(I229),countries_full!D229-countries_full!E229,I229)</f>
        <v>0</v>
      </c>
      <c r="M229" s="6" t="b">
        <f>C229=countries_full!B229</f>
        <v>1</v>
      </c>
      <c r="N229" s="6" t="str">
        <f>IF(M229=FALSE, countries_full!B229, C229)</f>
        <v>Asia</v>
      </c>
    </row>
    <row r="230" ht="15.75" customHeight="1">
      <c r="A230" s="4" t="s">
        <v>246</v>
      </c>
      <c r="B230" s="4" t="s">
        <v>19</v>
      </c>
      <c r="C230" s="4" t="str">
        <f t="shared" si="1"/>
        <v>Africa</v>
      </c>
      <c r="D230" s="4">
        <v>1.8400556E7</v>
      </c>
      <c r="E230" s="5">
        <f t="shared" si="2"/>
        <v>18400556</v>
      </c>
      <c r="F230" s="4">
        <v>752612.0</v>
      </c>
      <c r="G230" s="4">
        <v>743398.0</v>
      </c>
      <c r="H230" s="4">
        <f>IF(ISBLANK(G230),countries_full!D230-countries_full!F230,G230)</f>
        <v>743398</v>
      </c>
      <c r="J230" s="4">
        <f>IF(ISBLANK(I230),countries_full!D230-countries_full!E230,I230)</f>
        <v>9214</v>
      </c>
      <c r="M230" s="6" t="b">
        <f>C230=countries_full!B230</f>
        <v>1</v>
      </c>
      <c r="N230" s="6" t="str">
        <f>IF(M230=FALSE, countries_full!B230, C230)</f>
        <v>Africa</v>
      </c>
    </row>
    <row r="231" ht="15.75" customHeight="1">
      <c r="A231" s="4" t="s">
        <v>247</v>
      </c>
      <c r="C231" s="4" t="str">
        <f t="shared" si="1"/>
        <v>Asia</v>
      </c>
      <c r="D231" s="4">
        <v>1.5790716E7</v>
      </c>
      <c r="E231" s="5">
        <f t="shared" si="2"/>
        <v>15790716</v>
      </c>
      <c r="F231" s="4">
        <v>390757.0</v>
      </c>
      <c r="G231" s="4">
        <v>386847.0</v>
      </c>
      <c r="H231" s="4">
        <f>IF(ISBLANK(G231),countries_full!D231-countries_full!F231,G231)</f>
        <v>386847</v>
      </c>
      <c r="I231" s="4">
        <v>3910.0</v>
      </c>
      <c r="J231" s="4">
        <f>IF(ISBLANK(I231),countries_full!D231-countries_full!E231,I231)</f>
        <v>3910</v>
      </c>
      <c r="M231" s="6" t="b">
        <f>C231=countries_full!B231</f>
        <v>0</v>
      </c>
      <c r="N231" s="6" t="str">
        <f>IF(M231=FALSE, countries_full!B231, C231)</f>
        <v>Africa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7" t="s">
        <v>0</v>
      </c>
      <c r="B1" s="7" t="s">
        <v>1</v>
      </c>
      <c r="C1" s="7" t="s">
        <v>3</v>
      </c>
      <c r="D1" s="7" t="s">
        <v>5</v>
      </c>
      <c r="E1" s="7" t="s">
        <v>6</v>
      </c>
      <c r="F1" s="7" t="s">
        <v>8</v>
      </c>
    </row>
    <row r="2">
      <c r="A2" s="8" t="s">
        <v>12</v>
      </c>
      <c r="B2" s="8" t="s">
        <v>13</v>
      </c>
      <c r="C2" s="9">
        <v>245424.0</v>
      </c>
      <c r="D2" s="9">
        <v>8660.0</v>
      </c>
      <c r="E2" s="9">
        <v>0.0</v>
      </c>
      <c r="F2" s="9">
        <v>0.0</v>
      </c>
    </row>
    <row r="3">
      <c r="A3" s="8" t="s">
        <v>14</v>
      </c>
      <c r="B3" s="8" t="s">
        <v>13</v>
      </c>
      <c r="C3" s="9">
        <v>3.2890171E7</v>
      </c>
      <c r="D3" s="9">
        <v>652230.0</v>
      </c>
      <c r="E3" s="9">
        <v>652230.0</v>
      </c>
      <c r="F3" s="9">
        <v>0.0</v>
      </c>
    </row>
    <row r="4">
      <c r="A4" s="8" t="s">
        <v>15</v>
      </c>
      <c r="B4" s="8" t="s">
        <v>16</v>
      </c>
      <c r="C4" s="9">
        <v>30286.0</v>
      </c>
      <c r="D4" s="9">
        <v>1580.0</v>
      </c>
      <c r="E4" s="9">
        <v>0.0</v>
      </c>
      <c r="F4" s="9">
        <v>0.0</v>
      </c>
    </row>
    <row r="5">
      <c r="A5" s="8" t="s">
        <v>17</v>
      </c>
      <c r="B5" s="8" t="s">
        <v>16</v>
      </c>
      <c r="C5" s="9">
        <v>2829741.0</v>
      </c>
      <c r="D5" s="9">
        <v>28748.0</v>
      </c>
      <c r="E5" s="9">
        <v>27398.0</v>
      </c>
      <c r="F5" s="9">
        <v>1350.0</v>
      </c>
    </row>
    <row r="6">
      <c r="A6" s="8" t="s">
        <v>18</v>
      </c>
      <c r="B6" s="8" t="s">
        <v>19</v>
      </c>
      <c r="C6" s="9">
        <v>4.47E7</v>
      </c>
      <c r="D6" s="9">
        <v>2381741.0</v>
      </c>
      <c r="E6" s="9">
        <v>2381741.0</v>
      </c>
      <c r="F6" s="9">
        <v>0.0</v>
      </c>
    </row>
    <row r="7">
      <c r="A7" s="8" t="s">
        <v>20</v>
      </c>
      <c r="B7" s="8" t="s">
        <v>21</v>
      </c>
      <c r="C7" s="9">
        <v>56951.0</v>
      </c>
      <c r="D7" s="9">
        <v>199.0</v>
      </c>
      <c r="E7" s="9">
        <v>199.0</v>
      </c>
      <c r="F7" s="9">
        <v>0.0</v>
      </c>
    </row>
    <row r="8">
      <c r="A8" s="8" t="s">
        <v>22</v>
      </c>
      <c r="B8" s="8" t="s">
        <v>16</v>
      </c>
      <c r="C8" s="9">
        <v>78015.0</v>
      </c>
      <c r="D8" s="9">
        <v>468.0</v>
      </c>
      <c r="E8" s="9">
        <v>468.0</v>
      </c>
      <c r="F8" s="9">
        <v>0.0</v>
      </c>
    </row>
    <row r="9">
      <c r="A9" s="8" t="s">
        <v>23</v>
      </c>
      <c r="B9" s="8" t="s">
        <v>19</v>
      </c>
      <c r="C9" s="9">
        <v>3.2097671E7</v>
      </c>
      <c r="D9" s="9">
        <v>1246700.0</v>
      </c>
      <c r="E9" s="9">
        <v>1246700.0</v>
      </c>
      <c r="F9" s="9">
        <v>0.0</v>
      </c>
    </row>
    <row r="10">
      <c r="A10" s="8" t="s">
        <v>24</v>
      </c>
      <c r="B10" s="8" t="s">
        <v>25</v>
      </c>
      <c r="C10" s="9">
        <v>15000.0</v>
      </c>
      <c r="D10" s="9">
        <v>91.0</v>
      </c>
      <c r="E10" s="9">
        <v>91.0</v>
      </c>
      <c r="F10" s="9">
        <v>0.0</v>
      </c>
    </row>
    <row r="11">
      <c r="A11" s="8" t="s">
        <v>27</v>
      </c>
      <c r="B11" s="8" t="s">
        <v>25</v>
      </c>
      <c r="C11" s="9">
        <v>99337.0</v>
      </c>
      <c r="D11" s="9">
        <v>442.0</v>
      </c>
      <c r="E11" s="9">
        <v>442.6</v>
      </c>
      <c r="F11" s="9">
        <v>0.0</v>
      </c>
    </row>
    <row r="12">
      <c r="A12" s="8" t="s">
        <v>28</v>
      </c>
      <c r="B12" s="8" t="s">
        <v>25</v>
      </c>
      <c r="C12" s="9">
        <v>4.5808747E7</v>
      </c>
      <c r="D12" s="9">
        <v>2780400.0</v>
      </c>
      <c r="E12" s="9">
        <v>2736690.0</v>
      </c>
      <c r="F12" s="9">
        <v>43710.0</v>
      </c>
    </row>
    <row r="13">
      <c r="A13" s="8" t="s">
        <v>29</v>
      </c>
      <c r="B13" s="8" t="s">
        <v>13</v>
      </c>
      <c r="C13" s="9">
        <v>2963300.0</v>
      </c>
      <c r="D13" s="9">
        <v>29743.0</v>
      </c>
      <c r="E13" s="9">
        <v>28342.0</v>
      </c>
      <c r="F13" s="9">
        <v>1401.0</v>
      </c>
    </row>
    <row r="14">
      <c r="A14" s="8" t="s">
        <v>30</v>
      </c>
      <c r="B14" s="8" t="s">
        <v>25</v>
      </c>
      <c r="C14" s="9">
        <v>111050.0</v>
      </c>
      <c r="D14" s="9">
        <v>180.0</v>
      </c>
      <c r="E14" s="9">
        <v>180.0</v>
      </c>
      <c r="F14" s="9">
        <v>0.0</v>
      </c>
    </row>
    <row r="15">
      <c r="A15" s="8" t="s">
        <v>31</v>
      </c>
      <c r="B15" s="8" t="s">
        <v>21</v>
      </c>
      <c r="C15" s="9">
        <v>2.5849106E7</v>
      </c>
      <c r="D15" s="9">
        <v>7692024.0</v>
      </c>
      <c r="E15" s="9">
        <v>7633565.0</v>
      </c>
      <c r="F15" s="9">
        <v>58459.0</v>
      </c>
    </row>
    <row r="16">
      <c r="A16" s="8" t="s">
        <v>32</v>
      </c>
      <c r="B16" s="8" t="s">
        <v>16</v>
      </c>
      <c r="C16" s="9">
        <v>8940809.0</v>
      </c>
      <c r="D16" s="9">
        <v>83871.0</v>
      </c>
      <c r="E16" s="9">
        <v>82445.0</v>
      </c>
      <c r="F16" s="9">
        <v>1426.0</v>
      </c>
    </row>
    <row r="17">
      <c r="A17" s="8" t="s">
        <v>33</v>
      </c>
      <c r="B17" s="8" t="s">
        <v>13</v>
      </c>
      <c r="C17" s="9">
        <v>1.01301E7</v>
      </c>
      <c r="D17" s="9">
        <v>86600.0</v>
      </c>
      <c r="E17" s="9">
        <v>86100.0</v>
      </c>
      <c r="F17" s="9">
        <v>500.0</v>
      </c>
    </row>
    <row r="18">
      <c r="A18" s="8" t="s">
        <v>34</v>
      </c>
      <c r="B18" s="8" t="s">
        <v>13</v>
      </c>
      <c r="C18" s="9">
        <v>1501635.0</v>
      </c>
      <c r="D18" s="9">
        <v>778.0</v>
      </c>
      <c r="E18" s="9">
        <v>778.0</v>
      </c>
      <c r="F18" s="9">
        <v>0.0</v>
      </c>
    </row>
    <row r="19">
      <c r="A19" s="8" t="s">
        <v>35</v>
      </c>
      <c r="B19" s="8" t="s">
        <v>13</v>
      </c>
      <c r="C19" s="9">
        <v>1.71196172E8</v>
      </c>
      <c r="D19" s="9">
        <v>148460.0</v>
      </c>
      <c r="E19" s="9">
        <v>130168.0</v>
      </c>
      <c r="F19" s="9">
        <v>13830.0</v>
      </c>
    </row>
    <row r="20">
      <c r="A20" s="8" t="s">
        <v>36</v>
      </c>
      <c r="B20" s="8" t="s">
        <v>25</v>
      </c>
      <c r="C20" s="9">
        <v>288000.0</v>
      </c>
      <c r="D20" s="9">
        <v>430.0</v>
      </c>
      <c r="E20" s="9">
        <v>431.0</v>
      </c>
      <c r="F20" s="9">
        <v>0.0</v>
      </c>
    </row>
    <row r="21">
      <c r="A21" s="8" t="s">
        <v>37</v>
      </c>
      <c r="B21" s="8" t="s">
        <v>16</v>
      </c>
      <c r="C21" s="9">
        <v>9349645.0</v>
      </c>
      <c r="D21" s="9">
        <v>207600.0</v>
      </c>
      <c r="E21" s="9">
        <v>202900.0</v>
      </c>
      <c r="F21" s="9">
        <v>4700.0</v>
      </c>
    </row>
    <row r="22">
      <c r="A22" s="8" t="s">
        <v>38</v>
      </c>
      <c r="B22" s="8" t="s">
        <v>16</v>
      </c>
      <c r="C22" s="9">
        <v>1.156929E7</v>
      </c>
      <c r="D22" s="9">
        <v>30528.0</v>
      </c>
      <c r="E22" s="9">
        <v>30278.0</v>
      </c>
      <c r="F22" s="9">
        <v>250.0</v>
      </c>
    </row>
    <row r="23">
      <c r="A23" s="8" t="s">
        <v>39</v>
      </c>
      <c r="B23" s="8" t="s">
        <v>25</v>
      </c>
      <c r="C23" s="9">
        <v>419199.0</v>
      </c>
      <c r="D23" s="9">
        <v>22966.0</v>
      </c>
      <c r="E23" s="9">
        <v>22806.0</v>
      </c>
      <c r="F23" s="9">
        <v>160.0</v>
      </c>
    </row>
    <row r="24">
      <c r="A24" s="8" t="s">
        <v>40</v>
      </c>
      <c r="B24" s="8" t="s">
        <v>19</v>
      </c>
      <c r="C24" s="9">
        <v>1.2506347E7</v>
      </c>
      <c r="D24" s="9">
        <v>114763.0</v>
      </c>
      <c r="E24" s="9">
        <v>114305.0</v>
      </c>
      <c r="F24" s="9">
        <v>457.569</v>
      </c>
    </row>
    <row r="25">
      <c r="A25" s="8" t="s">
        <v>41</v>
      </c>
      <c r="B25" s="8" t="s">
        <v>25</v>
      </c>
      <c r="C25" s="9">
        <v>64055.0</v>
      </c>
      <c r="D25" s="9">
        <v>54.0</v>
      </c>
      <c r="E25" s="9">
        <v>54.0</v>
      </c>
      <c r="F25" s="9">
        <v>0.0</v>
      </c>
    </row>
    <row r="26">
      <c r="A26" s="8" t="s">
        <v>42</v>
      </c>
      <c r="B26" s="8" t="s">
        <v>13</v>
      </c>
      <c r="C26" s="9">
        <v>756129.0</v>
      </c>
      <c r="D26" s="9">
        <v>38394.0</v>
      </c>
      <c r="E26" s="9">
        <v>38394.0</v>
      </c>
      <c r="F26" s="9">
        <v>0.0</v>
      </c>
    </row>
    <row r="27">
      <c r="A27" s="8" t="s">
        <v>43</v>
      </c>
      <c r="B27" s="8" t="s">
        <v>25</v>
      </c>
      <c r="C27" s="9">
        <v>1.1797257E7</v>
      </c>
      <c r="D27" s="9">
        <v>1098581.0</v>
      </c>
      <c r="E27" s="9">
        <v>1083301.0</v>
      </c>
      <c r="F27" s="9">
        <v>15280.0</v>
      </c>
    </row>
    <row r="28">
      <c r="A28" s="8" t="s">
        <v>44</v>
      </c>
      <c r="B28" s="8" t="s">
        <v>16</v>
      </c>
      <c r="C28" s="9">
        <v>3320954.0</v>
      </c>
      <c r="D28" s="9">
        <v>51209.0</v>
      </c>
      <c r="E28" s="9">
        <v>51187.0</v>
      </c>
      <c r="F28" s="9">
        <v>10.0</v>
      </c>
    </row>
    <row r="29">
      <c r="A29" s="8" t="s">
        <v>45</v>
      </c>
      <c r="B29" s="8" t="s">
        <v>19</v>
      </c>
      <c r="C29" s="9">
        <v>2410338.0</v>
      </c>
      <c r="D29" s="9">
        <v>581730.0</v>
      </c>
      <c r="E29" s="9">
        <v>566730.0</v>
      </c>
      <c r="F29" s="9">
        <v>15000.0</v>
      </c>
    </row>
    <row r="30">
      <c r="A30" s="8" t="s">
        <v>46</v>
      </c>
      <c r="B30" s="8" t="s">
        <v>25</v>
      </c>
      <c r="C30" s="9">
        <v>2.13552039E8</v>
      </c>
      <c r="D30" s="9">
        <v>8515767.0</v>
      </c>
      <c r="E30" s="9">
        <v>8460415.0</v>
      </c>
      <c r="F30" s="9">
        <v>55352.0</v>
      </c>
    </row>
    <row r="31">
      <c r="A31" s="8" t="s">
        <v>47</v>
      </c>
      <c r="B31" s="8" t="s">
        <v>25</v>
      </c>
      <c r="C31" s="9">
        <v>30000.0</v>
      </c>
      <c r="D31" s="9">
        <v>151.0</v>
      </c>
      <c r="E31" s="9">
        <v>151.0</v>
      </c>
      <c r="F31" s="9">
        <v>0.0</v>
      </c>
    </row>
    <row r="32">
      <c r="A32" s="8" t="s">
        <v>48</v>
      </c>
      <c r="B32" s="8" t="s">
        <v>13</v>
      </c>
      <c r="C32" s="9">
        <v>453600.0</v>
      </c>
      <c r="D32" s="9">
        <v>5765.0</v>
      </c>
      <c r="E32" s="9">
        <v>5265.0</v>
      </c>
      <c r="F32" s="9">
        <v>500.0</v>
      </c>
    </row>
    <row r="33">
      <c r="A33" s="8" t="s">
        <v>49</v>
      </c>
      <c r="B33" s="8" t="s">
        <v>16</v>
      </c>
      <c r="C33" s="9">
        <v>6916548.0</v>
      </c>
      <c r="D33" s="9">
        <v>111002.0</v>
      </c>
      <c r="E33" s="9">
        <v>108612.0</v>
      </c>
      <c r="F33" s="9">
        <v>2390.0</v>
      </c>
    </row>
    <row r="34">
      <c r="A34" s="8" t="s">
        <v>50</v>
      </c>
      <c r="B34" s="8" t="s">
        <v>19</v>
      </c>
      <c r="C34" s="9">
        <v>2.1510181E7</v>
      </c>
      <c r="D34" s="9">
        <v>274222.0</v>
      </c>
      <c r="E34" s="9">
        <v>273602.0</v>
      </c>
      <c r="F34" s="9">
        <v>620.0</v>
      </c>
    </row>
    <row r="35">
      <c r="A35" s="8" t="s">
        <v>51</v>
      </c>
      <c r="B35" s="8" t="s">
        <v>19</v>
      </c>
      <c r="C35" s="9">
        <v>1.2574571E7</v>
      </c>
      <c r="D35" s="9">
        <v>27834.0</v>
      </c>
      <c r="E35" s="9">
        <v>25680.0</v>
      </c>
      <c r="F35" s="9">
        <v>2150.0</v>
      </c>
    </row>
    <row r="36">
      <c r="A36" s="8" t="s">
        <v>52</v>
      </c>
      <c r="B36" s="8" t="s">
        <v>13</v>
      </c>
      <c r="C36" s="9">
        <v>1.5552211E7</v>
      </c>
      <c r="D36" s="9">
        <v>181035.0</v>
      </c>
      <c r="E36" s="9">
        <v>176515.0</v>
      </c>
      <c r="F36" s="9">
        <v>4520.0</v>
      </c>
    </row>
    <row r="37">
      <c r="A37" s="8" t="s">
        <v>53</v>
      </c>
      <c r="B37" s="8" t="s">
        <v>19</v>
      </c>
      <c r="C37" s="9">
        <v>2.4348251E7</v>
      </c>
      <c r="D37" s="9">
        <v>475442.0</v>
      </c>
      <c r="E37" s="9">
        <v>472710.0</v>
      </c>
      <c r="F37" s="9">
        <v>2730.0</v>
      </c>
    </row>
    <row r="38">
      <c r="A38" s="8" t="s">
        <v>54</v>
      </c>
      <c r="B38" s="8" t="s">
        <v>25</v>
      </c>
      <c r="C38" s="9">
        <v>3.8371961E7</v>
      </c>
      <c r="D38" s="9">
        <v>9984670.0</v>
      </c>
      <c r="E38" s="9">
        <v>9093507.0</v>
      </c>
      <c r="F38" s="9">
        <v>891163.0</v>
      </c>
    </row>
    <row r="39">
      <c r="A39" s="8" t="s">
        <v>55</v>
      </c>
      <c r="B39" s="8" t="s">
        <v>19</v>
      </c>
      <c r="C39" s="9">
        <v>563198.0</v>
      </c>
      <c r="D39" s="9">
        <v>4033.0</v>
      </c>
      <c r="E39" s="9">
        <v>4033.0</v>
      </c>
      <c r="F39" s="9">
        <v>0.0</v>
      </c>
    </row>
    <row r="40">
      <c r="A40" s="8" t="s">
        <v>56</v>
      </c>
      <c r="B40" s="8" t="s">
        <v>25</v>
      </c>
      <c r="C40" s="9">
        <v>65786.0</v>
      </c>
      <c r="D40" s="9">
        <v>264.0</v>
      </c>
      <c r="E40" s="9">
        <v>264.0</v>
      </c>
      <c r="F40" s="9">
        <v>0.0</v>
      </c>
    </row>
    <row r="41">
      <c r="A41" s="8" t="s">
        <v>57</v>
      </c>
      <c r="B41" s="8" t="s">
        <v>19</v>
      </c>
      <c r="C41" s="9">
        <v>5633412.0</v>
      </c>
      <c r="D41" s="9">
        <v>622984.0</v>
      </c>
      <c r="E41" s="9">
        <v>622984.0</v>
      </c>
      <c r="F41" s="9">
        <v>0.0</v>
      </c>
    </row>
    <row r="42">
      <c r="A42" s="8" t="s">
        <v>58</v>
      </c>
      <c r="B42" s="8" t="s">
        <v>19</v>
      </c>
      <c r="C42" s="9">
        <v>1.6818391E7</v>
      </c>
      <c r="D42" s="9">
        <v>1284000.0</v>
      </c>
      <c r="E42" s="9">
        <v>1259200.0</v>
      </c>
      <c r="F42" s="9">
        <v>24800.0</v>
      </c>
    </row>
    <row r="43">
      <c r="A43" s="8" t="s">
        <v>59</v>
      </c>
      <c r="B43" s="8" t="s">
        <v>25</v>
      </c>
      <c r="C43" s="9">
        <v>1.9678363E7</v>
      </c>
      <c r="D43" s="9">
        <v>756102.0</v>
      </c>
      <c r="E43" s="9">
        <v>743812.0</v>
      </c>
      <c r="F43" s="9">
        <v>12290.0</v>
      </c>
    </row>
    <row r="44">
      <c r="A44" s="8" t="s">
        <v>60</v>
      </c>
      <c r="B44" s="8" t="s">
        <v>13</v>
      </c>
      <c r="C44" s="9">
        <v>1.411778724E9</v>
      </c>
      <c r="D44" s="9">
        <v>9596961.0</v>
      </c>
      <c r="E44" s="9">
        <v>9326410.0</v>
      </c>
      <c r="F44" s="9">
        <v>270550.0</v>
      </c>
    </row>
    <row r="45">
      <c r="A45" s="8" t="s">
        <v>61</v>
      </c>
      <c r="B45" s="8" t="s">
        <v>21</v>
      </c>
      <c r="C45" s="9">
        <v>1966.0</v>
      </c>
      <c r="D45" s="9">
        <v>135.0</v>
      </c>
      <c r="E45" s="9">
        <v>135.0</v>
      </c>
      <c r="F45" s="9">
        <v>0.0</v>
      </c>
    </row>
    <row r="46">
      <c r="A46" s="8" t="s">
        <v>62</v>
      </c>
      <c r="B46" s="8" t="s">
        <v>21</v>
      </c>
      <c r="C46" s="9">
        <v>573.0</v>
      </c>
      <c r="D46" s="9">
        <v>14.0</v>
      </c>
      <c r="E46" s="9">
        <v>14.0</v>
      </c>
      <c r="F46" s="9">
        <v>0.0</v>
      </c>
    </row>
    <row r="47">
      <c r="A47" s="8" t="s">
        <v>63</v>
      </c>
      <c r="B47" s="8" t="s">
        <v>25</v>
      </c>
      <c r="C47" s="9">
        <v>5.1049498E7</v>
      </c>
      <c r="D47" s="9">
        <v>1141748.0</v>
      </c>
      <c r="E47" s="9">
        <v>1038700.0</v>
      </c>
      <c r="F47" s="9">
        <v>100210.0</v>
      </c>
    </row>
    <row r="48">
      <c r="A48" s="8" t="s">
        <v>64</v>
      </c>
      <c r="B48" s="8" t="s">
        <v>19</v>
      </c>
      <c r="C48" s="9">
        <v>758316.0</v>
      </c>
      <c r="D48" s="9">
        <v>1862.0</v>
      </c>
      <c r="E48" s="9">
        <v>1862.0</v>
      </c>
      <c r="F48" s="9">
        <v>0.0</v>
      </c>
    </row>
    <row r="49">
      <c r="A49" s="8" t="s">
        <v>65</v>
      </c>
      <c r="B49" s="8" t="s">
        <v>21</v>
      </c>
      <c r="C49" s="9">
        <v>15342.0</v>
      </c>
      <c r="D49" s="9">
        <v>236.0</v>
      </c>
      <c r="E49" s="9">
        <v>236.0</v>
      </c>
      <c r="F49" s="9">
        <v>0.0</v>
      </c>
    </row>
    <row r="50">
      <c r="A50" s="8" t="s">
        <v>66</v>
      </c>
      <c r="B50" s="8" t="s">
        <v>25</v>
      </c>
      <c r="C50" s="9">
        <v>5163038.0</v>
      </c>
      <c r="D50" s="9">
        <v>51100.0</v>
      </c>
      <c r="E50" s="9">
        <v>51060.0</v>
      </c>
      <c r="F50" s="9">
        <v>40.0</v>
      </c>
    </row>
    <row r="51">
      <c r="A51" s="8" t="s">
        <v>67</v>
      </c>
      <c r="B51" s="8" t="s">
        <v>16</v>
      </c>
      <c r="C51" s="9">
        <v>4036355.0</v>
      </c>
      <c r="D51" s="9">
        <v>56594.0</v>
      </c>
      <c r="E51" s="9">
        <v>55974.0</v>
      </c>
      <c r="F51" s="9">
        <v>620.0</v>
      </c>
    </row>
    <row r="52">
      <c r="A52" s="8" t="s">
        <v>68</v>
      </c>
      <c r="B52" s="8" t="s">
        <v>25</v>
      </c>
      <c r="C52" s="9">
        <v>1.1181595E7</v>
      </c>
      <c r="D52" s="9">
        <v>109884.0</v>
      </c>
      <c r="E52" s="9">
        <v>109884.0</v>
      </c>
      <c r="F52" s="9">
        <v>0.0</v>
      </c>
    </row>
    <row r="53">
      <c r="A53" s="8" t="s">
        <v>69</v>
      </c>
      <c r="B53" s="8" t="s">
        <v>25</v>
      </c>
      <c r="C53" s="9">
        <v>153671.0</v>
      </c>
      <c r="D53" s="9">
        <v>444.0</v>
      </c>
      <c r="E53" s="9">
        <v>444.0</v>
      </c>
      <c r="F53" s="9">
        <v>0.0</v>
      </c>
    </row>
    <row r="54">
      <c r="A54" s="8" t="s">
        <v>70</v>
      </c>
      <c r="B54" s="8" t="s">
        <v>13</v>
      </c>
      <c r="C54" s="9">
        <v>888005.0</v>
      </c>
      <c r="D54" s="9">
        <v>9251.0</v>
      </c>
      <c r="E54" s="9">
        <v>9241.0</v>
      </c>
      <c r="F54" s="9">
        <v>10.0</v>
      </c>
    </row>
    <row r="55">
      <c r="A55" s="8" t="s">
        <v>71</v>
      </c>
      <c r="B55" s="8" t="s">
        <v>16</v>
      </c>
      <c r="C55" s="9">
        <v>1.069448E7</v>
      </c>
      <c r="D55" s="9">
        <v>78871.0</v>
      </c>
      <c r="E55" s="9">
        <v>77199.0</v>
      </c>
      <c r="F55" s="9">
        <v>1672.0</v>
      </c>
    </row>
    <row r="56">
      <c r="A56" s="8" t="s">
        <v>72</v>
      </c>
      <c r="B56" s="8" t="s">
        <v>16</v>
      </c>
      <c r="C56" s="9">
        <v>5850189.0</v>
      </c>
      <c r="D56" s="9">
        <v>43094.0</v>
      </c>
      <c r="E56" s="9">
        <v>42434.0</v>
      </c>
      <c r="F56" s="9">
        <v>660.0</v>
      </c>
    </row>
    <row r="57">
      <c r="A57" s="8" t="s">
        <v>73</v>
      </c>
      <c r="B57" s="8" t="s">
        <v>19</v>
      </c>
      <c r="C57" s="9">
        <v>976107.0</v>
      </c>
      <c r="D57" s="9">
        <v>23200.0</v>
      </c>
      <c r="E57" s="9">
        <v>23180.0</v>
      </c>
      <c r="F57" s="9">
        <v>20.0</v>
      </c>
    </row>
    <row r="58">
      <c r="A58" s="8" t="s">
        <v>74</v>
      </c>
      <c r="B58" s="8" t="s">
        <v>25</v>
      </c>
      <c r="C58" s="9">
        <v>72000.0</v>
      </c>
      <c r="D58" s="9">
        <v>751.0</v>
      </c>
      <c r="E58" s="9">
        <v>751.0</v>
      </c>
      <c r="F58" s="9">
        <v>0.0</v>
      </c>
    </row>
    <row r="59">
      <c r="A59" s="8" t="s">
        <v>75</v>
      </c>
      <c r="B59" s="8" t="s">
        <v>25</v>
      </c>
      <c r="C59" s="9">
        <v>1.0535535E7</v>
      </c>
      <c r="D59" s="9">
        <v>48671.0</v>
      </c>
      <c r="E59" s="9">
        <v>48320.0</v>
      </c>
      <c r="F59" s="9">
        <v>350.0</v>
      </c>
    </row>
    <row r="60">
      <c r="A60" s="8" t="s">
        <v>76</v>
      </c>
      <c r="B60" s="8" t="s">
        <v>13</v>
      </c>
      <c r="C60" s="9">
        <v>1317780.0</v>
      </c>
      <c r="D60" s="9">
        <v>14919.0</v>
      </c>
      <c r="E60" s="9">
        <v>14919.0</v>
      </c>
      <c r="F60" s="9">
        <v>0.0</v>
      </c>
    </row>
    <row r="61">
      <c r="A61" s="8" t="s">
        <v>77</v>
      </c>
      <c r="B61" s="8" t="s">
        <v>25</v>
      </c>
      <c r="C61" s="9">
        <v>1.7796076E7</v>
      </c>
      <c r="D61" s="9">
        <v>276841.0</v>
      </c>
      <c r="E61" s="9">
        <v>256369.0</v>
      </c>
      <c r="F61" s="9">
        <v>6720.0</v>
      </c>
    </row>
    <row r="62">
      <c r="A62" s="8" t="s">
        <v>78</v>
      </c>
      <c r="B62" s="8" t="s">
        <v>19</v>
      </c>
      <c r="C62" s="9">
        <v>1.02207167E8</v>
      </c>
      <c r="D62" s="9">
        <v>1002450.0</v>
      </c>
      <c r="E62" s="9">
        <v>995450.0</v>
      </c>
      <c r="F62" s="9">
        <v>6000.0</v>
      </c>
    </row>
    <row r="63">
      <c r="A63" s="8" t="s">
        <v>79</v>
      </c>
      <c r="B63" s="8" t="s">
        <v>25</v>
      </c>
      <c r="C63" s="9">
        <v>6825935.0</v>
      </c>
      <c r="D63" s="9">
        <v>21041.0</v>
      </c>
      <c r="E63" s="9">
        <v>20721.0</v>
      </c>
      <c r="F63" s="9">
        <v>320.0</v>
      </c>
    </row>
    <row r="64">
      <c r="A64" s="8" t="s">
        <v>80</v>
      </c>
      <c r="B64" s="8" t="s">
        <v>19</v>
      </c>
      <c r="C64" s="9">
        <v>1505588.0</v>
      </c>
      <c r="D64" s="9">
        <v>28051.0</v>
      </c>
      <c r="E64" s="9">
        <v>28051.0</v>
      </c>
      <c r="F64" s="9">
        <v>0.0</v>
      </c>
    </row>
    <row r="65">
      <c r="A65" s="8" t="s">
        <v>81</v>
      </c>
      <c r="B65" s="8" t="s">
        <v>19</v>
      </c>
      <c r="C65" s="9">
        <v>3601000.0</v>
      </c>
      <c r="D65" s="9">
        <v>117600.0</v>
      </c>
      <c r="E65" s="9">
        <v>101000.0</v>
      </c>
      <c r="F65" s="9">
        <v>16600.0</v>
      </c>
    </row>
    <row r="66">
      <c r="A66" s="8" t="s">
        <v>82</v>
      </c>
      <c r="B66" s="8" t="s">
        <v>16</v>
      </c>
      <c r="C66" s="9">
        <v>1330068.0</v>
      </c>
      <c r="D66" s="9">
        <v>45227.0</v>
      </c>
      <c r="E66" s="9">
        <v>42388.0</v>
      </c>
      <c r="F66" s="9">
        <v>2840.0</v>
      </c>
    </row>
    <row r="67">
      <c r="A67" s="8" t="s">
        <v>83</v>
      </c>
      <c r="B67" s="8" t="s">
        <v>19</v>
      </c>
      <c r="C67" s="9">
        <v>1172000.0</v>
      </c>
      <c r="D67" s="9">
        <v>17364.0</v>
      </c>
      <c r="E67" s="9">
        <v>17204.0</v>
      </c>
      <c r="F67" s="9">
        <v>160.0</v>
      </c>
    </row>
    <row r="68">
      <c r="A68" s="8" t="s">
        <v>84</v>
      </c>
      <c r="B68" s="8" t="s">
        <v>19</v>
      </c>
      <c r="C68" s="9">
        <v>1.17876E8</v>
      </c>
      <c r="D68" s="9">
        <v>1104300.0</v>
      </c>
      <c r="E68" s="9">
        <v>1000000.0</v>
      </c>
      <c r="F68" s="9">
        <v>104300.0</v>
      </c>
    </row>
    <row r="69">
      <c r="A69" s="8" t="s">
        <v>85</v>
      </c>
      <c r="B69" s="8" t="s">
        <v>25</v>
      </c>
      <c r="C69" s="9">
        <v>4000.0</v>
      </c>
      <c r="D69" s="9">
        <v>12173.0</v>
      </c>
      <c r="E69" s="9">
        <v>12173.0</v>
      </c>
      <c r="F69" s="9">
        <v>0.0</v>
      </c>
    </row>
    <row r="70">
      <c r="A70" s="8" t="s">
        <v>86</v>
      </c>
      <c r="B70" s="8" t="s">
        <v>16</v>
      </c>
      <c r="C70" s="9">
        <v>53399.0</v>
      </c>
      <c r="D70" s="9">
        <v>1393.0</v>
      </c>
      <c r="E70" s="9">
        <v>1393.0</v>
      </c>
      <c r="F70" s="9">
        <v>0.0</v>
      </c>
    </row>
    <row r="71">
      <c r="A71" s="8" t="s">
        <v>87</v>
      </c>
      <c r="B71" s="8" t="s">
        <v>21</v>
      </c>
      <c r="C71" s="9">
        <v>898402.0</v>
      </c>
      <c r="D71" s="9">
        <v>18272.0</v>
      </c>
      <c r="E71" s="9">
        <v>18274.0</v>
      </c>
      <c r="F71" s="9">
        <v>0.0</v>
      </c>
    </row>
    <row r="72">
      <c r="A72" s="8" t="s">
        <v>88</v>
      </c>
      <c r="B72" s="8" t="s">
        <v>16</v>
      </c>
      <c r="C72" s="9">
        <v>5509432.0</v>
      </c>
      <c r="D72" s="9">
        <v>338425.0</v>
      </c>
      <c r="E72" s="9">
        <v>303816.0</v>
      </c>
      <c r="F72" s="9">
        <v>34330.0</v>
      </c>
    </row>
    <row r="73">
      <c r="A73" s="8" t="s">
        <v>89</v>
      </c>
      <c r="B73" s="8" t="s">
        <v>16</v>
      </c>
      <c r="C73" s="9">
        <v>6.7427E7</v>
      </c>
      <c r="D73" s="9">
        <v>640679.0</v>
      </c>
      <c r="E73" s="9">
        <v>640427.0</v>
      </c>
      <c r="F73" s="9">
        <v>3374.0</v>
      </c>
    </row>
    <row r="74">
      <c r="A74" s="8" t="s">
        <v>90</v>
      </c>
      <c r="B74" s="8" t="s">
        <v>21</v>
      </c>
      <c r="C74" s="9">
        <v>279890.0</v>
      </c>
      <c r="D74" s="9">
        <v>4167.0</v>
      </c>
      <c r="E74" s="9">
        <v>3827.0</v>
      </c>
      <c r="F74" s="9">
        <v>340.0</v>
      </c>
    </row>
    <row r="75">
      <c r="A75" s="8" t="s">
        <v>91</v>
      </c>
      <c r="B75" s="8" t="s">
        <v>19</v>
      </c>
      <c r="C75" s="9">
        <v>2233272.0</v>
      </c>
      <c r="D75" s="9">
        <v>267668.0</v>
      </c>
      <c r="E75" s="9">
        <v>257667.0</v>
      </c>
      <c r="F75" s="9">
        <v>10000.0</v>
      </c>
    </row>
    <row r="76">
      <c r="A76" s="8" t="s">
        <v>92</v>
      </c>
      <c r="B76" s="8" t="s">
        <v>13</v>
      </c>
      <c r="C76" s="9">
        <v>3728573.0</v>
      </c>
      <c r="D76" s="9">
        <v>69700.0</v>
      </c>
      <c r="E76" s="9">
        <v>69700.0</v>
      </c>
      <c r="F76" s="9">
        <v>0.0</v>
      </c>
    </row>
    <row r="77">
      <c r="A77" s="8" t="s">
        <v>93</v>
      </c>
      <c r="B77" s="8" t="s">
        <v>16</v>
      </c>
      <c r="C77" s="9">
        <v>8.3155031E7</v>
      </c>
      <c r="D77" s="9">
        <v>357114.0</v>
      </c>
      <c r="E77" s="9">
        <v>348672.0</v>
      </c>
      <c r="F77" s="9">
        <v>8350.0</v>
      </c>
    </row>
    <row r="78">
      <c r="A78" s="8" t="s">
        <v>94</v>
      </c>
      <c r="B78" s="8" t="s">
        <v>19</v>
      </c>
      <c r="C78" s="9">
        <v>3.0955202E7</v>
      </c>
      <c r="D78" s="9">
        <v>238533.0</v>
      </c>
      <c r="E78" s="9">
        <v>227533.0</v>
      </c>
      <c r="F78" s="9">
        <v>11000.0</v>
      </c>
    </row>
    <row r="79">
      <c r="A79" s="8" t="s">
        <v>95</v>
      </c>
      <c r="B79" s="8" t="s">
        <v>16</v>
      </c>
      <c r="C79" s="9">
        <v>34000.0</v>
      </c>
      <c r="D79" s="9">
        <v>6.0</v>
      </c>
      <c r="E79" s="9">
        <v>6.5</v>
      </c>
      <c r="F79" s="9">
        <v>0.0</v>
      </c>
    </row>
    <row r="80">
      <c r="A80" s="8" t="s">
        <v>96</v>
      </c>
      <c r="B80" s="8" t="s">
        <v>16</v>
      </c>
      <c r="C80" s="9">
        <v>1.0718565E7</v>
      </c>
      <c r="D80" s="9">
        <v>131957.0</v>
      </c>
      <c r="E80" s="9">
        <v>130647.0</v>
      </c>
      <c r="F80" s="9">
        <v>1310.0</v>
      </c>
    </row>
    <row r="81">
      <c r="A81" s="8" t="s">
        <v>97</v>
      </c>
      <c r="B81" s="8" t="s">
        <v>25</v>
      </c>
      <c r="C81" s="9">
        <v>56653.0</v>
      </c>
      <c r="D81" s="9">
        <v>2166086.0</v>
      </c>
      <c r="E81" s="9">
        <v>2166086.0</v>
      </c>
      <c r="F81" s="9">
        <v>0.0</v>
      </c>
    </row>
    <row r="82">
      <c r="A82" s="8" t="s">
        <v>98</v>
      </c>
      <c r="B82" s="8" t="s">
        <v>25</v>
      </c>
      <c r="C82" s="9">
        <v>113000.0</v>
      </c>
      <c r="D82" s="9">
        <v>344.0</v>
      </c>
      <c r="E82" s="9">
        <v>344.0</v>
      </c>
      <c r="F82" s="9">
        <v>0.0</v>
      </c>
    </row>
    <row r="83">
      <c r="A83" s="8" t="s">
        <v>99</v>
      </c>
      <c r="B83" s="8" t="s">
        <v>21</v>
      </c>
      <c r="C83" s="9">
        <v>178306.0</v>
      </c>
      <c r="D83" s="9">
        <v>549.0</v>
      </c>
      <c r="E83" s="9">
        <v>544.0</v>
      </c>
      <c r="F83" s="9">
        <v>0.0</v>
      </c>
    </row>
    <row r="84">
      <c r="A84" s="8" t="s">
        <v>100</v>
      </c>
      <c r="B84" s="8" t="s">
        <v>25</v>
      </c>
      <c r="C84" s="9">
        <v>1.7109746E7</v>
      </c>
      <c r="D84" s="9">
        <v>108889.0</v>
      </c>
      <c r="E84" s="9">
        <v>107159.0</v>
      </c>
      <c r="F84" s="9">
        <v>1730.0</v>
      </c>
    </row>
    <row r="85">
      <c r="A85" s="8" t="s">
        <v>101</v>
      </c>
      <c r="B85" s="8" t="s">
        <v>19</v>
      </c>
      <c r="C85" s="9">
        <v>1.2907395E7</v>
      </c>
      <c r="D85" s="9">
        <v>245857.0</v>
      </c>
      <c r="E85" s="9">
        <v>245717.0</v>
      </c>
      <c r="F85" s="9">
        <v>140.0</v>
      </c>
    </row>
    <row r="86">
      <c r="A86" s="8" t="s">
        <v>102</v>
      </c>
      <c r="B86" s="8" t="s">
        <v>19</v>
      </c>
      <c r="C86" s="9">
        <v>1646077.0</v>
      </c>
      <c r="D86" s="9">
        <v>36125.0</v>
      </c>
      <c r="E86" s="9">
        <v>28120.0</v>
      </c>
      <c r="F86" s="9">
        <v>8005.0</v>
      </c>
    </row>
    <row r="87">
      <c r="A87" s="8" t="s">
        <v>103</v>
      </c>
      <c r="B87" s="8" t="s">
        <v>25</v>
      </c>
      <c r="C87" s="9">
        <v>743699.0</v>
      </c>
      <c r="D87" s="9">
        <v>214969.0</v>
      </c>
      <c r="E87" s="9">
        <v>196849.0</v>
      </c>
      <c r="F87" s="9">
        <v>18120.0</v>
      </c>
    </row>
    <row r="88">
      <c r="A88" s="8" t="s">
        <v>104</v>
      </c>
      <c r="B88" s="8" t="s">
        <v>25</v>
      </c>
      <c r="C88" s="9">
        <v>1.1743017E7</v>
      </c>
      <c r="D88" s="9">
        <v>27750.0</v>
      </c>
      <c r="E88" s="9">
        <v>27560.0</v>
      </c>
      <c r="F88" s="9">
        <v>190.0</v>
      </c>
    </row>
    <row r="89">
      <c r="A89" s="8" t="s">
        <v>105</v>
      </c>
      <c r="B89" s="8" t="s">
        <v>25</v>
      </c>
      <c r="C89" s="9">
        <v>9450711.0</v>
      </c>
      <c r="D89" s="9">
        <v>112492.0</v>
      </c>
      <c r="E89" s="9">
        <v>111890.0</v>
      </c>
      <c r="F89" s="9">
        <v>200.0</v>
      </c>
    </row>
    <row r="90">
      <c r="A90" s="8" t="s">
        <v>106</v>
      </c>
      <c r="B90" s="8" t="s">
        <v>13</v>
      </c>
      <c r="C90" s="9">
        <v>7474200.0</v>
      </c>
      <c r="D90" s="9">
        <v>2755.0</v>
      </c>
      <c r="E90" s="9">
        <v>1106.0</v>
      </c>
      <c r="F90" s="9">
        <v>1649.0</v>
      </c>
    </row>
    <row r="91">
      <c r="A91" s="8" t="s">
        <v>107</v>
      </c>
      <c r="B91" s="8" t="s">
        <v>16</v>
      </c>
      <c r="C91" s="9">
        <v>9730000.0</v>
      </c>
      <c r="D91" s="9">
        <v>93028.0</v>
      </c>
      <c r="E91" s="9">
        <v>89608.0</v>
      </c>
      <c r="F91" s="9">
        <v>3420.0</v>
      </c>
    </row>
    <row r="92">
      <c r="A92" s="8" t="s">
        <v>108</v>
      </c>
      <c r="B92" s="8" t="s">
        <v>16</v>
      </c>
      <c r="C92" s="9">
        <v>369870.0</v>
      </c>
      <c r="D92" s="9">
        <v>103000.0</v>
      </c>
      <c r="E92" s="9">
        <v>100250.0</v>
      </c>
      <c r="F92" s="9">
        <v>2750.0</v>
      </c>
    </row>
    <row r="93">
      <c r="A93" s="8" t="s">
        <v>109</v>
      </c>
      <c r="B93" s="8" t="s">
        <v>13</v>
      </c>
      <c r="C93" s="9">
        <v>1.380747026E9</v>
      </c>
      <c r="D93" s="9">
        <v>3287263.0</v>
      </c>
      <c r="E93" s="9">
        <v>2973190.0</v>
      </c>
      <c r="F93" s="9">
        <v>314073.0</v>
      </c>
    </row>
    <row r="94">
      <c r="A94" s="8" t="s">
        <v>110</v>
      </c>
      <c r="B94" s="8" t="s">
        <v>13</v>
      </c>
      <c r="C94" s="9">
        <v>2.7135E8</v>
      </c>
      <c r="D94" s="9">
        <v>1910931.0</v>
      </c>
      <c r="E94" s="9">
        <v>1811569.0</v>
      </c>
      <c r="F94" s="9">
        <v>93000.0</v>
      </c>
    </row>
    <row r="95">
      <c r="A95" s="8" t="s">
        <v>111</v>
      </c>
      <c r="B95" s="8" t="s">
        <v>13</v>
      </c>
      <c r="C95" s="9">
        <v>8.470062E7</v>
      </c>
      <c r="D95" s="9">
        <v>1648195.0</v>
      </c>
      <c r="E95" s="9">
        <v>1531595.0</v>
      </c>
      <c r="F95" s="9">
        <v>116600.0</v>
      </c>
    </row>
    <row r="96">
      <c r="A96" s="8" t="s">
        <v>112</v>
      </c>
      <c r="B96" s="8" t="s">
        <v>13</v>
      </c>
      <c r="C96" s="9">
        <v>4.11907E7</v>
      </c>
      <c r="D96" s="9">
        <v>438317.0</v>
      </c>
      <c r="E96" s="9">
        <v>437367.0</v>
      </c>
      <c r="F96" s="9">
        <v>950.0</v>
      </c>
    </row>
    <row r="97">
      <c r="A97" s="8" t="s">
        <v>113</v>
      </c>
      <c r="B97" s="8" t="s">
        <v>16</v>
      </c>
      <c r="C97" s="9">
        <v>4977400.0</v>
      </c>
      <c r="D97" s="9">
        <v>70273.0</v>
      </c>
      <c r="E97" s="9">
        <v>68883.0</v>
      </c>
      <c r="F97" s="9">
        <v>1390.0</v>
      </c>
    </row>
    <row r="98">
      <c r="A98" s="8" t="s">
        <v>114</v>
      </c>
      <c r="B98" s="8" t="s">
        <v>13</v>
      </c>
      <c r="C98" s="9">
        <v>9387420.0</v>
      </c>
      <c r="D98" s="9">
        <v>20770.0</v>
      </c>
      <c r="E98" s="9">
        <v>20330.0</v>
      </c>
      <c r="F98" s="9">
        <v>440.0</v>
      </c>
    </row>
    <row r="99">
      <c r="A99" s="8" t="s">
        <v>115</v>
      </c>
      <c r="B99" s="8" t="s">
        <v>16</v>
      </c>
      <c r="C99" s="9">
        <v>5.9126079E7</v>
      </c>
      <c r="D99" s="9">
        <v>301339.0</v>
      </c>
      <c r="E99" s="9">
        <v>294140.0</v>
      </c>
      <c r="F99" s="9">
        <v>7200.0</v>
      </c>
    </row>
    <row r="100">
      <c r="A100" s="8" t="s">
        <v>116</v>
      </c>
      <c r="B100" s="8" t="s">
        <v>19</v>
      </c>
      <c r="C100" s="9">
        <v>2.7087732E7</v>
      </c>
      <c r="D100" s="9">
        <v>322463.0</v>
      </c>
      <c r="E100" s="9">
        <v>318003.0</v>
      </c>
      <c r="F100" s="9">
        <v>4460.0</v>
      </c>
    </row>
    <row r="101">
      <c r="A101" s="8" t="s">
        <v>117</v>
      </c>
      <c r="B101" s="8" t="s">
        <v>25</v>
      </c>
      <c r="C101" s="9">
        <v>2734093.0</v>
      </c>
      <c r="D101" s="9">
        <v>10991.0</v>
      </c>
      <c r="E101" s="9">
        <v>10831.0</v>
      </c>
      <c r="F101" s="9">
        <v>160.0</v>
      </c>
    </row>
    <row r="102">
      <c r="A102" s="8" t="s">
        <v>118</v>
      </c>
      <c r="B102" s="8" t="s">
        <v>13</v>
      </c>
      <c r="C102" s="9">
        <v>1.2536E8</v>
      </c>
      <c r="D102" s="9">
        <v>377976.0</v>
      </c>
      <c r="E102" s="9">
        <v>364546.0</v>
      </c>
      <c r="F102" s="9">
        <v>13430.0</v>
      </c>
    </row>
    <row r="103">
      <c r="A103" s="8" t="s">
        <v>119</v>
      </c>
      <c r="B103" s="8" t="s">
        <v>13</v>
      </c>
      <c r="C103" s="9">
        <v>1.1012844E7</v>
      </c>
      <c r="D103" s="9">
        <v>89342.0</v>
      </c>
      <c r="E103" s="9">
        <v>88802.0</v>
      </c>
      <c r="F103" s="9">
        <v>540.0</v>
      </c>
    </row>
    <row r="104">
      <c r="A104" s="8" t="s">
        <v>120</v>
      </c>
      <c r="B104" s="8" t="s">
        <v>13</v>
      </c>
      <c r="C104" s="9">
        <v>1.8983704E7</v>
      </c>
      <c r="D104" s="9">
        <v>2724900.0</v>
      </c>
      <c r="E104" s="9">
        <v>2699700.0</v>
      </c>
      <c r="F104" s="9">
        <v>25200.0</v>
      </c>
    </row>
    <row r="105">
      <c r="A105" s="8" t="s">
        <v>121</v>
      </c>
      <c r="B105" s="8" t="s">
        <v>19</v>
      </c>
      <c r="C105" s="9">
        <v>4.7564296E7</v>
      </c>
      <c r="D105" s="9">
        <v>580367.0</v>
      </c>
      <c r="E105" s="9">
        <v>569140.0</v>
      </c>
      <c r="F105" s="9">
        <v>11227.0</v>
      </c>
    </row>
    <row r="106">
      <c r="A106" s="8" t="s">
        <v>122</v>
      </c>
      <c r="B106" s="8" t="s">
        <v>21</v>
      </c>
      <c r="C106" s="9">
        <v>120740.0</v>
      </c>
      <c r="D106" s="9">
        <v>811.0</v>
      </c>
      <c r="E106" s="9">
        <v>811.0</v>
      </c>
      <c r="F106" s="9">
        <v>0.0</v>
      </c>
    </row>
    <row r="107">
      <c r="A107" s="8" t="s">
        <v>123</v>
      </c>
      <c r="B107" s="8" t="s">
        <v>16</v>
      </c>
      <c r="C107" s="9">
        <v>1782115.0</v>
      </c>
      <c r="D107" s="9">
        <v>10887.0</v>
      </c>
      <c r="E107" s="9">
        <v>0.0</v>
      </c>
      <c r="F107" s="9">
        <v>0.0</v>
      </c>
    </row>
    <row r="108">
      <c r="A108" s="8" t="s">
        <v>124</v>
      </c>
      <c r="B108" s="8" t="s">
        <v>13</v>
      </c>
      <c r="C108" s="9">
        <v>4464521.0</v>
      </c>
      <c r="D108" s="9">
        <v>17818.0</v>
      </c>
      <c r="E108" s="9">
        <v>17818.0</v>
      </c>
      <c r="F108" s="9">
        <v>0.0</v>
      </c>
    </row>
    <row r="109">
      <c r="A109" s="8" t="s">
        <v>125</v>
      </c>
      <c r="B109" s="8" t="s">
        <v>13</v>
      </c>
      <c r="C109" s="9">
        <v>6663000.0</v>
      </c>
      <c r="D109" s="9">
        <v>199951.0</v>
      </c>
      <c r="E109" s="9">
        <v>191801.0</v>
      </c>
      <c r="F109" s="9">
        <v>8150.0</v>
      </c>
    </row>
    <row r="110">
      <c r="A110" s="8" t="s">
        <v>126</v>
      </c>
      <c r="B110" s="8" t="s">
        <v>13</v>
      </c>
      <c r="C110" s="9">
        <v>7337783.0</v>
      </c>
      <c r="D110" s="9">
        <v>236800.0</v>
      </c>
      <c r="E110" s="9">
        <v>230800.0</v>
      </c>
      <c r="F110" s="9">
        <v>6000.0</v>
      </c>
    </row>
    <row r="111">
      <c r="A111" s="8" t="s">
        <v>127</v>
      </c>
      <c r="B111" s="8" t="s">
        <v>16</v>
      </c>
      <c r="C111" s="9">
        <v>1883700.0</v>
      </c>
      <c r="D111" s="9">
        <v>64559.0</v>
      </c>
      <c r="E111" s="9">
        <v>62249.0</v>
      </c>
      <c r="F111" s="9">
        <v>2340.0</v>
      </c>
    </row>
    <row r="112">
      <c r="A112" s="8" t="s">
        <v>128</v>
      </c>
      <c r="B112" s="8" t="s">
        <v>13</v>
      </c>
      <c r="C112" s="9">
        <v>6769000.0</v>
      </c>
      <c r="D112" s="9">
        <v>10452.0</v>
      </c>
      <c r="E112" s="9">
        <v>10230.0</v>
      </c>
      <c r="F112" s="9">
        <v>170.0</v>
      </c>
    </row>
    <row r="113">
      <c r="A113" s="8" t="s">
        <v>129</v>
      </c>
      <c r="B113" s="8" t="s">
        <v>19</v>
      </c>
      <c r="C113" s="9">
        <v>2159000.0</v>
      </c>
      <c r="D113" s="9">
        <v>30355.0</v>
      </c>
      <c r="E113" s="9">
        <v>30355.0</v>
      </c>
      <c r="F113" s="9">
        <v>0.0</v>
      </c>
    </row>
    <row r="114">
      <c r="A114" s="8" t="s">
        <v>130</v>
      </c>
      <c r="B114" s="8" t="s">
        <v>19</v>
      </c>
      <c r="C114" s="9">
        <v>4661010.0</v>
      </c>
      <c r="D114" s="9">
        <v>111369.0</v>
      </c>
      <c r="E114" s="9">
        <v>96320.0</v>
      </c>
      <c r="F114" s="9">
        <v>15049.0</v>
      </c>
    </row>
    <row r="115">
      <c r="A115" s="8" t="s">
        <v>131</v>
      </c>
      <c r="B115" s="8" t="s">
        <v>19</v>
      </c>
      <c r="C115" s="9">
        <v>6959000.0</v>
      </c>
      <c r="D115" s="9">
        <v>1759540.0</v>
      </c>
      <c r="E115" s="9">
        <v>1759540.0</v>
      </c>
      <c r="F115" s="9">
        <v>0.0</v>
      </c>
    </row>
    <row r="116">
      <c r="A116" s="8" t="s">
        <v>132</v>
      </c>
      <c r="B116" s="8" t="s">
        <v>16</v>
      </c>
      <c r="C116" s="9">
        <v>39062.0</v>
      </c>
      <c r="D116" s="9">
        <v>160.0</v>
      </c>
      <c r="E116" s="9">
        <v>160.0</v>
      </c>
      <c r="F116" s="9">
        <v>0.0</v>
      </c>
    </row>
    <row r="117">
      <c r="A117" s="8" t="s">
        <v>133</v>
      </c>
      <c r="B117" s="8" t="s">
        <v>16</v>
      </c>
      <c r="C117" s="9">
        <v>2786006.0</v>
      </c>
      <c r="D117" s="9">
        <v>65300.0</v>
      </c>
      <c r="E117" s="9">
        <v>62680.0</v>
      </c>
      <c r="F117" s="9">
        <v>2620.0</v>
      </c>
    </row>
    <row r="118">
      <c r="A118" s="8" t="s">
        <v>134</v>
      </c>
      <c r="B118" s="8" t="s">
        <v>16</v>
      </c>
      <c r="C118" s="9">
        <v>634730.0</v>
      </c>
      <c r="D118" s="9">
        <v>2586.0</v>
      </c>
      <c r="E118" s="9">
        <v>2586.0</v>
      </c>
      <c r="F118" s="9">
        <v>0.0</v>
      </c>
    </row>
    <row r="119">
      <c r="A119" s="8" t="s">
        <v>135</v>
      </c>
      <c r="B119" s="8" t="s">
        <v>13</v>
      </c>
      <c r="C119" s="9">
        <v>682500.0</v>
      </c>
      <c r="D119" s="9">
        <v>31.3</v>
      </c>
      <c r="E119" s="9">
        <v>28.2</v>
      </c>
      <c r="F119" s="9">
        <v>0.0</v>
      </c>
    </row>
    <row r="120">
      <c r="A120" s="8" t="s">
        <v>136</v>
      </c>
      <c r="B120" s="8" t="s">
        <v>19</v>
      </c>
      <c r="C120" s="9">
        <v>2.6923353E7</v>
      </c>
      <c r="D120" s="9">
        <v>587041.0</v>
      </c>
      <c r="E120" s="9">
        <v>581540.0</v>
      </c>
      <c r="F120" s="9">
        <v>5501.0</v>
      </c>
    </row>
    <row r="121">
      <c r="A121" s="8" t="s">
        <v>137</v>
      </c>
      <c r="B121" s="8" t="s">
        <v>19</v>
      </c>
      <c r="C121" s="9">
        <v>1.8898441E7</v>
      </c>
      <c r="D121" s="9">
        <v>118484.0</v>
      </c>
      <c r="E121" s="9">
        <v>94080.0</v>
      </c>
      <c r="F121" s="9">
        <v>24404.0</v>
      </c>
    </row>
    <row r="122">
      <c r="A122" s="8" t="s">
        <v>138</v>
      </c>
      <c r="B122" s="8" t="s">
        <v>13</v>
      </c>
      <c r="C122" s="9">
        <v>3.27096E7</v>
      </c>
      <c r="D122" s="9">
        <v>330803.0</v>
      </c>
      <c r="E122" s="9">
        <v>329613.0</v>
      </c>
      <c r="F122" s="9">
        <v>1190.0</v>
      </c>
    </row>
    <row r="123">
      <c r="A123" s="8" t="s">
        <v>139</v>
      </c>
      <c r="B123" s="8" t="s">
        <v>13</v>
      </c>
      <c r="C123" s="9">
        <v>383135.0</v>
      </c>
      <c r="D123" s="9">
        <v>300.0</v>
      </c>
      <c r="E123" s="9">
        <v>298.0</v>
      </c>
      <c r="F123" s="9">
        <v>0.0</v>
      </c>
    </row>
    <row r="124">
      <c r="A124" s="8" t="s">
        <v>140</v>
      </c>
      <c r="B124" s="8" t="s">
        <v>19</v>
      </c>
      <c r="C124" s="9">
        <v>2.0856E7</v>
      </c>
      <c r="D124" s="9">
        <v>1240192.0</v>
      </c>
      <c r="E124" s="9">
        <v>1220190.0</v>
      </c>
      <c r="F124" s="9">
        <v>20002.0</v>
      </c>
    </row>
    <row r="125">
      <c r="A125" s="8" t="s">
        <v>141</v>
      </c>
      <c r="B125" s="8" t="s">
        <v>16</v>
      </c>
      <c r="C125" s="9">
        <v>514564.0</v>
      </c>
      <c r="D125" s="9">
        <v>316.0</v>
      </c>
      <c r="E125" s="9">
        <v>316.0</v>
      </c>
      <c r="F125" s="9">
        <v>0.0</v>
      </c>
    </row>
    <row r="126">
      <c r="A126" s="8" t="s">
        <v>142</v>
      </c>
      <c r="B126" s="8" t="s">
        <v>21</v>
      </c>
      <c r="C126" s="9">
        <v>54516.0</v>
      </c>
      <c r="D126" s="9">
        <v>181.0</v>
      </c>
      <c r="E126" s="9">
        <v>181.0</v>
      </c>
      <c r="F126" s="9">
        <v>11673.0</v>
      </c>
    </row>
    <row r="127">
      <c r="A127" s="8" t="s">
        <v>143</v>
      </c>
      <c r="B127" s="8" t="s">
        <v>19</v>
      </c>
      <c r="C127" s="9">
        <v>4271197.0</v>
      </c>
      <c r="D127" s="9">
        <v>1030700.0</v>
      </c>
      <c r="E127" s="9">
        <v>1025520.0</v>
      </c>
      <c r="F127" s="9">
        <v>4480.0</v>
      </c>
    </row>
    <row r="128">
      <c r="A128" s="8" t="s">
        <v>144</v>
      </c>
      <c r="B128" s="8" t="s">
        <v>19</v>
      </c>
      <c r="C128" s="9">
        <v>1266030.0</v>
      </c>
      <c r="D128" s="9">
        <v>2040.0</v>
      </c>
      <c r="E128" s="9">
        <v>2030.0</v>
      </c>
      <c r="F128" s="9">
        <v>10.0</v>
      </c>
    </row>
    <row r="129">
      <c r="A129" s="8" t="s">
        <v>145</v>
      </c>
      <c r="B129" s="8" t="s">
        <v>25</v>
      </c>
      <c r="C129" s="9">
        <v>1.26014024E8</v>
      </c>
      <c r="D129" s="9">
        <v>1964375.0</v>
      </c>
      <c r="E129" s="9">
        <v>1943945.0</v>
      </c>
      <c r="F129" s="9">
        <v>20430.0</v>
      </c>
    </row>
    <row r="130">
      <c r="A130" s="8" t="s">
        <v>146</v>
      </c>
      <c r="B130" s="8" t="s">
        <v>16</v>
      </c>
      <c r="C130" s="9">
        <v>2597100.0</v>
      </c>
      <c r="D130" s="9">
        <v>33846.0</v>
      </c>
      <c r="E130" s="9">
        <v>32891.0</v>
      </c>
      <c r="F130" s="9">
        <v>960.0</v>
      </c>
    </row>
    <row r="131">
      <c r="A131" s="8" t="s">
        <v>147</v>
      </c>
      <c r="B131" s="8" t="s">
        <v>16</v>
      </c>
      <c r="C131" s="9">
        <v>38350.0</v>
      </c>
      <c r="D131" s="9">
        <v>2.02</v>
      </c>
      <c r="E131" s="9">
        <v>2.02</v>
      </c>
      <c r="F131" s="9">
        <v>0.0</v>
      </c>
    </row>
    <row r="132">
      <c r="A132" s="8" t="s">
        <v>148</v>
      </c>
      <c r="B132" s="8" t="s">
        <v>13</v>
      </c>
      <c r="C132" s="9">
        <v>3392868.0</v>
      </c>
      <c r="D132" s="9">
        <v>1564110.0</v>
      </c>
      <c r="E132" s="9">
        <v>1553556.0</v>
      </c>
      <c r="F132" s="9">
        <v>10560.0</v>
      </c>
    </row>
    <row r="133">
      <c r="A133" s="8" t="s">
        <v>149</v>
      </c>
      <c r="B133" s="8" t="s">
        <v>16</v>
      </c>
      <c r="C133" s="9">
        <v>621306.0</v>
      </c>
      <c r="D133" s="9">
        <v>13812.0</v>
      </c>
      <c r="E133" s="9">
        <v>13452.0</v>
      </c>
      <c r="F133" s="9">
        <v>360.0</v>
      </c>
    </row>
    <row r="134">
      <c r="A134" s="8" t="s">
        <v>150</v>
      </c>
      <c r="B134" s="8" t="s">
        <v>25</v>
      </c>
      <c r="C134" s="9">
        <v>5000.0</v>
      </c>
      <c r="D134" s="9">
        <v>102.0</v>
      </c>
      <c r="E134" s="9">
        <v>102.0</v>
      </c>
      <c r="F134" s="9">
        <v>0.0</v>
      </c>
    </row>
    <row r="135">
      <c r="A135" s="8" t="s">
        <v>151</v>
      </c>
      <c r="B135" s="8" t="s">
        <v>19</v>
      </c>
      <c r="C135" s="9">
        <v>3.6340781E7</v>
      </c>
      <c r="D135" s="9">
        <v>446550.0</v>
      </c>
      <c r="E135" s="9">
        <v>446300.0</v>
      </c>
      <c r="F135" s="9">
        <v>250.0</v>
      </c>
    </row>
    <row r="136">
      <c r="A136" s="8" t="s">
        <v>152</v>
      </c>
      <c r="B136" s="8" t="s">
        <v>19</v>
      </c>
      <c r="C136" s="9">
        <v>3.0832244E7</v>
      </c>
      <c r="D136" s="9">
        <v>801590.0</v>
      </c>
      <c r="E136" s="9">
        <v>786380.0</v>
      </c>
      <c r="F136" s="9">
        <v>13000.0</v>
      </c>
    </row>
    <row r="137">
      <c r="A137" s="8" t="s">
        <v>153</v>
      </c>
      <c r="B137" s="8" t="s">
        <v>13</v>
      </c>
      <c r="C137" s="9">
        <v>5.5294979E7</v>
      </c>
      <c r="D137" s="9">
        <v>676578.0</v>
      </c>
      <c r="E137" s="9">
        <v>653508.0</v>
      </c>
      <c r="F137" s="9">
        <v>23070.0</v>
      </c>
    </row>
    <row r="138">
      <c r="A138" s="8" t="s">
        <v>154</v>
      </c>
      <c r="B138" s="8" t="s">
        <v>19</v>
      </c>
      <c r="C138" s="9">
        <v>2550226.0</v>
      </c>
      <c r="D138" s="9">
        <v>825615.0</v>
      </c>
      <c r="E138" s="9">
        <v>823290.0</v>
      </c>
      <c r="F138" s="9">
        <v>2425.0</v>
      </c>
    </row>
    <row r="139">
      <c r="A139" s="8" t="s">
        <v>155</v>
      </c>
      <c r="B139" s="8" t="s">
        <v>21</v>
      </c>
      <c r="C139" s="9">
        <v>11832.0</v>
      </c>
      <c r="D139" s="9">
        <v>21.0</v>
      </c>
      <c r="E139" s="9">
        <v>21.0</v>
      </c>
      <c r="F139" s="9">
        <v>0.0</v>
      </c>
    </row>
    <row r="140">
      <c r="A140" s="8" t="s">
        <v>156</v>
      </c>
      <c r="B140" s="8" t="s">
        <v>13</v>
      </c>
      <c r="C140" s="9">
        <v>3.0378055E7</v>
      </c>
      <c r="D140" s="9">
        <v>147181.0</v>
      </c>
      <c r="E140" s="9">
        <v>143351.0</v>
      </c>
      <c r="F140" s="9">
        <v>3830.0</v>
      </c>
    </row>
    <row r="141">
      <c r="A141" s="8" t="s">
        <v>157</v>
      </c>
      <c r="B141" s="8" t="s">
        <v>16</v>
      </c>
      <c r="C141" s="9">
        <v>1.7626731E7</v>
      </c>
      <c r="D141" s="9">
        <v>41850.0</v>
      </c>
      <c r="E141" s="9">
        <v>33893.0</v>
      </c>
      <c r="F141" s="9">
        <v>7650.0</v>
      </c>
    </row>
    <row r="142">
      <c r="A142" s="8" t="s">
        <v>158</v>
      </c>
      <c r="B142" s="8" t="s">
        <v>21</v>
      </c>
      <c r="C142" s="9">
        <v>273674.0</v>
      </c>
      <c r="D142" s="9">
        <v>18575.0</v>
      </c>
      <c r="E142" s="9">
        <v>18275.0</v>
      </c>
      <c r="F142" s="9">
        <v>300.0</v>
      </c>
    </row>
    <row r="143">
      <c r="A143" s="8" t="s">
        <v>159</v>
      </c>
      <c r="B143" s="8" t="s">
        <v>21</v>
      </c>
      <c r="C143" s="9">
        <v>5128943.0</v>
      </c>
      <c r="D143" s="9">
        <v>270467.0</v>
      </c>
      <c r="E143" s="9">
        <v>262443.0</v>
      </c>
      <c r="F143" s="9">
        <v>4395.0</v>
      </c>
    </row>
    <row r="144">
      <c r="A144" s="8" t="s">
        <v>160</v>
      </c>
      <c r="B144" s="8" t="s">
        <v>25</v>
      </c>
      <c r="C144" s="9">
        <v>6595674.0</v>
      </c>
      <c r="D144" s="9">
        <v>130373.0</v>
      </c>
      <c r="E144" s="9">
        <v>119990.0</v>
      </c>
      <c r="F144" s="9">
        <v>10380.0</v>
      </c>
    </row>
    <row r="145">
      <c r="A145" s="8" t="s">
        <v>161</v>
      </c>
      <c r="B145" s="8" t="s">
        <v>19</v>
      </c>
      <c r="C145" s="9">
        <v>2.4112753E7</v>
      </c>
      <c r="D145" s="9">
        <v>1267000.0</v>
      </c>
      <c r="E145" s="9">
        <v>1266700.0</v>
      </c>
      <c r="F145" s="9">
        <v>300.0</v>
      </c>
    </row>
    <row r="146">
      <c r="A146" s="8" t="s">
        <v>162</v>
      </c>
      <c r="B146" s="8" t="s">
        <v>19</v>
      </c>
      <c r="C146" s="9">
        <v>2.11401E8</v>
      </c>
      <c r="D146" s="9">
        <v>923768.0</v>
      </c>
      <c r="E146" s="9">
        <v>910768.0</v>
      </c>
      <c r="F146" s="9">
        <v>13000.0</v>
      </c>
    </row>
    <row r="147">
      <c r="A147" s="8" t="s">
        <v>163</v>
      </c>
      <c r="B147" s="8" t="s">
        <v>21</v>
      </c>
      <c r="C147" s="9">
        <v>1549.0</v>
      </c>
      <c r="D147" s="9">
        <v>260.0</v>
      </c>
      <c r="E147" s="9">
        <v>260.0</v>
      </c>
      <c r="F147" s="9">
        <v>0.0</v>
      </c>
    </row>
    <row r="148">
      <c r="A148" s="8" t="s">
        <v>164</v>
      </c>
      <c r="B148" s="8" t="s">
        <v>21</v>
      </c>
      <c r="C148" s="9">
        <v>1734.0</v>
      </c>
      <c r="D148" s="9">
        <v>36.0</v>
      </c>
      <c r="E148" s="9">
        <v>36.0</v>
      </c>
      <c r="F148" s="9">
        <v>0.0</v>
      </c>
    </row>
    <row r="149">
      <c r="A149" s="8" t="s">
        <v>165</v>
      </c>
      <c r="B149" s="8" t="s">
        <v>13</v>
      </c>
      <c r="C149" s="9">
        <v>2.566E7</v>
      </c>
      <c r="D149" s="9">
        <v>120540.0</v>
      </c>
      <c r="E149" s="9">
        <v>120538.0</v>
      </c>
      <c r="F149" s="9">
        <v>2.0</v>
      </c>
    </row>
    <row r="150">
      <c r="A150" s="8" t="s">
        <v>166</v>
      </c>
      <c r="B150" s="8" t="s">
        <v>16</v>
      </c>
      <c r="C150" s="9">
        <v>2068808.0</v>
      </c>
      <c r="D150" s="9">
        <v>25713.0</v>
      </c>
      <c r="E150" s="9">
        <v>25433.0</v>
      </c>
      <c r="F150" s="9">
        <v>280.0</v>
      </c>
    </row>
    <row r="151">
      <c r="A151" s="8" t="s">
        <v>167</v>
      </c>
      <c r="B151" s="8" t="s">
        <v>13</v>
      </c>
      <c r="C151" s="9">
        <v>372486.0</v>
      </c>
      <c r="D151" s="9">
        <v>3355.0</v>
      </c>
      <c r="E151" s="9">
        <v>0.0</v>
      </c>
      <c r="F151" s="9">
        <v>0.0</v>
      </c>
    </row>
    <row r="152">
      <c r="A152" s="8" t="s">
        <v>168</v>
      </c>
      <c r="B152" s="8" t="s">
        <v>21</v>
      </c>
      <c r="C152" s="9">
        <v>56801.0</v>
      </c>
      <c r="D152" s="9">
        <v>464.0</v>
      </c>
      <c r="E152" s="9">
        <v>464.0</v>
      </c>
      <c r="F152" s="9">
        <v>0.0</v>
      </c>
    </row>
    <row r="153">
      <c r="A153" s="8" t="s">
        <v>169</v>
      </c>
      <c r="B153" s="8" t="s">
        <v>16</v>
      </c>
      <c r="C153" s="9">
        <v>5398804.0</v>
      </c>
      <c r="D153" s="9">
        <v>385207.0</v>
      </c>
      <c r="E153" s="9">
        <v>365957.0</v>
      </c>
      <c r="F153" s="9">
        <v>19520.0</v>
      </c>
    </row>
    <row r="154">
      <c r="A154" s="8" t="s">
        <v>170</v>
      </c>
      <c r="B154" s="8" t="s">
        <v>13</v>
      </c>
      <c r="C154" s="9">
        <v>4513666.0</v>
      </c>
      <c r="D154" s="9">
        <v>309500.0</v>
      </c>
      <c r="E154" s="9">
        <v>309500.0</v>
      </c>
      <c r="F154" s="9">
        <v>0.0</v>
      </c>
    </row>
    <row r="155">
      <c r="A155" s="8" t="s">
        <v>171</v>
      </c>
      <c r="B155" s="8" t="s">
        <v>13</v>
      </c>
      <c r="C155" s="9">
        <v>2.252E8</v>
      </c>
      <c r="D155" s="9">
        <v>907843.0</v>
      </c>
      <c r="E155" s="9">
        <v>882623.0</v>
      </c>
      <c r="F155" s="9">
        <v>25220.0</v>
      </c>
    </row>
    <row r="156">
      <c r="A156" s="8" t="s">
        <v>172</v>
      </c>
      <c r="B156" s="8" t="s">
        <v>21</v>
      </c>
      <c r="C156" s="9">
        <v>17957.0</v>
      </c>
      <c r="D156" s="9">
        <v>459.0</v>
      </c>
      <c r="E156" s="9">
        <v>459.0</v>
      </c>
      <c r="F156" s="9">
        <v>0.0</v>
      </c>
    </row>
    <row r="157">
      <c r="A157" s="8" t="s">
        <v>173</v>
      </c>
      <c r="B157" s="8" t="s">
        <v>25</v>
      </c>
      <c r="C157" s="9">
        <v>4278500.0</v>
      </c>
      <c r="D157" s="9">
        <v>75417.0</v>
      </c>
      <c r="E157" s="9">
        <v>74340.0</v>
      </c>
      <c r="F157" s="9">
        <v>1080.0</v>
      </c>
    </row>
    <row r="158">
      <c r="A158" s="8" t="s">
        <v>174</v>
      </c>
      <c r="B158" s="8" t="s">
        <v>21</v>
      </c>
      <c r="C158" s="9">
        <v>9122994.0</v>
      </c>
      <c r="D158" s="9">
        <v>462840.0</v>
      </c>
      <c r="E158" s="9">
        <v>452860.0</v>
      </c>
      <c r="F158" s="9">
        <v>9980.0</v>
      </c>
    </row>
    <row r="159">
      <c r="A159" s="8" t="s">
        <v>175</v>
      </c>
      <c r="B159" s="8" t="s">
        <v>25</v>
      </c>
      <c r="C159" s="9">
        <v>7353038.0</v>
      </c>
      <c r="D159" s="9">
        <v>406752.0</v>
      </c>
      <c r="E159" s="9">
        <v>397302.0</v>
      </c>
      <c r="F159" s="9">
        <v>9450.0</v>
      </c>
    </row>
    <row r="160">
      <c r="A160" s="8" t="s">
        <v>176</v>
      </c>
      <c r="B160" s="8" t="s">
        <v>25</v>
      </c>
      <c r="C160" s="9">
        <v>3.3035304E7</v>
      </c>
      <c r="D160" s="9">
        <v>1285216.0</v>
      </c>
      <c r="E160" s="9">
        <v>1279996.0</v>
      </c>
      <c r="F160" s="9">
        <v>5220.0</v>
      </c>
    </row>
    <row r="161">
      <c r="A161" s="8" t="s">
        <v>177</v>
      </c>
      <c r="B161" s="8" t="s">
        <v>13</v>
      </c>
      <c r="C161" s="9">
        <v>1.10701144E8</v>
      </c>
      <c r="D161" s="9">
        <v>300000.0</v>
      </c>
      <c r="E161" s="9">
        <v>298170.0</v>
      </c>
      <c r="F161" s="9">
        <v>1830.0</v>
      </c>
    </row>
    <row r="162">
      <c r="A162" s="8" t="s">
        <v>178</v>
      </c>
      <c r="B162" s="8" t="s">
        <v>21</v>
      </c>
      <c r="C162" s="9">
        <v>40.0</v>
      </c>
      <c r="D162" s="9">
        <v>47.0</v>
      </c>
      <c r="E162" s="9">
        <v>47.0</v>
      </c>
      <c r="F162" s="9">
        <v>0.0</v>
      </c>
    </row>
    <row r="163">
      <c r="A163" s="8" t="s">
        <v>179</v>
      </c>
      <c r="B163" s="8" t="s">
        <v>16</v>
      </c>
      <c r="C163" s="9">
        <v>3.8169E7</v>
      </c>
      <c r="D163" s="9">
        <v>312696.0</v>
      </c>
      <c r="E163" s="9">
        <v>311888.0</v>
      </c>
      <c r="F163" s="9">
        <v>791.0</v>
      </c>
    </row>
    <row r="164">
      <c r="A164" s="8" t="s">
        <v>180</v>
      </c>
      <c r="B164" s="8" t="s">
        <v>16</v>
      </c>
      <c r="C164" s="9">
        <v>1.0347892E7</v>
      </c>
      <c r="D164" s="9">
        <v>92226.0</v>
      </c>
      <c r="E164" s="9">
        <v>91119.0</v>
      </c>
      <c r="F164" s="9">
        <v>1107.0</v>
      </c>
    </row>
    <row r="165">
      <c r="A165" s="8" t="s">
        <v>181</v>
      </c>
      <c r="B165" s="8" t="s">
        <v>25</v>
      </c>
      <c r="C165" s="9">
        <v>3285874.0</v>
      </c>
      <c r="D165" s="9">
        <v>9104.0</v>
      </c>
      <c r="E165" s="9">
        <v>9104.0</v>
      </c>
      <c r="F165" s="9">
        <v>3054.0</v>
      </c>
    </row>
    <row r="166">
      <c r="A166" s="8" t="s">
        <v>182</v>
      </c>
      <c r="B166" s="8" t="s">
        <v>13</v>
      </c>
      <c r="C166" s="9">
        <v>2628512.0</v>
      </c>
      <c r="D166" s="9">
        <v>11586.0</v>
      </c>
      <c r="E166" s="9">
        <v>11586.0</v>
      </c>
      <c r="F166" s="9">
        <v>0.0</v>
      </c>
    </row>
    <row r="167">
      <c r="A167" s="8" t="s">
        <v>183</v>
      </c>
      <c r="B167" s="8" t="s">
        <v>16</v>
      </c>
      <c r="C167" s="9">
        <v>1.9317984E7</v>
      </c>
      <c r="D167" s="9">
        <v>238397.0</v>
      </c>
      <c r="E167" s="9">
        <v>231291.0</v>
      </c>
      <c r="F167" s="9">
        <v>7100.0</v>
      </c>
    </row>
    <row r="168">
      <c r="A168" s="8" t="s">
        <v>184</v>
      </c>
      <c r="B168" s="8" t="s">
        <v>16</v>
      </c>
      <c r="C168" s="9">
        <v>1.46171015E8</v>
      </c>
      <c r="D168" s="9">
        <v>1.7098246E7</v>
      </c>
      <c r="E168" s="9">
        <v>1.6377742E7</v>
      </c>
      <c r="F168" s="9">
        <v>720500.0</v>
      </c>
    </row>
    <row r="169">
      <c r="A169" s="8" t="s">
        <v>185</v>
      </c>
      <c r="B169" s="8" t="s">
        <v>19</v>
      </c>
      <c r="C169" s="9">
        <v>1.2955768E7</v>
      </c>
      <c r="D169" s="9">
        <v>26338.0</v>
      </c>
      <c r="E169" s="9">
        <v>24668.0</v>
      </c>
      <c r="F169" s="9">
        <v>1670.0</v>
      </c>
    </row>
    <row r="170">
      <c r="A170" s="8" t="s">
        <v>186</v>
      </c>
      <c r="B170" s="8" t="s">
        <v>25</v>
      </c>
      <c r="C170" s="9">
        <v>10124.0</v>
      </c>
      <c r="D170" s="9">
        <v>21.0</v>
      </c>
      <c r="E170" s="9">
        <v>0.0</v>
      </c>
      <c r="F170" s="9">
        <v>0.0</v>
      </c>
    </row>
    <row r="171">
      <c r="A171" s="8" t="s">
        <v>187</v>
      </c>
      <c r="B171" s="8" t="s">
        <v>19</v>
      </c>
      <c r="C171" s="9">
        <v>6000.0</v>
      </c>
      <c r="D171" s="9">
        <v>308.0</v>
      </c>
      <c r="E171" s="9">
        <v>308.0</v>
      </c>
      <c r="F171" s="9">
        <v>0.0</v>
      </c>
    </row>
    <row r="172">
      <c r="A172" s="8" t="s">
        <v>188</v>
      </c>
      <c r="B172" s="8" t="s">
        <v>25</v>
      </c>
      <c r="C172" s="9">
        <v>54000.0</v>
      </c>
      <c r="D172" s="9">
        <v>261.0</v>
      </c>
      <c r="E172" s="9">
        <v>261.0</v>
      </c>
      <c r="F172" s="9">
        <v>0.0</v>
      </c>
    </row>
    <row r="173">
      <c r="A173" s="8" t="s">
        <v>189</v>
      </c>
      <c r="B173" s="8" t="s">
        <v>25</v>
      </c>
      <c r="C173" s="9">
        <v>178696.0</v>
      </c>
      <c r="D173" s="9">
        <v>616.0</v>
      </c>
      <c r="E173" s="9">
        <v>606.0</v>
      </c>
      <c r="F173" s="9">
        <v>10.0</v>
      </c>
    </row>
    <row r="174">
      <c r="A174" s="8" t="s">
        <v>190</v>
      </c>
      <c r="B174" s="8" t="s">
        <v>25</v>
      </c>
      <c r="C174" s="9">
        <v>34065.0</v>
      </c>
      <c r="D174" s="9">
        <v>54.0</v>
      </c>
      <c r="E174" s="9">
        <v>54.4</v>
      </c>
      <c r="F174" s="9">
        <v>0.0</v>
      </c>
    </row>
    <row r="175">
      <c r="A175" s="8" t="s">
        <v>191</v>
      </c>
      <c r="B175" s="8" t="s">
        <v>25</v>
      </c>
      <c r="C175" s="9">
        <v>5985.0</v>
      </c>
      <c r="D175" s="9">
        <v>242.0</v>
      </c>
      <c r="E175" s="9">
        <v>242.0</v>
      </c>
      <c r="F175" s="9">
        <v>0.0</v>
      </c>
    </row>
    <row r="176">
      <c r="A176" s="8" t="s">
        <v>192</v>
      </c>
      <c r="B176" s="8" t="s">
        <v>25</v>
      </c>
      <c r="C176" s="9">
        <v>110696.0</v>
      </c>
      <c r="D176" s="9">
        <v>389.0</v>
      </c>
      <c r="E176" s="9">
        <v>389.0</v>
      </c>
      <c r="F176" s="9">
        <v>0.0</v>
      </c>
    </row>
    <row r="177">
      <c r="A177" s="8" t="s">
        <v>193</v>
      </c>
      <c r="B177" s="8" t="s">
        <v>21</v>
      </c>
      <c r="C177" s="9">
        <v>199853.0</v>
      </c>
      <c r="D177" s="9">
        <v>2842.0</v>
      </c>
      <c r="E177" s="9">
        <v>2821.0</v>
      </c>
      <c r="F177" s="9">
        <v>10.0</v>
      </c>
    </row>
    <row r="178">
      <c r="A178" s="8" t="s">
        <v>194</v>
      </c>
      <c r="B178" s="8" t="s">
        <v>16</v>
      </c>
      <c r="C178" s="9">
        <v>33599.0</v>
      </c>
      <c r="D178" s="9">
        <v>61.0</v>
      </c>
      <c r="E178" s="9">
        <v>61.0</v>
      </c>
      <c r="F178" s="9">
        <v>0.0</v>
      </c>
    </row>
    <row r="179">
      <c r="A179" s="8" t="s">
        <v>195</v>
      </c>
      <c r="B179" s="8" t="s">
        <v>19</v>
      </c>
      <c r="C179" s="9">
        <v>214610.0</v>
      </c>
      <c r="D179" s="9">
        <v>964.0</v>
      </c>
      <c r="E179" s="9">
        <v>964.0</v>
      </c>
      <c r="F179" s="9">
        <v>0.0</v>
      </c>
    </row>
    <row r="180">
      <c r="A180" s="8" t="s">
        <v>196</v>
      </c>
      <c r="B180" s="8" t="s">
        <v>13</v>
      </c>
      <c r="C180" s="9">
        <v>3.4218169E7</v>
      </c>
      <c r="D180" s="9">
        <v>2149690.0</v>
      </c>
      <c r="E180" s="9">
        <v>2149690.0</v>
      </c>
      <c r="F180" s="9">
        <v>0.0</v>
      </c>
    </row>
    <row r="181">
      <c r="A181" s="8" t="s">
        <v>197</v>
      </c>
      <c r="B181" s="8" t="s">
        <v>19</v>
      </c>
      <c r="C181" s="9">
        <v>1.7223497E7</v>
      </c>
      <c r="D181" s="9">
        <v>196722.0</v>
      </c>
      <c r="E181" s="9">
        <v>192530.0</v>
      </c>
      <c r="F181" s="9">
        <v>4192.0</v>
      </c>
    </row>
    <row r="182">
      <c r="A182" s="8" t="s">
        <v>198</v>
      </c>
      <c r="B182" s="8" t="s">
        <v>16</v>
      </c>
      <c r="C182" s="9">
        <v>6871547.0</v>
      </c>
      <c r="D182" s="9">
        <v>88361.0</v>
      </c>
      <c r="E182" s="9">
        <v>88246.0</v>
      </c>
      <c r="F182" s="9">
        <v>115.0</v>
      </c>
    </row>
    <row r="183">
      <c r="A183" s="8" t="s">
        <v>199</v>
      </c>
      <c r="B183" s="8" t="s">
        <v>19</v>
      </c>
      <c r="C183" s="9">
        <v>98963.0</v>
      </c>
      <c r="D183" s="9">
        <v>452.0</v>
      </c>
      <c r="E183" s="9">
        <v>455.0</v>
      </c>
      <c r="F183" s="9">
        <v>0.0</v>
      </c>
    </row>
    <row r="184">
      <c r="A184" s="8" t="s">
        <v>200</v>
      </c>
      <c r="B184" s="8" t="s">
        <v>19</v>
      </c>
      <c r="C184" s="9">
        <v>8297882.0</v>
      </c>
      <c r="D184" s="9">
        <v>71740.0</v>
      </c>
      <c r="E184" s="9">
        <v>71620.0</v>
      </c>
      <c r="F184" s="9">
        <v>120.0</v>
      </c>
    </row>
    <row r="185">
      <c r="A185" s="8" t="s">
        <v>201</v>
      </c>
      <c r="B185" s="8" t="s">
        <v>13</v>
      </c>
      <c r="C185" s="9">
        <v>5685807.0</v>
      </c>
      <c r="D185" s="9">
        <v>728.0</v>
      </c>
      <c r="E185" s="9">
        <v>716.0</v>
      </c>
      <c r="F185" s="9">
        <v>10.0</v>
      </c>
    </row>
    <row r="186">
      <c r="A186" s="8" t="s">
        <v>202</v>
      </c>
      <c r="B186" s="8" t="s">
        <v>25</v>
      </c>
      <c r="C186" s="9">
        <v>41486.0</v>
      </c>
      <c r="D186" s="9">
        <v>34.0</v>
      </c>
      <c r="E186" s="9">
        <v>34.0</v>
      </c>
      <c r="F186" s="9">
        <v>0.0</v>
      </c>
    </row>
    <row r="187">
      <c r="A187" s="8" t="s">
        <v>203</v>
      </c>
      <c r="B187" s="8" t="s">
        <v>16</v>
      </c>
      <c r="C187" s="9">
        <v>5459781.0</v>
      </c>
      <c r="D187" s="9">
        <v>49037.0</v>
      </c>
      <c r="E187" s="9">
        <v>48105.0</v>
      </c>
      <c r="F187" s="9">
        <v>930.0</v>
      </c>
    </row>
    <row r="188">
      <c r="A188" s="8" t="s">
        <v>204</v>
      </c>
      <c r="B188" s="8" t="s">
        <v>16</v>
      </c>
      <c r="C188" s="9">
        <v>2108977.0</v>
      </c>
      <c r="D188" s="9">
        <v>20273.0</v>
      </c>
      <c r="E188" s="9">
        <v>20151.0</v>
      </c>
      <c r="F188" s="9">
        <v>122.0</v>
      </c>
    </row>
    <row r="189">
      <c r="A189" s="8" t="s">
        <v>205</v>
      </c>
      <c r="B189" s="8" t="s">
        <v>21</v>
      </c>
      <c r="C189" s="9">
        <v>728041.0</v>
      </c>
      <c r="D189" s="9">
        <v>28896.0</v>
      </c>
      <c r="E189" s="9">
        <v>27986.0</v>
      </c>
      <c r="F189" s="9">
        <v>910.0</v>
      </c>
    </row>
    <row r="190">
      <c r="A190" s="8" t="s">
        <v>206</v>
      </c>
      <c r="B190" s="8" t="s">
        <v>19</v>
      </c>
      <c r="C190" s="9">
        <v>1.636E7</v>
      </c>
      <c r="D190" s="9">
        <v>637657.0</v>
      </c>
      <c r="E190" s="9">
        <v>627337.0</v>
      </c>
      <c r="F190" s="9">
        <v>10320.0</v>
      </c>
    </row>
    <row r="191">
      <c r="A191" s="8" t="s">
        <v>207</v>
      </c>
      <c r="B191" s="8" t="s">
        <v>19</v>
      </c>
      <c r="C191" s="9">
        <v>5.962235E7</v>
      </c>
      <c r="D191" s="9">
        <v>1221037.0</v>
      </c>
      <c r="E191" s="9">
        <v>1214470.0</v>
      </c>
      <c r="F191" s="9">
        <v>4620.0</v>
      </c>
    </row>
    <row r="192">
      <c r="A192" s="8" t="s">
        <v>208</v>
      </c>
      <c r="B192" s="8" t="s">
        <v>13</v>
      </c>
      <c r="C192" s="9">
        <v>5.1671569E7</v>
      </c>
      <c r="D192" s="9">
        <v>100210.0</v>
      </c>
      <c r="E192" s="9">
        <v>99909.0</v>
      </c>
      <c r="F192" s="9">
        <v>301.0</v>
      </c>
    </row>
    <row r="193">
      <c r="A193" s="8" t="s">
        <v>209</v>
      </c>
      <c r="B193" s="8" t="s">
        <v>13</v>
      </c>
      <c r="C193" s="9">
        <v>53532.0</v>
      </c>
      <c r="D193" s="9">
        <v>3900.0</v>
      </c>
      <c r="E193" s="9">
        <v>0.0</v>
      </c>
      <c r="F193" s="9">
        <v>0.0</v>
      </c>
    </row>
    <row r="194">
      <c r="A194" s="8" t="s">
        <v>210</v>
      </c>
      <c r="B194" s="8" t="s">
        <v>19</v>
      </c>
      <c r="C194" s="9">
        <v>1.3249924E7</v>
      </c>
      <c r="D194" s="9">
        <v>644329.0</v>
      </c>
      <c r="E194" s="9">
        <v>644329.0</v>
      </c>
      <c r="F194" s="9">
        <v>0.0</v>
      </c>
    </row>
    <row r="195">
      <c r="A195" s="8" t="s">
        <v>211</v>
      </c>
      <c r="B195" s="8" t="s">
        <v>16</v>
      </c>
      <c r="C195" s="9">
        <v>4.7394223E7</v>
      </c>
      <c r="D195" s="9">
        <v>505992.0</v>
      </c>
      <c r="E195" s="9">
        <v>498980.0</v>
      </c>
      <c r="F195" s="9">
        <v>6390.0</v>
      </c>
    </row>
    <row r="196">
      <c r="A196" s="8" t="s">
        <v>212</v>
      </c>
      <c r="B196" s="8" t="s">
        <v>13</v>
      </c>
      <c r="C196" s="9">
        <v>2.1919E7</v>
      </c>
      <c r="D196" s="9">
        <v>65610.0</v>
      </c>
      <c r="E196" s="9">
        <v>62732.0</v>
      </c>
      <c r="F196" s="9">
        <v>2878.0</v>
      </c>
    </row>
    <row r="197">
      <c r="A197" s="8" t="s">
        <v>213</v>
      </c>
      <c r="B197" s="8" t="s">
        <v>19</v>
      </c>
      <c r="C197" s="9">
        <v>4.371591E7</v>
      </c>
      <c r="D197" s="9">
        <v>1861484.0</v>
      </c>
      <c r="E197" s="9">
        <v>1731671.0</v>
      </c>
      <c r="F197" s="9">
        <v>129813.0</v>
      </c>
    </row>
    <row r="198">
      <c r="A198" s="8" t="s">
        <v>214</v>
      </c>
      <c r="B198" s="8" t="s">
        <v>25</v>
      </c>
      <c r="C198" s="9">
        <v>598000.0</v>
      </c>
      <c r="D198" s="9">
        <v>163820.0</v>
      </c>
      <c r="E198" s="9">
        <v>156000.0</v>
      </c>
      <c r="F198" s="9">
        <v>7820.0</v>
      </c>
    </row>
    <row r="199">
      <c r="A199" s="8" t="s">
        <v>215</v>
      </c>
      <c r="B199" s="8" t="s">
        <v>16</v>
      </c>
      <c r="C199" s="9">
        <v>1.040207E7</v>
      </c>
      <c r="D199" s="9">
        <v>450295.0</v>
      </c>
      <c r="E199" s="9">
        <v>410335.0</v>
      </c>
      <c r="F199" s="9">
        <v>39960.0</v>
      </c>
    </row>
    <row r="200">
      <c r="A200" s="8" t="s">
        <v>216</v>
      </c>
      <c r="B200" s="8" t="s">
        <v>16</v>
      </c>
      <c r="C200" s="9">
        <v>8680890.0</v>
      </c>
      <c r="D200" s="9">
        <v>41284.0</v>
      </c>
      <c r="E200" s="9">
        <v>39997.0</v>
      </c>
      <c r="F200" s="9">
        <v>1280.0</v>
      </c>
    </row>
    <row r="201">
      <c r="A201" s="8" t="s">
        <v>217</v>
      </c>
      <c r="B201" s="8" t="s">
        <v>13</v>
      </c>
      <c r="C201" s="9">
        <v>1.8276E7</v>
      </c>
      <c r="D201" s="9">
        <v>185180.0</v>
      </c>
      <c r="E201" s="9">
        <v>183630.0</v>
      </c>
      <c r="F201" s="9">
        <v>1550.0</v>
      </c>
    </row>
    <row r="202">
      <c r="A202" s="8" t="s">
        <v>218</v>
      </c>
      <c r="B202" s="8" t="s">
        <v>13</v>
      </c>
      <c r="C202" s="9">
        <v>2.3514196E7</v>
      </c>
      <c r="D202" s="9">
        <v>36193.0</v>
      </c>
      <c r="E202" s="9">
        <v>32260.0</v>
      </c>
      <c r="F202" s="9">
        <v>3720.0</v>
      </c>
    </row>
    <row r="203">
      <c r="A203" s="8" t="s">
        <v>219</v>
      </c>
      <c r="B203" s="8" t="s">
        <v>13</v>
      </c>
      <c r="C203" s="9">
        <v>9504000.0</v>
      </c>
      <c r="D203" s="9">
        <v>143100.0</v>
      </c>
      <c r="E203" s="9">
        <v>141510.0</v>
      </c>
      <c r="F203" s="9">
        <v>2590.0</v>
      </c>
    </row>
    <row r="204">
      <c r="A204" s="8" t="s">
        <v>220</v>
      </c>
      <c r="B204" s="8" t="s">
        <v>19</v>
      </c>
      <c r="C204" s="9">
        <v>5.9441988E7</v>
      </c>
      <c r="D204" s="9">
        <v>945087.0</v>
      </c>
      <c r="E204" s="9">
        <v>885800.0</v>
      </c>
      <c r="F204" s="9">
        <v>61500.0</v>
      </c>
    </row>
    <row r="205">
      <c r="A205" s="8" t="s">
        <v>221</v>
      </c>
      <c r="B205" s="8" t="s">
        <v>13</v>
      </c>
      <c r="C205" s="9">
        <v>6.668313E7</v>
      </c>
      <c r="D205" s="9">
        <v>513120.0</v>
      </c>
      <c r="E205" s="9">
        <v>510890.0</v>
      </c>
      <c r="F205" s="9">
        <v>2230.0</v>
      </c>
    </row>
    <row r="206">
      <c r="A206" s="8" t="s">
        <v>222</v>
      </c>
      <c r="B206" s="8" t="s">
        <v>19</v>
      </c>
      <c r="C206" s="9">
        <v>7886000.0</v>
      </c>
      <c r="D206" s="9">
        <v>56785.0</v>
      </c>
      <c r="E206" s="9">
        <v>54385.0</v>
      </c>
      <c r="F206" s="9">
        <v>2400.0</v>
      </c>
    </row>
    <row r="207">
      <c r="A207" s="8" t="s">
        <v>223</v>
      </c>
      <c r="B207" s="8" t="s">
        <v>21</v>
      </c>
      <c r="C207" s="9">
        <v>1501.0</v>
      </c>
      <c r="D207" s="9">
        <v>12.0</v>
      </c>
      <c r="E207" s="9">
        <v>12.0</v>
      </c>
      <c r="F207" s="9">
        <v>0.0</v>
      </c>
    </row>
    <row r="208">
      <c r="A208" s="8" t="s">
        <v>224</v>
      </c>
      <c r="B208" s="8" t="s">
        <v>21</v>
      </c>
      <c r="C208" s="9">
        <v>99532.0</v>
      </c>
      <c r="D208" s="9">
        <v>747.0</v>
      </c>
      <c r="E208" s="9">
        <v>717.0</v>
      </c>
      <c r="F208" s="9">
        <v>30.0</v>
      </c>
    </row>
    <row r="209">
      <c r="A209" s="8" t="s">
        <v>225</v>
      </c>
      <c r="B209" s="8" t="s">
        <v>16</v>
      </c>
      <c r="C209" s="9">
        <v>469000.0</v>
      </c>
      <c r="D209" s="9">
        <v>4163.0</v>
      </c>
      <c r="E209" s="9">
        <v>0.0</v>
      </c>
      <c r="F209" s="9">
        <v>0.0</v>
      </c>
    </row>
    <row r="210">
      <c r="A210" s="8" t="s">
        <v>226</v>
      </c>
      <c r="B210" s="8" t="s">
        <v>25</v>
      </c>
      <c r="C210" s="9">
        <v>1366725.0</v>
      </c>
      <c r="D210" s="9">
        <v>5130.0</v>
      </c>
      <c r="E210" s="9">
        <v>5128.0</v>
      </c>
      <c r="F210" s="9">
        <v>0.0</v>
      </c>
    </row>
    <row r="211">
      <c r="A211" s="8" t="s">
        <v>227</v>
      </c>
      <c r="B211" s="8" t="s">
        <v>19</v>
      </c>
      <c r="C211" s="9">
        <v>1.1746695E7</v>
      </c>
      <c r="D211" s="9">
        <v>163610.0</v>
      </c>
      <c r="E211" s="9">
        <v>155360.0</v>
      </c>
      <c r="F211" s="9">
        <v>8250.0</v>
      </c>
    </row>
    <row r="212">
      <c r="A212" s="8" t="s">
        <v>228</v>
      </c>
      <c r="B212" s="8" t="s">
        <v>13</v>
      </c>
      <c r="C212" s="9">
        <v>8.3614362E7</v>
      </c>
      <c r="D212" s="9">
        <v>783562.0</v>
      </c>
      <c r="E212" s="9">
        <v>769632.0</v>
      </c>
      <c r="F212" s="9">
        <v>13930.0</v>
      </c>
    </row>
    <row r="213">
      <c r="A213" s="8" t="s">
        <v>229</v>
      </c>
      <c r="B213" s="8" t="s">
        <v>13</v>
      </c>
      <c r="C213" s="9">
        <v>6118000.0</v>
      </c>
      <c r="D213" s="9">
        <v>488100.0</v>
      </c>
      <c r="E213" s="9">
        <v>469930.0</v>
      </c>
      <c r="F213" s="9">
        <v>18170.0</v>
      </c>
    </row>
    <row r="214">
      <c r="A214" s="8" t="s">
        <v>230</v>
      </c>
      <c r="B214" s="8" t="s">
        <v>25</v>
      </c>
      <c r="C214" s="9">
        <v>42953.0</v>
      </c>
      <c r="D214" s="9">
        <v>948.0</v>
      </c>
      <c r="E214" s="9">
        <v>430.0</v>
      </c>
      <c r="F214" s="9">
        <v>0.0</v>
      </c>
    </row>
    <row r="215">
      <c r="A215" s="8" t="s">
        <v>231</v>
      </c>
      <c r="B215" s="8" t="s">
        <v>21</v>
      </c>
      <c r="C215" s="9">
        <v>10679.0</v>
      </c>
      <c r="D215" s="9">
        <v>26.0</v>
      </c>
      <c r="E215" s="9">
        <v>26.0</v>
      </c>
      <c r="F215" s="9">
        <v>0.0</v>
      </c>
    </row>
    <row r="216">
      <c r="A216" s="8" t="s">
        <v>232</v>
      </c>
      <c r="B216" s="8" t="s">
        <v>25</v>
      </c>
      <c r="C216" s="9">
        <v>104000.0</v>
      </c>
      <c r="D216" s="9">
        <v>347.0</v>
      </c>
      <c r="E216" s="9">
        <v>346.0</v>
      </c>
      <c r="F216" s="9">
        <v>1564.0</v>
      </c>
    </row>
    <row r="217">
      <c r="A217" s="8" t="s">
        <v>233</v>
      </c>
      <c r="B217" s="8" t="s">
        <v>19</v>
      </c>
      <c r="C217" s="9">
        <v>4.28859E7</v>
      </c>
      <c r="D217" s="9">
        <v>241550.0</v>
      </c>
      <c r="E217" s="9">
        <v>197100.0</v>
      </c>
      <c r="F217" s="9">
        <v>43938.0</v>
      </c>
    </row>
    <row r="218">
      <c r="A218" s="8" t="s">
        <v>234</v>
      </c>
      <c r="B218" s="8" t="s">
        <v>16</v>
      </c>
      <c r="C218" s="9">
        <v>4.1408239E7</v>
      </c>
      <c r="D218" s="9">
        <v>603500.0</v>
      </c>
      <c r="E218" s="9">
        <v>579300.0</v>
      </c>
      <c r="F218" s="9">
        <v>24200.0</v>
      </c>
    </row>
    <row r="219">
      <c r="A219" s="8" t="s">
        <v>235</v>
      </c>
      <c r="B219" s="8" t="s">
        <v>13</v>
      </c>
      <c r="C219" s="9">
        <v>9503738.0</v>
      </c>
      <c r="D219" s="9">
        <v>83600.0</v>
      </c>
      <c r="E219" s="9">
        <v>83600.0</v>
      </c>
      <c r="F219" s="9">
        <v>0.0</v>
      </c>
    </row>
    <row r="220">
      <c r="A220" s="8" t="s">
        <v>236</v>
      </c>
      <c r="B220" s="8" t="s">
        <v>16</v>
      </c>
      <c r="C220" s="9">
        <v>6.7081234E7</v>
      </c>
      <c r="D220" s="9">
        <v>242495.0</v>
      </c>
      <c r="E220" s="9">
        <v>241930.0</v>
      </c>
      <c r="F220" s="9">
        <v>1680.0</v>
      </c>
    </row>
    <row r="221">
      <c r="A221" s="8" t="s">
        <v>237</v>
      </c>
      <c r="B221" s="8" t="s">
        <v>25</v>
      </c>
      <c r="C221" s="9">
        <v>3.32203939E8</v>
      </c>
      <c r="D221" s="9">
        <v>9525067.0</v>
      </c>
      <c r="E221" s="9">
        <v>9147593.0</v>
      </c>
      <c r="F221" s="9">
        <v>377424.0</v>
      </c>
    </row>
    <row r="222">
      <c r="A222" s="8" t="s">
        <v>238</v>
      </c>
      <c r="B222" s="8" t="s">
        <v>25</v>
      </c>
      <c r="C222" s="9">
        <v>3554915.0</v>
      </c>
      <c r="D222" s="9">
        <v>176215.0</v>
      </c>
      <c r="E222" s="9">
        <v>175015.0</v>
      </c>
      <c r="F222" s="9">
        <v>1200.0</v>
      </c>
    </row>
    <row r="223">
      <c r="A223" s="8" t="s">
        <v>239</v>
      </c>
      <c r="B223" s="8" t="s">
        <v>13</v>
      </c>
      <c r="C223" s="9">
        <v>3.5037007E7</v>
      </c>
      <c r="D223" s="9">
        <v>447400.0</v>
      </c>
      <c r="E223" s="9">
        <v>425400.0</v>
      </c>
      <c r="F223" s="9">
        <v>22000.0</v>
      </c>
    </row>
    <row r="224">
      <c r="A224" s="8" t="s">
        <v>240</v>
      </c>
      <c r="B224" s="8" t="s">
        <v>21</v>
      </c>
      <c r="C224" s="9">
        <v>301295.0</v>
      </c>
      <c r="D224" s="9">
        <v>12189.0</v>
      </c>
      <c r="E224" s="9">
        <v>12189.0</v>
      </c>
      <c r="F224" s="9">
        <v>0.0</v>
      </c>
    </row>
    <row r="225">
      <c r="A225" s="8" t="s">
        <v>241</v>
      </c>
      <c r="B225" s="8" t="s">
        <v>16</v>
      </c>
      <c r="C225" s="9">
        <v>825.0</v>
      </c>
      <c r="D225" s="9">
        <v>0.49</v>
      </c>
      <c r="E225" s="9">
        <v>0.49</v>
      </c>
      <c r="F225" s="9">
        <v>0.0</v>
      </c>
    </row>
    <row r="226">
      <c r="A226" s="8" t="s">
        <v>242</v>
      </c>
      <c r="B226" s="8" t="s">
        <v>25</v>
      </c>
      <c r="C226" s="9">
        <v>2.8705E7</v>
      </c>
      <c r="D226" s="9">
        <v>916445.0</v>
      </c>
      <c r="E226" s="9">
        <v>882050.0</v>
      </c>
      <c r="F226" s="9">
        <v>30000.0</v>
      </c>
    </row>
    <row r="227">
      <c r="A227" s="8" t="s">
        <v>243</v>
      </c>
      <c r="B227" s="8" t="s">
        <v>13</v>
      </c>
      <c r="C227" s="9">
        <v>9.758E7</v>
      </c>
      <c r="D227" s="9">
        <v>331212.0</v>
      </c>
      <c r="E227" s="9">
        <v>310070.0</v>
      </c>
      <c r="F227" s="9">
        <v>21140.0</v>
      </c>
    </row>
    <row r="228">
      <c r="A228" s="8" t="s">
        <v>244</v>
      </c>
      <c r="B228" s="8" t="s">
        <v>21</v>
      </c>
      <c r="C228" s="9">
        <v>11369.0</v>
      </c>
      <c r="D228" s="9">
        <v>142.0</v>
      </c>
      <c r="E228" s="9">
        <v>142.0</v>
      </c>
      <c r="F228" s="9">
        <v>0.0</v>
      </c>
    </row>
    <row r="229">
      <c r="A229" s="8" t="s">
        <v>245</v>
      </c>
      <c r="B229" s="8" t="s">
        <v>13</v>
      </c>
      <c r="C229" s="9">
        <v>3.0491E7</v>
      </c>
      <c r="D229" s="9">
        <v>555000.0</v>
      </c>
      <c r="E229" s="9">
        <v>555000.0</v>
      </c>
      <c r="F229" s="9">
        <v>0.0</v>
      </c>
    </row>
    <row r="230">
      <c r="A230" s="8" t="s">
        <v>246</v>
      </c>
      <c r="B230" s="8" t="s">
        <v>19</v>
      </c>
      <c r="C230" s="9">
        <v>1.8400556E7</v>
      </c>
      <c r="D230" s="9">
        <v>752612.0</v>
      </c>
      <c r="E230" s="9">
        <v>743398.0</v>
      </c>
      <c r="F230" s="9">
        <v>9220.0</v>
      </c>
    </row>
    <row r="231">
      <c r="A231" s="8" t="s">
        <v>247</v>
      </c>
      <c r="B231" s="8" t="s">
        <v>19</v>
      </c>
      <c r="C231" s="9">
        <v>1.5790716E7</v>
      </c>
      <c r="D231" s="9">
        <v>390757.0</v>
      </c>
      <c r="E231" s="9">
        <v>386847.0</v>
      </c>
      <c r="F231" s="9">
        <v>3910.0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0" t="s">
        <v>0</v>
      </c>
      <c r="B1" s="10" t="s">
        <v>1</v>
      </c>
      <c r="C1" s="2" t="s">
        <v>2</v>
      </c>
      <c r="D1" s="10" t="s">
        <v>3</v>
      </c>
      <c r="E1" s="2" t="s">
        <v>4</v>
      </c>
      <c r="F1" s="10" t="s">
        <v>5</v>
      </c>
      <c r="G1" s="1" t="s">
        <v>6</v>
      </c>
      <c r="H1" s="11" t="s">
        <v>7</v>
      </c>
      <c r="I1" s="1" t="s">
        <v>8</v>
      </c>
      <c r="J1" s="11" t="s">
        <v>9</v>
      </c>
    </row>
    <row r="2">
      <c r="A2" s="6">
        <f>COUNTBLANK(countries_missing!A3:A231)</f>
        <v>0</v>
      </c>
      <c r="B2" s="6">
        <f>COUNTBLANK(countries_missing!B3:B231)</f>
        <v>40</v>
      </c>
      <c r="C2" s="6">
        <f>COUNTBLANK(countries_missing!C3:C231)</f>
        <v>0</v>
      </c>
      <c r="D2" s="6">
        <f>COUNTBLANK(countries_missing!D3:D231)</f>
        <v>32</v>
      </c>
      <c r="E2" s="6">
        <f>COUNTBLANK(countries_missing!E3:E231)</f>
        <v>0</v>
      </c>
      <c r="F2" s="6">
        <f>COUNTBLANK(countries_missing!F3:F231)</f>
        <v>0</v>
      </c>
      <c r="G2" s="6">
        <f>COUNTBLANK(countries_missing!G3:G231)</f>
        <v>35</v>
      </c>
      <c r="H2" s="6">
        <f>COUNTBLANK(countries_missing!H3:H231)</f>
        <v>0</v>
      </c>
      <c r="I2" s="6">
        <f>COUNTBLANK(countries_missing!I3:I231)</f>
        <v>42</v>
      </c>
      <c r="J2" s="6">
        <f>COUNTBLANK(countries_missing!J3:J231)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7" t="s">
        <v>0</v>
      </c>
      <c r="B1" s="7" t="s">
        <v>1</v>
      </c>
      <c r="C1" s="7" t="s">
        <v>3</v>
      </c>
      <c r="D1" s="7" t="s">
        <v>5</v>
      </c>
      <c r="E1" s="7" t="s">
        <v>6</v>
      </c>
      <c r="F1" s="7" t="s">
        <v>8</v>
      </c>
    </row>
    <row r="2">
      <c r="A2" s="6">
        <f>COUNTBLANK(countries_full!A1:A231)</f>
        <v>0</v>
      </c>
      <c r="B2" s="6">
        <f>COUNTBLANK(countries_full!B1:B231)</f>
        <v>0</v>
      </c>
      <c r="C2" s="6">
        <f>COUNTBLANK(countries_full!C1:C231)</f>
        <v>0</v>
      </c>
      <c r="D2" s="6">
        <f>COUNTBLANK(countries_full!D1:D231)</f>
        <v>0</v>
      </c>
      <c r="E2" s="6">
        <f>COUNTBLANK(countries_full!E1:E231)</f>
        <v>0</v>
      </c>
      <c r="F2" s="6">
        <f>COUNTBLANK(countries_full!F1:F231)</f>
        <v>0</v>
      </c>
    </row>
  </sheetData>
  <drawing r:id="rId1"/>
</worksheet>
</file>