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M\releases\11\24Retail\24Retail\Data\}Externals\"/>
    </mc:Choice>
  </mc:AlternateContent>
  <bookViews>
    <workbookView xWindow="0" yWindow="0" windowWidth="28800" windowHeight="14925" firstSheet="1" activeTab="5"/>
  </bookViews>
  <sheets>
    <sheet name="Cognos_Office_Connection_Cache" sheetId="2" state="veryHidden" r:id="rId1"/>
    <sheet name="Sheet5" sheetId="5" r:id="rId2"/>
    <sheet name="Sheet7" sheetId="7" r:id="rId3"/>
    <sheet name="Sheet2" sheetId="3" r:id="rId4"/>
    <sheet name="Sheet1" sheetId="1" r:id="rId5"/>
    <sheet name="Sheet6" sheetId="6" r:id="rId6"/>
    <sheet name="Sheet4" sheetId="4" r:id="rId7"/>
  </sheets>
  <definedNames>
    <definedName name="cafe_validation_1" hidden="1">Cognos_Office_Connection_Cache!$A$2:$A$14</definedName>
    <definedName name="ID" localSheetId="0" hidden="1">"21792191-2258-469f-b82c-58e77071960c"</definedName>
    <definedName name="ID" localSheetId="4" hidden="1">"cb2b8606-a638-41e1-a514-ae57f2dde878"</definedName>
    <definedName name="ID" localSheetId="3" hidden="1">"a72407ed-5039-4dd1-b8d5-486aa63463ae"</definedName>
    <definedName name="ID" localSheetId="6" hidden="1">"76860ecd-0563-4850-8f34-dde1d526bfd6"</definedName>
    <definedName name="ID" localSheetId="1" hidden="1">"6c347f75-de02-49eb-9d0d-e5b290ade236"</definedName>
    <definedName name="ID" localSheetId="5" hidden="1">"a77da0de-3be4-411c-9645-4f2e15349a95"</definedName>
    <definedName name="ID" localSheetId="2" hidden="1">"3ae437e7-fd80-458f-b8ed-47b6468a6783"</definedName>
    <definedName name="tm1\\_0_C">Sheet4!$C$10:$Q$10</definedName>
    <definedName name="tm1\\_0_H">"{ ""server"" : ""http://ibmdemo.demos.ibm.com:9510"", ""cube"" : ""{ \""server\"" : \""smartco\"", \""cube\"" : \""Employee\""}"", ""CubeCaption"" : ""Employee""}"</definedName>
    <definedName name="tm1\\_0_R">Sheet4!$B$11:$B$21</definedName>
    <definedName name="tm1\\_0_S">Sheet4!$B$6:$B$9</definedName>
    <definedName name="TM1RPTDATARNG43257534" localSheetId="5">Sheet6!$20:$30</definedName>
    <definedName name="TM1RPTFMTIDCOL" localSheetId="4">Sheet1!$A$1:$A$10</definedName>
    <definedName name="TM1RPTFMTIDCOL" localSheetId="5">Sheet6!$A$1:$A$10</definedName>
    <definedName name="TM1RPTFMTRNG" localSheetId="4">Sheet1!$B$1:$Q$10</definedName>
    <definedName name="TM1RPTFMTRNG" localSheetId="5">Sheet6!$B$1:$Q$10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6" l="1"/>
  <c r="B12" i="6"/>
  <c r="C15" i="6"/>
  <c r="C14" i="6"/>
  <c r="B20" i="6"/>
  <c r="A24" i="6"/>
  <c r="A25" i="6"/>
  <c r="K20" i="6"/>
  <c r="M20" i="6"/>
  <c r="O23" i="6"/>
  <c r="O25" i="6"/>
  <c r="O27" i="6"/>
  <c r="O29" i="6"/>
  <c r="N23" i="6"/>
  <c r="F30" i="6"/>
  <c r="K22" i="6"/>
  <c r="P22" i="6"/>
  <c r="P24" i="6"/>
  <c r="P26" i="6"/>
  <c r="P28" i="6"/>
  <c r="P30" i="6"/>
  <c r="F26" i="6"/>
  <c r="E21" i="6"/>
  <c r="E23" i="6"/>
  <c r="E25" i="6"/>
  <c r="E27" i="6"/>
  <c r="E29" i="6"/>
  <c r="N28" i="6"/>
  <c r="I30" i="6"/>
  <c r="G23" i="6"/>
  <c r="G27" i="6"/>
  <c r="C22" i="6"/>
  <c r="H28" i="6"/>
  <c r="M22" i="6"/>
  <c r="M30" i="6"/>
  <c r="K23" i="6"/>
  <c r="K29" i="6"/>
  <c r="L22" i="6"/>
  <c r="L30" i="6"/>
  <c r="Q24" i="6"/>
  <c r="A22" i="6"/>
  <c r="A23" i="6"/>
  <c r="O20" i="6"/>
  <c r="Q20" i="6"/>
  <c r="C24" i="6"/>
  <c r="C26" i="6"/>
  <c r="C28" i="6"/>
  <c r="C30" i="6"/>
  <c r="J24" i="6"/>
  <c r="N30" i="6"/>
  <c r="D21" i="6"/>
  <c r="D23" i="6"/>
  <c r="D25" i="6"/>
  <c r="D27" i="6"/>
  <c r="D29" i="6"/>
  <c r="F21" i="6"/>
  <c r="N26" i="6"/>
  <c r="I21" i="6"/>
  <c r="I23" i="6"/>
  <c r="I25" i="6"/>
  <c r="I27" i="6"/>
  <c r="I29" i="6"/>
  <c r="L20" i="6"/>
  <c r="O21" i="6"/>
  <c r="D26" i="6"/>
  <c r="N24" i="6"/>
  <c r="I26" i="6"/>
  <c r="C20" i="6"/>
  <c r="J29" i="6"/>
  <c r="H26" i="6"/>
  <c r="F29" i="6"/>
  <c r="M28" i="6"/>
  <c r="I20" i="6"/>
  <c r="F23" i="6"/>
  <c r="L24" i="6"/>
  <c r="N25" i="6"/>
  <c r="Q26" i="6"/>
  <c r="A30" i="6"/>
  <c r="A20" i="6"/>
  <c r="P20" i="6"/>
  <c r="J21" i="6"/>
  <c r="G24" i="6"/>
  <c r="G26" i="6"/>
  <c r="G28" i="6"/>
  <c r="G30" i="6"/>
  <c r="F25" i="6"/>
  <c r="C21" i="6"/>
  <c r="H21" i="6"/>
  <c r="H23" i="6"/>
  <c r="H25" i="6"/>
  <c r="H27" i="6"/>
  <c r="H29" i="6"/>
  <c r="J22" i="6"/>
  <c r="F27" i="6"/>
  <c r="M21" i="6"/>
  <c r="M23" i="6"/>
  <c r="M25" i="6"/>
  <c r="M27" i="6"/>
  <c r="M29" i="6"/>
  <c r="L21" i="6"/>
  <c r="L25" i="6"/>
  <c r="L29" i="6"/>
  <c r="J23" i="6"/>
  <c r="Q21" i="6"/>
  <c r="Q25" i="6"/>
  <c r="Q29" i="6"/>
  <c r="J20" i="6"/>
  <c r="O22" i="6"/>
  <c r="O24" i="6"/>
  <c r="O28" i="6"/>
  <c r="J27" i="6"/>
  <c r="P21" i="6"/>
  <c r="P25" i="6"/>
  <c r="P29" i="6"/>
  <c r="F28" i="6"/>
  <c r="E24" i="6"/>
  <c r="E28" i="6"/>
  <c r="A27" i="6"/>
  <c r="C25" i="6"/>
  <c r="C29" i="6"/>
  <c r="J28" i="6"/>
  <c r="D24" i="6"/>
  <c r="D30" i="6"/>
  <c r="I24" i="6"/>
  <c r="A26" i="6"/>
  <c r="G25" i="6"/>
  <c r="N22" i="6"/>
  <c r="H22" i="6"/>
  <c r="J25" i="6"/>
  <c r="M26" i="6"/>
  <c r="G20" i="6"/>
  <c r="K25" i="6"/>
  <c r="N29" i="6"/>
  <c r="L26" i="6"/>
  <c r="J30" i="6"/>
  <c r="Q28" i="6"/>
  <c r="A29" i="6"/>
  <c r="F20" i="6"/>
  <c r="D20" i="6"/>
  <c r="F22" i="6"/>
  <c r="K24" i="6"/>
  <c r="K26" i="6"/>
  <c r="K28" i="6"/>
  <c r="K30" i="6"/>
  <c r="J26" i="6"/>
  <c r="G21" i="6"/>
  <c r="L23" i="6"/>
  <c r="L27" i="6"/>
  <c r="N27" i="6"/>
  <c r="Q23" i="6"/>
  <c r="Q27" i="6"/>
  <c r="A28" i="6"/>
  <c r="H20" i="6"/>
  <c r="O26" i="6"/>
  <c r="O30" i="6"/>
  <c r="K21" i="6"/>
  <c r="P23" i="6"/>
  <c r="P27" i="6"/>
  <c r="F24" i="6"/>
  <c r="E22" i="6"/>
  <c r="E26" i="6"/>
  <c r="E30" i="6"/>
  <c r="N20" i="6"/>
  <c r="C23" i="6"/>
  <c r="C27" i="6"/>
  <c r="N21" i="6"/>
  <c r="D22" i="6"/>
  <c r="D28" i="6"/>
  <c r="I22" i="6"/>
  <c r="I28" i="6"/>
  <c r="E20" i="6"/>
  <c r="G29" i="6"/>
  <c r="H24" i="6"/>
  <c r="H30" i="6"/>
  <c r="M24" i="6"/>
  <c r="A21" i="6"/>
  <c r="K27" i="6"/>
  <c r="G22" i="6"/>
  <c r="L28" i="6"/>
  <c r="Q22" i="6"/>
  <c r="Q30" i="6"/>
  <c r="C15" i="1"/>
  <c r="B12" i="1"/>
  <c r="B20" i="1" s="1"/>
  <c r="C16" i="1"/>
  <c r="C14" i="1"/>
  <c r="B3" i="7"/>
  <c r="B2" i="7"/>
  <c r="B4" i="7"/>
  <c r="M16" i="7"/>
  <c r="K14" i="7"/>
  <c r="I12" i="7"/>
  <c r="C10" i="7"/>
  <c r="C7" i="7"/>
  <c r="E9" i="7"/>
  <c r="G11" i="7"/>
  <c r="I13" i="7"/>
  <c r="K15" i="7"/>
  <c r="B8" i="7"/>
  <c r="O9" i="7"/>
  <c r="F12" i="7"/>
  <c r="H14" i="7"/>
  <c r="J16" i="7"/>
  <c r="P6" i="7"/>
  <c r="F7" i="7"/>
  <c r="H9" i="7"/>
  <c r="J11" i="7"/>
  <c r="L13" i="7"/>
  <c r="N15" i="7"/>
  <c r="N9" i="7"/>
  <c r="J9" i="7"/>
  <c r="N8" i="7"/>
  <c r="G12" i="7"/>
  <c r="L15" i="7"/>
  <c r="F10" i="7"/>
  <c r="J14" i="7"/>
  <c r="E11" i="7"/>
  <c r="E8" i="7"/>
  <c r="I10" i="7"/>
  <c r="O16" i="7"/>
  <c r="E7" i="7"/>
  <c r="D9" i="7"/>
  <c r="I16" i="7"/>
  <c r="G14" i="7"/>
  <c r="E12" i="7"/>
  <c r="F9" i="7"/>
  <c r="G7" i="7"/>
  <c r="I9" i="7"/>
  <c r="K11" i="7"/>
  <c r="M13" i="7"/>
  <c r="O15" i="7"/>
  <c r="G9" i="7"/>
  <c r="H10" i="7"/>
  <c r="J12" i="7"/>
  <c r="L14" i="7"/>
  <c r="N16" i="7"/>
  <c r="M7" i="7"/>
  <c r="J7" i="7"/>
  <c r="L9" i="7"/>
  <c r="N11" i="7"/>
  <c r="P13" i="7"/>
  <c r="C16" i="7"/>
  <c r="G16" i="7"/>
  <c r="N13" i="7"/>
  <c r="O7" i="7"/>
  <c r="D12" i="7"/>
  <c r="H16" i="7"/>
  <c r="C13" i="7"/>
  <c r="L7" i="7"/>
  <c r="E10" i="7"/>
  <c r="K16" i="7"/>
  <c r="J13" i="7"/>
  <c r="B6" i="7"/>
  <c r="H12" i="7"/>
  <c r="D6" i="7"/>
  <c r="I15" i="7"/>
  <c r="G8" i="7"/>
  <c r="M14" i="7"/>
  <c r="P8" i="7"/>
  <c r="C9" i="7"/>
  <c r="D14" i="7"/>
  <c r="M6" i="7"/>
  <c r="J15" i="7"/>
  <c r="E16" i="7"/>
  <c r="C14" i="7"/>
  <c r="P11" i="7"/>
  <c r="M8" i="7"/>
  <c r="I6" i="7"/>
  <c r="K7" i="7"/>
  <c r="M9" i="7"/>
  <c r="O11" i="7"/>
  <c r="B14" i="7"/>
  <c r="D16" i="7"/>
  <c r="O6" i="7"/>
  <c r="L10" i="7"/>
  <c r="N12" i="7"/>
  <c r="P14" i="7"/>
  <c r="K6" i="7"/>
  <c r="J8" i="7"/>
  <c r="N7" i="7"/>
  <c r="P9" i="7"/>
  <c r="C12" i="7"/>
  <c r="E14" i="7"/>
  <c r="P15" i="7"/>
  <c r="L11" i="7"/>
  <c r="P7" i="7"/>
  <c r="B7" i="7"/>
  <c r="B10" i="7"/>
  <c r="F14" i="7"/>
  <c r="P10" i="7"/>
  <c r="E15" i="7"/>
  <c r="C8" i="7"/>
  <c r="I14" i="7"/>
  <c r="H11" i="7"/>
  <c r="D7" i="7"/>
  <c r="D8" i="7"/>
  <c r="L16" i="7"/>
  <c r="G13" i="7"/>
  <c r="K9" i="7"/>
  <c r="K12" i="7"/>
  <c r="K10" i="7"/>
  <c r="E13" i="7"/>
  <c r="F16" i="7"/>
  <c r="F11" i="7"/>
  <c r="H15" i="7"/>
  <c r="F13" i="7"/>
  <c r="D11" i="7"/>
  <c r="C6" i="7"/>
  <c r="F6" i="7"/>
  <c r="H8" i="7"/>
  <c r="J10" i="7"/>
  <c r="L12" i="7"/>
  <c r="N14" i="7"/>
  <c r="P16" i="7"/>
  <c r="I7" i="7"/>
  <c r="I11" i="7"/>
  <c r="K13" i="7"/>
  <c r="M15" i="7"/>
  <c r="B9" i="7"/>
  <c r="D10" i="7"/>
  <c r="K8" i="7"/>
  <c r="M10" i="7"/>
  <c r="O12" i="7"/>
  <c r="B15" i="7"/>
  <c r="G6" i="7"/>
  <c r="D15" i="7"/>
  <c r="B13" i="7"/>
  <c r="O10" i="7"/>
  <c r="J6" i="7"/>
  <c r="L8" i="7"/>
  <c r="N10" i="7"/>
  <c r="P12" i="7"/>
  <c r="C15" i="7"/>
  <c r="L6" i="7"/>
  <c r="F8" i="7"/>
  <c r="M11" i="7"/>
  <c r="O13" i="7"/>
  <c r="B16" i="7"/>
  <c r="G10" i="7"/>
  <c r="E6" i="7"/>
  <c r="O8" i="7"/>
  <c r="B11" i="7"/>
  <c r="D13" i="7"/>
  <c r="F15" i="7"/>
  <c r="H7" i="7"/>
  <c r="O14" i="7"/>
  <c r="M12" i="7"/>
  <c r="N6" i="7"/>
  <c r="C11" i="7"/>
  <c r="G15" i="7"/>
  <c r="B12" i="7"/>
  <c r="H6" i="7"/>
  <c r="H13" i="7"/>
  <c r="I8" i="7"/>
  <c r="B4" i="5"/>
  <c r="B2" i="5"/>
  <c r="B3" i="5"/>
  <c r="C7" i="5"/>
  <c r="G15" i="5"/>
  <c r="E13" i="5"/>
  <c r="C11" i="5"/>
  <c r="P8" i="5"/>
  <c r="J6" i="5"/>
  <c r="E16" i="5"/>
  <c r="L7" i="5"/>
  <c r="J15" i="5"/>
  <c r="H13" i="5"/>
  <c r="F11" i="5"/>
  <c r="O8" i="5"/>
  <c r="L15" i="5"/>
  <c r="K10" i="5"/>
  <c r="F16" i="5"/>
  <c r="D14" i="5"/>
  <c r="B12" i="5"/>
  <c r="O9" i="5"/>
  <c r="M7" i="5"/>
  <c r="M16" i="5"/>
  <c r="D11" i="5"/>
  <c r="J14" i="5"/>
  <c r="D9" i="5"/>
  <c r="I10" i="5"/>
  <c r="G13" i="5"/>
  <c r="M8" i="5"/>
  <c r="B10" i="5"/>
  <c r="K16" i="5"/>
  <c r="E10" i="5"/>
  <c r="C13" i="5"/>
  <c r="P7" i="5"/>
  <c r="C15" i="5"/>
  <c r="P12" i="5"/>
  <c r="N10" i="5"/>
  <c r="L8" i="5"/>
  <c r="F6" i="5"/>
  <c r="J13" i="5"/>
  <c r="O6" i="5"/>
  <c r="F15" i="5"/>
  <c r="D13" i="5"/>
  <c r="B11" i="5"/>
  <c r="K8" i="5"/>
  <c r="D15" i="5"/>
  <c r="C10" i="5"/>
  <c r="B16" i="5"/>
  <c r="O13" i="5"/>
  <c r="M11" i="5"/>
  <c r="K9" i="5"/>
  <c r="I7" i="5"/>
  <c r="P15" i="5"/>
  <c r="G10" i="5"/>
  <c r="F10" i="5"/>
  <c r="M14" i="5"/>
  <c r="C14" i="5"/>
  <c r="E11" i="5"/>
  <c r="O14" i="5"/>
  <c r="O10" i="5"/>
  <c r="J7" i="5"/>
  <c r="E15" i="5"/>
  <c r="L6" i="5"/>
  <c r="P16" i="5"/>
  <c r="N14" i="5"/>
  <c r="L12" i="5"/>
  <c r="J10" i="5"/>
  <c r="H8" i="5"/>
  <c r="B6" i="5"/>
  <c r="I12" i="5"/>
  <c r="C6" i="5"/>
  <c r="B15" i="5"/>
  <c r="O12" i="5"/>
  <c r="M10" i="5"/>
  <c r="G8" i="5"/>
  <c r="K14" i="5"/>
  <c r="F9" i="5"/>
  <c r="M15" i="5"/>
  <c r="K13" i="5"/>
  <c r="I11" i="5"/>
  <c r="G9" i="5"/>
  <c r="E7" i="5"/>
  <c r="H15" i="5"/>
  <c r="J9" i="5"/>
  <c r="H12" i="5"/>
  <c r="O16" i="5"/>
  <c r="C8" i="5"/>
  <c r="I15" i="5"/>
  <c r="P6" i="5"/>
  <c r="O7" i="5"/>
  <c r="I14" i="5"/>
  <c r="F13" i="5"/>
  <c r="N8" i="5"/>
  <c r="D16" i="5"/>
  <c r="B14" i="5"/>
  <c r="O11" i="5"/>
  <c r="M9" i="5"/>
  <c r="K7" i="5"/>
  <c r="F7" i="5"/>
  <c r="N9" i="5"/>
  <c r="G16" i="5"/>
  <c r="E14" i="5"/>
  <c r="C12" i="5"/>
  <c r="P9" i="5"/>
  <c r="B7" i="5"/>
  <c r="M12" i="5"/>
  <c r="K6" i="5"/>
  <c r="P14" i="5"/>
  <c r="N12" i="5"/>
  <c r="L10" i="5"/>
  <c r="J8" i="5"/>
  <c r="H6" i="5"/>
  <c r="N13" i="5"/>
  <c r="D7" i="5"/>
  <c r="O15" i="5"/>
  <c r="M13" i="5"/>
  <c r="K11" i="5"/>
  <c r="I9" i="5"/>
  <c r="G7" i="5"/>
  <c r="M6" i="5"/>
  <c r="B9" i="5"/>
  <c r="C16" i="5"/>
  <c r="P13" i="5"/>
  <c r="N11" i="5"/>
  <c r="L9" i="5"/>
  <c r="E6" i="5"/>
  <c r="E12" i="5"/>
  <c r="N16" i="5"/>
  <c r="L14" i="5"/>
  <c r="J12" i="5"/>
  <c r="H10" i="5"/>
  <c r="F8" i="5"/>
  <c r="D6" i="5"/>
  <c r="B13" i="5"/>
  <c r="G6" i="5"/>
  <c r="A20" i="1"/>
  <c r="K15" i="5"/>
  <c r="I13" i="5"/>
  <c r="G11" i="5"/>
  <c r="E9" i="5"/>
  <c r="N6" i="5"/>
  <c r="I6" i="5"/>
  <c r="E8" i="5"/>
  <c r="N15" i="5"/>
  <c r="L13" i="5"/>
  <c r="J11" i="5"/>
  <c r="H9" i="5"/>
  <c r="I16" i="5"/>
  <c r="H11" i="5"/>
  <c r="J16" i="5"/>
  <c r="H14" i="5"/>
  <c r="F12" i="5"/>
  <c r="D10" i="5"/>
  <c r="B8" i="5"/>
  <c r="P11" i="5"/>
  <c r="L16" i="5"/>
  <c r="D8" i="5"/>
  <c r="L11" i="5"/>
  <c r="K12" i="5"/>
  <c r="I8" i="5"/>
  <c r="C9" i="5"/>
  <c r="H16" i="5"/>
  <c r="F14" i="5"/>
  <c r="D12" i="5"/>
  <c r="N7" i="5"/>
  <c r="G12" i="5"/>
  <c r="H7" i="5"/>
  <c r="P10" i="5"/>
  <c r="G14" i="5"/>
  <c r="O20" i="1"/>
  <c r="P20" i="1"/>
  <c r="F20" i="1"/>
  <c r="H20" i="1"/>
  <c r="J20" i="1"/>
  <c r="Q20" i="1"/>
  <c r="N20" i="1"/>
  <c r="E20" i="1"/>
  <c r="C20" i="1"/>
  <c r="M20" i="1"/>
  <c r="D20" i="1"/>
  <c r="K20" i="1"/>
  <c r="L20" i="1"/>
  <c r="I20" i="1"/>
  <c r="G20" i="1"/>
</calcChain>
</file>

<file path=xl/sharedStrings.xml><?xml version="1.0" encoding="utf-8"?>
<sst xmlns="http://schemas.openxmlformats.org/spreadsheetml/2006/main" count="314" uniqueCount="94">
  <si>
    <t>System:</t>
  </si>
  <si>
    <t>Package:</t>
  </si>
  <si>
    <t>Employee</t>
  </si>
  <si>
    <t>Created:</t>
  </si>
  <si>
    <t>11/5/2015 3:57:17 PM</t>
  </si>
  <si>
    <t>Modified:</t>
  </si>
  <si>
    <t>Rows:</t>
  </si>
  <si>
    <t>Columns:</t>
  </si>
  <si>
    <t>Context:</t>
  </si>
  <si>
    <t>Filter Rows:</t>
  </si>
  <si>
    <t>Filter Columns:</t>
  </si>
  <si>
    <t>Name/Desc</t>
  </si>
  <si>
    <t>Job Type</t>
  </si>
  <si>
    <t>Job Code</t>
  </si>
  <si>
    <t>FTE</t>
  </si>
  <si>
    <t>50P Salary</t>
  </si>
  <si>
    <t>Current Salary</t>
  </si>
  <si>
    <t>Merit Pd</t>
  </si>
  <si>
    <t>Merit %</t>
  </si>
  <si>
    <t>Merit Adj %</t>
  </si>
  <si>
    <t>New Salary</t>
  </si>
  <si>
    <t>Salary</t>
  </si>
  <si>
    <t>Start Pd</t>
  </si>
  <si>
    <t>Term/xfer Pd</t>
  </si>
  <si>
    <t>Total Cost</t>
  </si>
  <si>
    <t>Comment</t>
  </si>
  <si>
    <t>Total</t>
  </si>
  <si>
    <t/>
  </si>
  <si>
    <t>1</t>
  </si>
  <si>
    <t>Gretchen Davis</t>
  </si>
  <si>
    <t>Prod Mgmt</t>
  </si>
  <si>
    <t>C004 PM Anly</t>
  </si>
  <si>
    <t>Jul</t>
  </si>
  <si>
    <t>2</t>
  </si>
  <si>
    <t>Kevin Rankin</t>
  </si>
  <si>
    <t>Mktg</t>
  </si>
  <si>
    <t>B002 Mkt Spc 1</t>
  </si>
  <si>
    <t>Mar</t>
  </si>
  <si>
    <t>New Comment</t>
  </si>
  <si>
    <t>3</t>
  </si>
  <si>
    <t>Maggie Clark</t>
  </si>
  <si>
    <t>Jun</t>
  </si>
  <si>
    <t>4</t>
  </si>
  <si>
    <t>Helen Barnes</t>
  </si>
  <si>
    <t>Sales</t>
  </si>
  <si>
    <t>A004 Sales Mgr</t>
  </si>
  <si>
    <t>Apr</t>
  </si>
  <si>
    <t>rrr</t>
  </si>
  <si>
    <t>5</t>
  </si>
  <si>
    <t>Amanda Davies</t>
  </si>
  <si>
    <t>Eng</t>
  </si>
  <si>
    <t>J015 Softwr Eng II</t>
  </si>
  <si>
    <t>May</t>
  </si>
  <si>
    <t>6</t>
  </si>
  <si>
    <t>James Jones</t>
  </si>
  <si>
    <t>Corp Com</t>
  </si>
  <si>
    <t>E005 VP Corp Resp</t>
  </si>
  <si>
    <t>Jan</t>
  </si>
  <si>
    <t>Feb</t>
  </si>
  <si>
    <t>Will increase efficiency</t>
  </si>
  <si>
    <t>7</t>
  </si>
  <si>
    <t>Joeseph Jacobs</t>
  </si>
  <si>
    <t>Fin</t>
  </si>
  <si>
    <t>F008 AP Coord</t>
  </si>
  <si>
    <t>8</t>
  </si>
  <si>
    <t>New Employee</t>
  </si>
  <si>
    <t>A001 Acct Exec</t>
  </si>
  <si>
    <t>9</t>
  </si>
  <si>
    <t>10</t>
  </si>
  <si>
    <t>11/5/2015 3:57:22 PM</t>
  </si>
  <si>
    <t>EmployeeList: Default</t>
  </si>
  <si>
    <t>Employee: Default</t>
  </si>
  <si>
    <t>Organization: Workflow, Year: Default, Version: Current</t>
  </si>
  <si>
    <t>[Begin Format Range]</t>
  </si>
  <si>
    <t>Default</t>
  </si>
  <si>
    <t>Leaf</t>
  </si>
  <si>
    <t>[End Format Range]</t>
  </si>
  <si>
    <t>organization</t>
  </si>
  <si>
    <t>Year</t>
  </si>
  <si>
    <t>Version</t>
  </si>
  <si>
    <t>[Book1]Sheet2!I18</t>
  </si>
  <si>
    <t>None</t>
  </si>
  <si>
    <t>Aug</t>
  </si>
  <si>
    <t>Sep</t>
  </si>
  <si>
    <t>Oct</t>
  </si>
  <si>
    <t>Nov</t>
  </si>
  <si>
    <t>Dec</t>
  </si>
  <si>
    <t>[Base]</t>
  </si>
  <si>
    <t>Massachusetts</t>
  </si>
  <si>
    <t>2015</t>
  </si>
  <si>
    <t>Budget</t>
  </si>
  <si>
    <t>Cube</t>
  </si>
  <si>
    <t>24retail:Employee</t>
  </si>
  <si>
    <t>TM1 Solutions: 24retail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</si>
</sst>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;\(#,##0.0\)"/>
    <numFmt numFmtId="165" formatCode="#,###;\(#,###\)"/>
    <numFmt numFmtId="166" formatCode="#,##0.0\%"/>
    <numFmt numFmtId="167" formatCode="\-\ 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12"/>
      <name val="Calibri"/>
      <family val="2"/>
      <scheme val="minor"/>
    </font>
    <font>
      <b/>
      <sz val="11"/>
      <color rgb="FF329664"/>
      <name val="Calibri"/>
      <family val="2"/>
      <scheme val="minor"/>
    </font>
    <font>
      <b/>
      <sz val="11"/>
      <color rgb="FF0000C0"/>
      <name val="Calibri"/>
      <family val="2"/>
      <scheme val="minor"/>
    </font>
    <font>
      <b/>
      <sz val="9"/>
      <color rgb="FF4B0082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ADDB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2" borderId="1">
      <alignment horizontal="left" vertical="center"/>
    </xf>
    <xf numFmtId="0" fontId="2" fillId="3" borderId="1">
      <alignment horizontal="left" vertical="center"/>
    </xf>
    <xf numFmtId="0" fontId="2" fillId="4" borderId="1">
      <alignment horizontal="left" vertical="center"/>
    </xf>
    <xf numFmtId="0" fontId="3" fillId="2" borderId="1">
      <alignment horizontal="center" vertical="center"/>
    </xf>
    <xf numFmtId="0" fontId="1" fillId="2" borderId="1">
      <alignment horizontal="center" vertical="center"/>
    </xf>
    <xf numFmtId="0" fontId="2" fillId="3" borderId="1">
      <alignment horizontal="center" vertical="center"/>
    </xf>
    <xf numFmtId="0" fontId="2" fillId="4" borderId="1">
      <alignment horizontal="center" vertical="center"/>
    </xf>
    <xf numFmtId="0" fontId="3" fillId="2" borderId="1">
      <alignment horizontal="center" vertical="center"/>
    </xf>
    <xf numFmtId="0" fontId="4" fillId="0" borderId="1">
      <alignment horizontal="right" vertical="center"/>
    </xf>
    <xf numFmtId="0" fontId="4" fillId="5" borderId="1">
      <alignment horizontal="right" vertical="center"/>
    </xf>
    <xf numFmtId="0" fontId="4" fillId="0" borderId="1">
      <alignment horizontal="center" vertical="center"/>
    </xf>
    <xf numFmtId="0" fontId="3" fillId="3" borderId="1"/>
    <xf numFmtId="0" fontId="3" fillId="0" borderId="1">
      <alignment horizontal="center" vertical="center" wrapText="1"/>
    </xf>
    <xf numFmtId="0" fontId="3" fillId="4" borderId="1"/>
    <xf numFmtId="0" fontId="1" fillId="0" borderId="1">
      <alignment horizontal="left" vertical="center"/>
    </xf>
    <xf numFmtId="0" fontId="1" fillId="0" borderId="1">
      <alignment horizontal="left" vertical="top"/>
    </xf>
    <xf numFmtId="0" fontId="1" fillId="2" borderId="1">
      <alignment horizontal="center" vertical="center"/>
    </xf>
    <xf numFmtId="0" fontId="1" fillId="2" borderId="1">
      <alignment horizontal="left" vertical="center"/>
    </xf>
    <xf numFmtId="0" fontId="4" fillId="0" borderId="1">
      <alignment horizontal="right" vertical="center"/>
    </xf>
    <xf numFmtId="0" fontId="4" fillId="0" borderId="1">
      <alignment horizontal="right" vertical="center"/>
    </xf>
    <xf numFmtId="0" fontId="5" fillId="2" borderId="1">
      <alignment horizontal="left" vertical="center" indent="1"/>
    </xf>
    <xf numFmtId="0" fontId="1" fillId="6" borderId="1"/>
    <xf numFmtId="0" fontId="6" fillId="0" borderId="1"/>
    <xf numFmtId="0" fontId="7" fillId="0" borderId="1"/>
    <xf numFmtId="0" fontId="4" fillId="7" borderId="1"/>
    <xf numFmtId="0" fontId="4" fillId="8" borderId="1"/>
    <xf numFmtId="0" fontId="8" fillId="0" borderId="0"/>
    <xf numFmtId="0" fontId="9" fillId="0" borderId="0"/>
    <xf numFmtId="0" fontId="1" fillId="9" borderId="0" applyNumberFormat="0" applyFont="0" applyBorder="0" applyAlignment="0" applyProtection="0"/>
    <xf numFmtId="0" fontId="1" fillId="0" borderId="0" applyNumberFormat="0" applyFont="0" applyFill="0" applyBorder="0" applyAlignment="0" applyProtection="0"/>
    <xf numFmtId="0" fontId="1" fillId="10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0" borderId="0" applyNumberFormat="0" applyFont="0" applyFill="0" applyBorder="0" applyAlignment="0" applyProtection="0"/>
    <xf numFmtId="0" fontId="1" fillId="10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1" xfId="11">
      <alignment horizontal="center" vertical="center"/>
    </xf>
    <xf numFmtId="0" fontId="3" fillId="2" borderId="1" xfId="8">
      <alignment horizontal="center" vertical="center"/>
    </xf>
    <xf numFmtId="0" fontId="4" fillId="0" borderId="1" xfId="11" applyAlignment="1">
      <alignment horizontal="center" vertical="center"/>
    </xf>
    <xf numFmtId="0" fontId="10" fillId="0" borderId="0" xfId="0" applyFont="1" applyAlignment="1">
      <alignment horizontal="left" indent="2"/>
    </xf>
    <xf numFmtId="0" fontId="10" fillId="0" borderId="0" xfId="0" quotePrefix="1" applyFont="1" applyAlignment="1">
      <alignment horizontal="left" indent="2"/>
    </xf>
    <xf numFmtId="0" fontId="10" fillId="3" borderId="0" xfId="0" applyFont="1" applyFill="1" applyAlignment="1">
      <alignment horizontal="left" indent="2"/>
    </xf>
    <xf numFmtId="49" fontId="1" fillId="2" borderId="1" xfId="5" applyNumberFormat="1">
      <alignment horizontal="center" vertical="center"/>
    </xf>
    <xf numFmtId="49" fontId="2" fillId="4" borderId="1" xfId="3" applyNumberFormat="1">
      <alignment horizontal="left" vertical="center"/>
    </xf>
    <xf numFmtId="49" fontId="1" fillId="2" borderId="1" xfId="1" applyNumberFormat="1">
      <alignment horizontal="left" vertical="center"/>
    </xf>
    <xf numFmtId="49" fontId="4" fillId="0" borderId="1" xfId="9" applyNumberFormat="1">
      <alignment horizontal="right" vertical="center"/>
    </xf>
    <xf numFmtId="0" fontId="4" fillId="0" borderId="1" xfId="9" applyNumberFormat="1">
      <alignment horizontal="right" vertical="center"/>
    </xf>
    <xf numFmtId="164" fontId="3" fillId="4" borderId="1" xfId="14" applyNumberFormat="1"/>
    <xf numFmtId="164" fontId="4" fillId="0" borderId="1" xfId="9" applyNumberFormat="1">
      <alignment horizontal="right" vertical="center"/>
    </xf>
    <xf numFmtId="165" fontId="3" fillId="4" borderId="1" xfId="14" applyNumberFormat="1"/>
    <xf numFmtId="165" fontId="4" fillId="7" borderId="1" xfId="25" applyNumberFormat="1"/>
    <xf numFmtId="165" fontId="4" fillId="0" borderId="1" xfId="9" applyNumberFormat="1">
      <alignment horizontal="right" vertical="center"/>
    </xf>
    <xf numFmtId="166" fontId="4" fillId="7" borderId="1" xfId="25" applyNumberFormat="1"/>
    <xf numFmtId="166" fontId="3" fillId="4" borderId="1" xfId="14" applyNumberFormat="1"/>
    <xf numFmtId="166" fontId="4" fillId="0" borderId="1" xfId="9" applyNumberFormat="1">
      <alignment horizontal="right" vertical="center"/>
    </xf>
    <xf numFmtId="49" fontId="2" fillId="4" borderId="1" xfId="3" applyNumberFormat="1" applyAlignment="1">
      <alignment horizontal="left" vertical="center"/>
    </xf>
    <xf numFmtId="49" fontId="1" fillId="2" borderId="1" xfId="1" applyNumberFormat="1" applyAlignment="1">
      <alignment horizontal="left" vertical="center" indent="1"/>
    </xf>
    <xf numFmtId="0" fontId="0" fillId="0" borderId="0" xfId="0" quotePrefix="1"/>
    <xf numFmtId="0" fontId="0" fillId="0" borderId="0" xfId="47" applyFont="1"/>
    <xf numFmtId="0" fontId="0" fillId="10" borderId="0" xfId="39" applyFont="1"/>
    <xf numFmtId="0" fontId="0" fillId="10" borderId="0" xfId="31" applyFont="1"/>
    <xf numFmtId="0" fontId="0" fillId="0" borderId="0" xfId="48" applyFont="1"/>
    <xf numFmtId="0" fontId="0" fillId="9" borderId="0" xfId="40" applyFont="1"/>
    <xf numFmtId="0" fontId="0" fillId="9" borderId="0" xfId="32" applyFont="1"/>
    <xf numFmtId="0" fontId="0" fillId="0" borderId="0" xfId="49" applyFont="1"/>
    <xf numFmtId="0" fontId="0" fillId="9" borderId="0" xfId="41" applyFont="1"/>
    <xf numFmtId="0" fontId="0" fillId="9" borderId="0" xfId="33" applyFont="1"/>
    <xf numFmtId="0" fontId="0" fillId="0" borderId="0" xfId="50" applyFont="1"/>
    <xf numFmtId="0" fontId="0" fillId="9" borderId="0" xfId="42" applyFont="1"/>
    <xf numFmtId="0" fontId="0" fillId="9" borderId="0" xfId="34" applyFont="1"/>
    <xf numFmtId="0" fontId="0" fillId="0" borderId="0" xfId="51" applyFont="1"/>
    <xf numFmtId="0" fontId="0" fillId="9" borderId="0" xfId="43" applyFont="1"/>
    <xf numFmtId="0" fontId="0" fillId="9" borderId="0" xfId="35" applyFont="1"/>
    <xf numFmtId="0" fontId="0" fillId="0" borderId="0" xfId="52" applyFont="1"/>
    <xf numFmtId="0" fontId="0" fillId="9" borderId="0" xfId="44" applyFont="1"/>
    <xf numFmtId="0" fontId="0" fillId="9" borderId="0" xfId="36" applyFont="1"/>
    <xf numFmtId="0" fontId="0" fillId="0" borderId="0" xfId="53" quotePrefix="1" applyFont="1"/>
    <xf numFmtId="0" fontId="0" fillId="0" borderId="0" xfId="54" applyFont="1"/>
    <xf numFmtId="0" fontId="2" fillId="0" borderId="0" xfId="55" quotePrefix="1"/>
    <xf numFmtId="0" fontId="0" fillId="0" borderId="0" xfId="0" applyFill="1"/>
    <xf numFmtId="0" fontId="3" fillId="2" borderId="1" xfId="8" quotePrefix="1">
      <alignment horizontal="center" vertical="center"/>
    </xf>
    <xf numFmtId="0" fontId="10" fillId="3" borderId="0" xfId="0" quotePrefix="1" applyFont="1" applyFill="1" applyAlignment="1">
      <alignment horizontal="left" indent="2"/>
    </xf>
    <xf numFmtId="0" fontId="1" fillId="2" borderId="1" xfId="5" quotePrefix="1">
      <alignment horizontal="center" vertical="center"/>
    </xf>
    <xf numFmtId="49" fontId="3" fillId="3" borderId="1" xfId="12" applyNumberFormat="1"/>
    <xf numFmtId="0" fontId="3" fillId="3" borderId="1" xfId="12" applyNumberFormat="1"/>
    <xf numFmtId="164" fontId="3" fillId="3" borderId="1" xfId="12" applyNumberFormat="1"/>
    <xf numFmtId="165" fontId="3" fillId="3" borderId="1" xfId="12" applyNumberFormat="1"/>
    <xf numFmtId="166" fontId="3" fillId="3" borderId="1" xfId="12" applyNumberFormat="1"/>
    <xf numFmtId="0" fontId="2" fillId="3" borderId="1" xfId="2" quotePrefix="1" applyAlignment="1">
      <alignment horizontal="left" vertical="center"/>
    </xf>
    <xf numFmtId="0" fontId="1" fillId="2" borderId="1" xfId="1" quotePrefix="1" applyAlignment="1">
      <alignment horizontal="left" vertical="center"/>
    </xf>
    <xf numFmtId="167" fontId="0" fillId="10" borderId="0" xfId="39" applyNumberFormat="1" applyFont="1" applyAlignment="1"/>
    <xf numFmtId="49" fontId="0" fillId="0" borderId="0" xfId="0" quotePrefix="1" applyNumberFormat="1" applyAlignment="1">
      <alignment horizontal="left" indent="1"/>
    </xf>
  </cellXfs>
  <cellStyles count="56">
    <cellStyle name="AF Column - IBM Cognos" xfId="55"/>
    <cellStyle name="AF Data - IBM Cognos" xfId="29"/>
    <cellStyle name="AF Data 0 - IBM Cognos" xfId="31"/>
    <cellStyle name="AF Data 1 - IBM Cognos" xfId="32"/>
    <cellStyle name="AF Data 2 - IBM Cognos" xfId="33"/>
    <cellStyle name="AF Data 3 - IBM Cognos" xfId="34"/>
    <cellStyle name="AF Data 4 - IBM Cognos" xfId="35"/>
    <cellStyle name="AF Data 5 - IBM Cognos" xfId="36"/>
    <cellStyle name="AF Data Leaf - IBM Cognos" xfId="30"/>
    <cellStyle name="AF Header - IBM Cognos" xfId="37"/>
    <cellStyle name="AF Header 0 - IBM Cognos" xfId="39"/>
    <cellStyle name="AF Header 1 - IBM Cognos" xfId="40"/>
    <cellStyle name="AF Header 2 - IBM Cognos" xfId="41"/>
    <cellStyle name="AF Header 3 - IBM Cognos" xfId="42"/>
    <cellStyle name="AF Header 4 - IBM Cognos" xfId="43"/>
    <cellStyle name="AF Header 5 - IBM Cognos" xfId="44"/>
    <cellStyle name="AF Header Leaf - IBM Cognos" xfId="38"/>
    <cellStyle name="AF Row - IBM Cognos" xfId="45"/>
    <cellStyle name="AF Row 0 - IBM Cognos" xfId="47"/>
    <cellStyle name="AF Row 1 - IBM Cognos" xfId="48"/>
    <cellStyle name="AF Row 2 - IBM Cognos" xfId="49"/>
    <cellStyle name="AF Row 3 - IBM Cognos" xfId="50"/>
    <cellStyle name="AF Row 4 - IBM Cognos" xfId="51"/>
    <cellStyle name="AF Row 5 - IBM Cognos" xfId="52"/>
    <cellStyle name="AF Row Leaf - IBM Cognos" xfId="46"/>
    <cellStyle name="AF Subnm - IBM Cognos" xfId="54"/>
    <cellStyle name="AF Title - IBM Cognos" xfId="53"/>
    <cellStyle name="Calculated Column - IBM Cognos" xfId="19"/>
    <cellStyle name="Calculated Column Name - IBM Cognos" xfId="17"/>
    <cellStyle name="Calculated Row - IBM Cognos" xfId="20"/>
    <cellStyle name="Calculated Row Name - IBM Cognos" xfId="18"/>
    <cellStyle name="Column Name - IBM Cognos" xfId="5"/>
    <cellStyle name="Column Template - IBM Cognos" xfId="8"/>
    <cellStyle name="Differs From Base - IBM Cognos" xfId="26"/>
    <cellStyle name="Edit - IBM Cognos" xfId="28"/>
    <cellStyle name="Formula - IBM Cognos" xfId="27"/>
    <cellStyle name="Group Name - IBM Cognos" xfId="16"/>
    <cellStyle name="Hold Values - IBM Cognos" xfId="22"/>
    <cellStyle name="List Name - IBM Cognos" xfId="15"/>
    <cellStyle name="Locked - IBM Cognos" xfId="25"/>
    <cellStyle name="Measure - IBM Cognos" xfId="9"/>
    <cellStyle name="Measure Header - IBM Cognos" xfId="10"/>
    <cellStyle name="Measure Name - IBM Cognos" xfId="11"/>
    <cellStyle name="Measure Summary - IBM Cognos" xfId="12"/>
    <cellStyle name="Measure Summary TM1 - IBM Cognos" xfId="14"/>
    <cellStyle name="Measure Template - IBM Cognos" xfId="13"/>
    <cellStyle name="More - IBM Cognos" xfId="21"/>
    <cellStyle name="Normal" xfId="0" builtinId="0"/>
    <cellStyle name="Pending Change - IBM Cognos" xfId="23"/>
    <cellStyle name="Row Name - IBM Cognos" xfId="1"/>
    <cellStyle name="Row Template - IBM Cognos" xfId="4"/>
    <cellStyle name="Summary Column Name - IBM Cognos" xfId="6"/>
    <cellStyle name="Summary Column Name TM1 - IBM Cognos" xfId="7"/>
    <cellStyle name="Summary Row Name - IBM Cognos" xfId="2"/>
    <cellStyle name="Summary Row Name TM1 - IBM Cognos" xfId="3"/>
    <cellStyle name="Unsaved Change - IBM Cognos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7.bin"/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4" Type="http://schemas.openxmlformats.org/officeDocument/2006/relationships/customProperty" Target="../customProperty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3.bin"/><Relationship Id="rId2" Type="http://schemas.openxmlformats.org/officeDocument/2006/relationships/customProperty" Target="../customProperty12.bin"/><Relationship Id="rId1" Type="http://schemas.openxmlformats.org/officeDocument/2006/relationships/customProperty" Target="../customProperty11.bin"/><Relationship Id="rId6" Type="http://schemas.openxmlformats.org/officeDocument/2006/relationships/customProperty" Target="../customProperty16.bin"/><Relationship Id="rId5" Type="http://schemas.openxmlformats.org/officeDocument/2006/relationships/customProperty" Target="../customProperty15.bin"/><Relationship Id="rId4" Type="http://schemas.openxmlformats.org/officeDocument/2006/relationships/customProperty" Target="../customProperty14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4.bin"/><Relationship Id="rId13" Type="http://schemas.openxmlformats.org/officeDocument/2006/relationships/customProperty" Target="../customProperty29.bin"/><Relationship Id="rId18" Type="http://schemas.openxmlformats.org/officeDocument/2006/relationships/customProperty" Target="../customProperty34.bin"/><Relationship Id="rId3" Type="http://schemas.openxmlformats.org/officeDocument/2006/relationships/customProperty" Target="../customProperty19.bin"/><Relationship Id="rId7" Type="http://schemas.openxmlformats.org/officeDocument/2006/relationships/customProperty" Target="../customProperty23.bin"/><Relationship Id="rId12" Type="http://schemas.openxmlformats.org/officeDocument/2006/relationships/customProperty" Target="../customProperty28.bin"/><Relationship Id="rId17" Type="http://schemas.openxmlformats.org/officeDocument/2006/relationships/customProperty" Target="../customProperty33.bin"/><Relationship Id="rId2" Type="http://schemas.openxmlformats.org/officeDocument/2006/relationships/customProperty" Target="../customProperty18.bin"/><Relationship Id="rId16" Type="http://schemas.openxmlformats.org/officeDocument/2006/relationships/customProperty" Target="../customProperty32.bin"/><Relationship Id="rId20" Type="http://schemas.openxmlformats.org/officeDocument/2006/relationships/customProperty" Target="../customProperty36.bin"/><Relationship Id="rId1" Type="http://schemas.openxmlformats.org/officeDocument/2006/relationships/customProperty" Target="../customProperty17.bin"/><Relationship Id="rId6" Type="http://schemas.openxmlformats.org/officeDocument/2006/relationships/customProperty" Target="../customProperty22.bin"/><Relationship Id="rId11" Type="http://schemas.openxmlformats.org/officeDocument/2006/relationships/customProperty" Target="../customProperty27.bin"/><Relationship Id="rId5" Type="http://schemas.openxmlformats.org/officeDocument/2006/relationships/customProperty" Target="../customProperty21.bin"/><Relationship Id="rId15" Type="http://schemas.openxmlformats.org/officeDocument/2006/relationships/customProperty" Target="../customProperty31.bin"/><Relationship Id="rId10" Type="http://schemas.openxmlformats.org/officeDocument/2006/relationships/customProperty" Target="../customProperty26.bin"/><Relationship Id="rId19" Type="http://schemas.openxmlformats.org/officeDocument/2006/relationships/customProperty" Target="../customProperty35.bin"/><Relationship Id="rId4" Type="http://schemas.openxmlformats.org/officeDocument/2006/relationships/customProperty" Target="../customProperty20.bin"/><Relationship Id="rId9" Type="http://schemas.openxmlformats.org/officeDocument/2006/relationships/customProperty" Target="../customProperty25.bin"/><Relationship Id="rId14" Type="http://schemas.openxmlformats.org/officeDocument/2006/relationships/customProperty" Target="../customProperty3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37</v>
      </c>
    </row>
    <row r="6" spans="1:1" x14ac:dyDescent="0.25">
      <c r="A6" t="s">
        <v>46</v>
      </c>
    </row>
    <row r="7" spans="1:1" x14ac:dyDescent="0.25">
      <c r="A7" t="s">
        <v>52</v>
      </c>
    </row>
    <row r="8" spans="1:1" x14ac:dyDescent="0.25">
      <c r="A8" t="s">
        <v>41</v>
      </c>
    </row>
    <row r="9" spans="1:1" x14ac:dyDescent="0.25">
      <c r="A9" t="s">
        <v>32</v>
      </c>
    </row>
    <row r="10" spans="1:1" x14ac:dyDescent="0.25">
      <c r="A10" t="s">
        <v>82</v>
      </c>
    </row>
    <row r="11" spans="1:1" x14ac:dyDescent="0.25">
      <c r="A11" t="s">
        <v>83</v>
      </c>
    </row>
    <row r="12" spans="1:1" x14ac:dyDescent="0.25">
      <c r="A12" t="s">
        <v>84</v>
      </c>
    </row>
    <row r="13" spans="1:1" x14ac:dyDescent="0.25">
      <c r="A13" t="s">
        <v>85</v>
      </c>
    </row>
    <row r="14" spans="1:1" x14ac:dyDescent="0.25">
      <c r="A14" t="s">
        <v>86</v>
      </c>
    </row>
  </sheetData>
  <pageMargins left="0.7" right="0.7" top="0.75" bottom="0.75" header="0.3" footer="0.3"/>
  <customProperties>
    <customPr name="CafeStyleVersion" r:id="rId1"/>
    <customPr name="LastTupleSet_0" r:id="rId2"/>
    <customPr name="LastTupleSet_COR_Mappings" r:id="rId3"/>
    <customPr name="MigrateActionButton" r:id="rId4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5" sqref="B5"/>
    </sheetView>
  </sheetViews>
  <sheetFormatPr defaultRowHeight="15" x14ac:dyDescent="0.25"/>
  <cols>
    <col min="1" max="1" width="11.140625" customWidth="1"/>
    <col min="2" max="2" width="10.42578125" bestFit="1" customWidth="1"/>
  </cols>
  <sheetData>
    <row r="1" spans="1:16" x14ac:dyDescent="0.25">
      <c r="A1" s="6" t="s">
        <v>91</v>
      </c>
      <c r="B1" s="4" t="s">
        <v>92</v>
      </c>
    </row>
    <row r="2" spans="1:16" x14ac:dyDescent="0.25">
      <c r="A2" s="46" t="s">
        <v>77</v>
      </c>
      <c r="B2" s="4" t="str">
        <f ca="1">_xll.SUBNM("24retail:organization",,"101","Caption_Default")</f>
        <v/>
      </c>
    </row>
    <row r="3" spans="1:16" x14ac:dyDescent="0.25">
      <c r="A3" s="46" t="s">
        <v>78</v>
      </c>
      <c r="B3" s="4" t="str">
        <f ca="1">_xll.SUBNM("24retail:Year",,"Y2","Caption_Default")</f>
        <v/>
      </c>
    </row>
    <row r="4" spans="1:16" x14ac:dyDescent="0.25">
      <c r="A4" s="46" t="s">
        <v>79</v>
      </c>
      <c r="B4" s="4" t="str">
        <f ca="1">_xll.SUBNM("24retail:Version",,"Version 1","Caption_Default")</f>
        <v/>
      </c>
    </row>
    <row r="5" spans="1:16" x14ac:dyDescent="0.25">
      <c r="A5" s="3"/>
      <c r="B5" s="47" t="s">
        <v>11</v>
      </c>
      <c r="C5" s="47" t="s">
        <v>12</v>
      </c>
      <c r="D5" s="47" t="s">
        <v>13</v>
      </c>
      <c r="E5" s="47" t="s">
        <v>14</v>
      </c>
      <c r="F5" s="47" t="s">
        <v>15</v>
      </c>
      <c r="G5" s="47" t="s">
        <v>16</v>
      </c>
      <c r="H5" s="47" t="s">
        <v>17</v>
      </c>
      <c r="I5" s="47" t="s">
        <v>18</v>
      </c>
      <c r="J5" s="47" t="s">
        <v>19</v>
      </c>
      <c r="K5" s="47" t="s">
        <v>20</v>
      </c>
      <c r="L5" s="47" t="s">
        <v>21</v>
      </c>
      <c r="M5" s="47" t="s">
        <v>22</v>
      </c>
      <c r="N5" s="47" t="s">
        <v>23</v>
      </c>
      <c r="O5" s="47" t="s">
        <v>24</v>
      </c>
      <c r="P5" s="47" t="s">
        <v>25</v>
      </c>
    </row>
    <row r="6" spans="1:16" x14ac:dyDescent="0.25">
      <c r="A6" s="53" t="s">
        <v>26</v>
      </c>
      <c r="B6" s="48" t="str">
        <f ca="1">_xll.DBRW($B$1,$B$2,$A6,$B$3,$B$4,B$5)</f>
        <v/>
      </c>
      <c r="C6" s="49" t="str">
        <f ca="1">_xll.DBRW($B$1,$B$2,$A6,$B$3,$B$4,C$5)</f>
        <v/>
      </c>
      <c r="D6" s="49" t="str">
        <f ca="1">_xll.DBRW($B$1,$B$2,$A6,$B$3,$B$4,D$5)</f>
        <v/>
      </c>
      <c r="E6" s="50" t="str">
        <f ca="1">_xll.DBRW($B$1,$B$2,$A6,$B$3,$B$4,E$5)</f>
        <v/>
      </c>
      <c r="F6" s="51" t="str">
        <f ca="1">_xll.DBRW($B$1,$B$2,$A6,$B$3,$B$4,F$5)</f>
        <v/>
      </c>
      <c r="G6" s="51" t="str">
        <f ca="1">_xll.DBRW($B$1,$B$2,$A6,$B$3,$B$4,G$5)</f>
        <v/>
      </c>
      <c r="H6" s="49" t="str">
        <f ca="1">_xll.DBRW($B$1,$B$2,$A6,$B$3,$B$4,H$5)</f>
        <v/>
      </c>
      <c r="I6" s="52" t="str">
        <f ca="1">_xll.DBRW($B$1,$B$2,$A6,$B$3,$B$4,I$5)</f>
        <v/>
      </c>
      <c r="J6" s="52" t="str">
        <f ca="1">_xll.DBRW($B$1,$B$2,$A6,$B$3,$B$4,J$5)</f>
        <v/>
      </c>
      <c r="K6" s="51" t="str">
        <f ca="1">_xll.DBRW($B$1,$B$2,$A6,$B$3,$B$4,K$5)</f>
        <v/>
      </c>
      <c r="L6" s="51" t="str">
        <f ca="1">_xll.DBRW($B$1,$B$2,$A6,$B$3,$B$4,L$5)</f>
        <v/>
      </c>
      <c r="M6" s="49" t="str">
        <f ca="1">_xll.DBRW($B$1,$B$2,$A6,$B$3,$B$4,M$5)</f>
        <v/>
      </c>
      <c r="N6" s="49" t="str">
        <f ca="1">_xll.DBRW($B$1,$B$2,$A6,$B$3,$B$4,N$5)</f>
        <v/>
      </c>
      <c r="O6" s="51" t="str">
        <f ca="1">_xll.DBRW($B$1,$B$2,$A6,$B$3,$B$4,O$5)</f>
        <v/>
      </c>
      <c r="P6" s="48" t="str">
        <f ca="1">_xll.DBRW($B$1,$B$2,$A6,$B$3,$B$4,P$5)</f>
        <v/>
      </c>
    </row>
    <row r="7" spans="1:16" x14ac:dyDescent="0.25">
      <c r="A7" s="54" t="s">
        <v>28</v>
      </c>
      <c r="B7" s="10" t="str">
        <f ca="1">_xll.DBRW($B$1,$B$2,$A7,$B$3,$B$4,B$5)</f>
        <v/>
      </c>
      <c r="C7" s="11" t="str">
        <f ca="1">_xll.DBRW($B$1,$B$2,$A7,$B$3,$B$4,C$5)</f>
        <v/>
      </c>
      <c r="D7" s="11" t="str">
        <f ca="1">_xll.DBRW($B$1,$B$2,$A7,$B$3,$B$4,D$5)</f>
        <v/>
      </c>
      <c r="E7" s="13" t="str">
        <f ca="1">_xll.DBRW($B$1,$B$2,$A7,$B$3,$B$4,E$5)</f>
        <v/>
      </c>
      <c r="F7" s="16" t="str">
        <f ca="1">_xll.DBRW($B$1,$B$2,$A7,$B$3,$B$4,F$5)</f>
        <v/>
      </c>
      <c r="G7" s="16" t="str">
        <f ca="1">_xll.DBRW($B$1,$B$2,$A7,$B$3,$B$4,G$5)</f>
        <v/>
      </c>
      <c r="H7" s="11" t="str">
        <f ca="1">_xll.DBRW($B$1,$B$2,$A7,$B$3,$B$4,H$5)</f>
        <v/>
      </c>
      <c r="I7" s="19" t="str">
        <f ca="1">_xll.DBRW($B$1,$B$2,$A7,$B$3,$B$4,I$5)</f>
        <v/>
      </c>
      <c r="J7" s="19" t="str">
        <f ca="1">_xll.DBRW($B$1,$B$2,$A7,$B$3,$B$4,J$5)</f>
        <v/>
      </c>
      <c r="K7" s="16" t="str">
        <f ca="1">_xll.DBRW($B$1,$B$2,$A7,$B$3,$B$4,K$5)</f>
        <v/>
      </c>
      <c r="L7" s="16" t="str">
        <f ca="1">_xll.DBRW($B$1,$B$2,$A7,$B$3,$B$4,L$5)</f>
        <v/>
      </c>
      <c r="M7" s="11" t="str">
        <f ca="1">_xll.DBRW($B$1,$B$2,$A7,$B$3,$B$4,M$5)</f>
        <v/>
      </c>
      <c r="N7" s="11" t="str">
        <f ca="1">_xll.DBRW($B$1,$B$2,$A7,$B$3,$B$4,N$5)</f>
        <v/>
      </c>
      <c r="O7" s="16" t="str">
        <f ca="1">_xll.DBRW($B$1,$B$2,$A7,$B$3,$B$4,O$5)</f>
        <v/>
      </c>
      <c r="P7" s="10" t="str">
        <f ca="1">_xll.DBRW($B$1,$B$2,$A7,$B$3,$B$4,P$5)</f>
        <v/>
      </c>
    </row>
    <row r="8" spans="1:16" x14ac:dyDescent="0.25">
      <c r="A8" s="54" t="s">
        <v>33</v>
      </c>
      <c r="B8" s="10" t="str">
        <f ca="1">_xll.DBRW($B$1,$B$2,$A8,$B$3,$B$4,B$5)</f>
        <v/>
      </c>
      <c r="C8" s="11" t="str">
        <f ca="1">_xll.DBRW($B$1,$B$2,$A8,$B$3,$B$4,C$5)</f>
        <v/>
      </c>
      <c r="D8" s="11" t="str">
        <f ca="1">_xll.DBRW($B$1,$B$2,$A8,$B$3,$B$4,D$5)</f>
        <v/>
      </c>
      <c r="E8" s="13" t="str">
        <f ca="1">_xll.DBRW($B$1,$B$2,$A8,$B$3,$B$4,E$5)</f>
        <v/>
      </c>
      <c r="F8" s="16" t="str">
        <f ca="1">_xll.DBRW($B$1,$B$2,$A8,$B$3,$B$4,F$5)</f>
        <v/>
      </c>
      <c r="G8" s="16" t="str">
        <f ca="1">_xll.DBRW($B$1,$B$2,$A8,$B$3,$B$4,G$5)</f>
        <v/>
      </c>
      <c r="H8" s="11" t="str">
        <f ca="1">_xll.DBRW($B$1,$B$2,$A8,$B$3,$B$4,H$5)</f>
        <v/>
      </c>
      <c r="I8" s="19" t="str">
        <f ca="1">_xll.DBRW($B$1,$B$2,$A8,$B$3,$B$4,I$5)</f>
        <v/>
      </c>
      <c r="J8" s="19" t="str">
        <f ca="1">_xll.DBRW($B$1,$B$2,$A8,$B$3,$B$4,J$5)</f>
        <v/>
      </c>
      <c r="K8" s="16" t="str">
        <f ca="1">_xll.DBRW($B$1,$B$2,$A8,$B$3,$B$4,K$5)</f>
        <v/>
      </c>
      <c r="L8" s="16" t="str">
        <f ca="1">_xll.DBRW($B$1,$B$2,$A8,$B$3,$B$4,L$5)</f>
        <v/>
      </c>
      <c r="M8" s="11" t="str">
        <f ca="1">_xll.DBRW($B$1,$B$2,$A8,$B$3,$B$4,M$5)</f>
        <v/>
      </c>
      <c r="N8" s="11" t="str">
        <f ca="1">_xll.DBRW($B$1,$B$2,$A8,$B$3,$B$4,N$5)</f>
        <v/>
      </c>
      <c r="O8" s="16" t="str">
        <f ca="1">_xll.DBRW($B$1,$B$2,$A8,$B$3,$B$4,O$5)</f>
        <v/>
      </c>
      <c r="P8" s="10" t="str">
        <f ca="1">_xll.DBRW($B$1,$B$2,$A8,$B$3,$B$4,P$5)</f>
        <v/>
      </c>
    </row>
    <row r="9" spans="1:16" x14ac:dyDescent="0.25">
      <c r="A9" s="54" t="s">
        <v>39</v>
      </c>
      <c r="B9" s="10" t="str">
        <f ca="1">_xll.DBRW($B$1,$B$2,$A9,$B$3,$B$4,B$5)</f>
        <v/>
      </c>
      <c r="C9" s="11" t="str">
        <f ca="1">_xll.DBRW($B$1,$B$2,$A9,$B$3,$B$4,C$5)</f>
        <v/>
      </c>
      <c r="D9" s="11" t="str">
        <f ca="1">_xll.DBRW($B$1,$B$2,$A9,$B$3,$B$4,D$5)</f>
        <v/>
      </c>
      <c r="E9" s="13" t="str">
        <f ca="1">_xll.DBRW($B$1,$B$2,$A9,$B$3,$B$4,E$5)</f>
        <v/>
      </c>
      <c r="F9" s="16" t="str">
        <f ca="1">_xll.DBRW($B$1,$B$2,$A9,$B$3,$B$4,F$5)</f>
        <v/>
      </c>
      <c r="G9" s="16" t="str">
        <f ca="1">_xll.DBRW($B$1,$B$2,$A9,$B$3,$B$4,G$5)</f>
        <v/>
      </c>
      <c r="H9" s="11" t="str">
        <f ca="1">_xll.DBRW($B$1,$B$2,$A9,$B$3,$B$4,H$5)</f>
        <v/>
      </c>
      <c r="I9" s="19" t="str">
        <f ca="1">_xll.DBRW($B$1,$B$2,$A9,$B$3,$B$4,I$5)</f>
        <v/>
      </c>
      <c r="J9" s="19" t="str">
        <f ca="1">_xll.DBRW($B$1,$B$2,$A9,$B$3,$B$4,J$5)</f>
        <v/>
      </c>
      <c r="K9" s="16" t="str">
        <f ca="1">_xll.DBRW($B$1,$B$2,$A9,$B$3,$B$4,K$5)</f>
        <v/>
      </c>
      <c r="L9" s="16" t="str">
        <f ca="1">_xll.DBRW($B$1,$B$2,$A9,$B$3,$B$4,L$5)</f>
        <v/>
      </c>
      <c r="M9" s="11" t="str">
        <f ca="1">_xll.DBRW($B$1,$B$2,$A9,$B$3,$B$4,M$5)</f>
        <v/>
      </c>
      <c r="N9" s="11" t="str">
        <f ca="1">_xll.DBRW($B$1,$B$2,$A9,$B$3,$B$4,N$5)</f>
        <v/>
      </c>
      <c r="O9" s="16" t="str">
        <f ca="1">_xll.DBRW($B$1,$B$2,$A9,$B$3,$B$4,O$5)</f>
        <v/>
      </c>
      <c r="P9" s="10" t="str">
        <f ca="1">_xll.DBRW($B$1,$B$2,$A9,$B$3,$B$4,P$5)</f>
        <v/>
      </c>
    </row>
    <row r="10" spans="1:16" x14ac:dyDescent="0.25">
      <c r="A10" s="54" t="s">
        <v>42</v>
      </c>
      <c r="B10" s="10" t="str">
        <f ca="1">_xll.DBRW($B$1,$B$2,$A10,$B$3,$B$4,B$5)</f>
        <v/>
      </c>
      <c r="C10" s="11" t="str">
        <f ca="1">_xll.DBRW($B$1,$B$2,$A10,$B$3,$B$4,C$5)</f>
        <v/>
      </c>
      <c r="D10" s="11" t="str">
        <f ca="1">_xll.DBRW($B$1,$B$2,$A10,$B$3,$B$4,D$5)</f>
        <v/>
      </c>
      <c r="E10" s="13" t="str">
        <f ca="1">_xll.DBRW($B$1,$B$2,$A10,$B$3,$B$4,E$5)</f>
        <v/>
      </c>
      <c r="F10" s="16" t="str">
        <f ca="1">_xll.DBRW($B$1,$B$2,$A10,$B$3,$B$4,F$5)</f>
        <v/>
      </c>
      <c r="G10" s="16" t="str">
        <f ca="1">_xll.DBRW($B$1,$B$2,$A10,$B$3,$B$4,G$5)</f>
        <v/>
      </c>
      <c r="H10" s="11" t="str">
        <f ca="1">_xll.DBRW($B$1,$B$2,$A10,$B$3,$B$4,H$5)</f>
        <v/>
      </c>
      <c r="I10" s="19" t="str">
        <f ca="1">_xll.DBRW($B$1,$B$2,$A10,$B$3,$B$4,I$5)</f>
        <v/>
      </c>
      <c r="J10" s="19" t="str">
        <f ca="1">_xll.DBRW($B$1,$B$2,$A10,$B$3,$B$4,J$5)</f>
        <v/>
      </c>
      <c r="K10" s="16" t="str">
        <f ca="1">_xll.DBRW($B$1,$B$2,$A10,$B$3,$B$4,K$5)</f>
        <v/>
      </c>
      <c r="L10" s="16" t="str">
        <f ca="1">_xll.DBRW($B$1,$B$2,$A10,$B$3,$B$4,L$5)</f>
        <v/>
      </c>
      <c r="M10" s="11" t="str">
        <f ca="1">_xll.DBRW($B$1,$B$2,$A10,$B$3,$B$4,M$5)</f>
        <v/>
      </c>
      <c r="N10" s="11" t="str">
        <f ca="1">_xll.DBRW($B$1,$B$2,$A10,$B$3,$B$4,N$5)</f>
        <v/>
      </c>
      <c r="O10" s="16" t="str">
        <f ca="1">_xll.DBRW($B$1,$B$2,$A10,$B$3,$B$4,O$5)</f>
        <v/>
      </c>
      <c r="P10" s="10" t="str">
        <f ca="1">_xll.DBRW($B$1,$B$2,$A10,$B$3,$B$4,P$5)</f>
        <v/>
      </c>
    </row>
    <row r="11" spans="1:16" x14ac:dyDescent="0.25">
      <c r="A11" s="54" t="s">
        <v>48</v>
      </c>
      <c r="B11" s="10" t="str">
        <f ca="1">_xll.DBRW($B$1,$B$2,$A11,$B$3,$B$4,B$5)</f>
        <v/>
      </c>
      <c r="C11" s="11" t="str">
        <f ca="1">_xll.DBRW($B$1,$B$2,$A11,$B$3,$B$4,C$5)</f>
        <v/>
      </c>
      <c r="D11" s="11" t="str">
        <f ca="1">_xll.DBRW($B$1,$B$2,$A11,$B$3,$B$4,D$5)</f>
        <v/>
      </c>
      <c r="E11" s="13" t="str">
        <f ca="1">_xll.DBRW($B$1,$B$2,$A11,$B$3,$B$4,E$5)</f>
        <v/>
      </c>
      <c r="F11" s="16" t="str">
        <f ca="1">_xll.DBRW($B$1,$B$2,$A11,$B$3,$B$4,F$5)</f>
        <v/>
      </c>
      <c r="G11" s="16" t="str">
        <f ca="1">_xll.DBRW($B$1,$B$2,$A11,$B$3,$B$4,G$5)</f>
        <v/>
      </c>
      <c r="H11" s="11" t="str">
        <f ca="1">_xll.DBRW($B$1,$B$2,$A11,$B$3,$B$4,H$5)</f>
        <v/>
      </c>
      <c r="I11" s="19" t="str">
        <f ca="1">_xll.DBRW($B$1,$B$2,$A11,$B$3,$B$4,I$5)</f>
        <v/>
      </c>
      <c r="J11" s="19" t="str">
        <f ca="1">_xll.DBRW($B$1,$B$2,$A11,$B$3,$B$4,J$5)</f>
        <v/>
      </c>
      <c r="K11" s="16" t="str">
        <f ca="1">_xll.DBRW($B$1,$B$2,$A11,$B$3,$B$4,K$5)</f>
        <v/>
      </c>
      <c r="L11" s="16" t="str">
        <f ca="1">_xll.DBRW($B$1,$B$2,$A11,$B$3,$B$4,L$5)</f>
        <v/>
      </c>
      <c r="M11" s="11" t="str">
        <f ca="1">_xll.DBRW($B$1,$B$2,$A11,$B$3,$B$4,M$5)</f>
        <v/>
      </c>
      <c r="N11" s="11" t="str">
        <f ca="1">_xll.DBRW($B$1,$B$2,$A11,$B$3,$B$4,N$5)</f>
        <v/>
      </c>
      <c r="O11" s="16" t="str">
        <f ca="1">_xll.DBRW($B$1,$B$2,$A11,$B$3,$B$4,O$5)</f>
        <v/>
      </c>
      <c r="P11" s="10" t="str">
        <f ca="1">_xll.DBRW($B$1,$B$2,$A11,$B$3,$B$4,P$5)</f>
        <v/>
      </c>
    </row>
    <row r="12" spans="1:16" x14ac:dyDescent="0.25">
      <c r="A12" s="54" t="s">
        <v>53</v>
      </c>
      <c r="B12" s="10" t="str">
        <f ca="1">_xll.DBRW($B$1,$B$2,$A12,$B$3,$B$4,B$5)</f>
        <v/>
      </c>
      <c r="C12" s="11" t="str">
        <f ca="1">_xll.DBRW($B$1,$B$2,$A12,$B$3,$B$4,C$5)</f>
        <v/>
      </c>
      <c r="D12" s="11" t="str">
        <f ca="1">_xll.DBRW($B$1,$B$2,$A12,$B$3,$B$4,D$5)</f>
        <v/>
      </c>
      <c r="E12" s="13" t="str">
        <f ca="1">_xll.DBRW($B$1,$B$2,$A12,$B$3,$B$4,E$5)</f>
        <v/>
      </c>
      <c r="F12" s="16" t="str">
        <f ca="1">_xll.DBRW($B$1,$B$2,$A12,$B$3,$B$4,F$5)</f>
        <v/>
      </c>
      <c r="G12" s="16" t="str">
        <f ca="1">_xll.DBRW($B$1,$B$2,$A12,$B$3,$B$4,G$5)</f>
        <v/>
      </c>
      <c r="H12" s="11" t="str">
        <f ca="1">_xll.DBRW($B$1,$B$2,$A12,$B$3,$B$4,H$5)</f>
        <v/>
      </c>
      <c r="I12" s="19" t="str">
        <f ca="1">_xll.DBRW($B$1,$B$2,$A12,$B$3,$B$4,I$5)</f>
        <v/>
      </c>
      <c r="J12" s="19" t="str">
        <f ca="1">_xll.DBRW($B$1,$B$2,$A12,$B$3,$B$4,J$5)</f>
        <v/>
      </c>
      <c r="K12" s="16" t="str">
        <f ca="1">_xll.DBRW($B$1,$B$2,$A12,$B$3,$B$4,K$5)</f>
        <v/>
      </c>
      <c r="L12" s="16" t="str">
        <f ca="1">_xll.DBRW($B$1,$B$2,$A12,$B$3,$B$4,L$5)</f>
        <v/>
      </c>
      <c r="M12" s="11" t="str">
        <f ca="1">_xll.DBRW($B$1,$B$2,$A12,$B$3,$B$4,M$5)</f>
        <v/>
      </c>
      <c r="N12" s="11" t="str">
        <f ca="1">_xll.DBRW($B$1,$B$2,$A12,$B$3,$B$4,N$5)</f>
        <v/>
      </c>
      <c r="O12" s="16" t="str">
        <f ca="1">_xll.DBRW($B$1,$B$2,$A12,$B$3,$B$4,O$5)</f>
        <v/>
      </c>
      <c r="P12" s="10" t="str">
        <f ca="1">_xll.DBRW($B$1,$B$2,$A12,$B$3,$B$4,P$5)</f>
        <v/>
      </c>
    </row>
    <row r="13" spans="1:16" x14ac:dyDescent="0.25">
      <c r="A13" s="54" t="s">
        <v>60</v>
      </c>
      <c r="B13" s="10" t="str">
        <f ca="1">_xll.DBRW($B$1,$B$2,$A13,$B$3,$B$4,B$5)</f>
        <v/>
      </c>
      <c r="C13" s="11" t="str">
        <f ca="1">_xll.DBRW($B$1,$B$2,$A13,$B$3,$B$4,C$5)</f>
        <v/>
      </c>
      <c r="D13" s="11" t="str">
        <f ca="1">_xll.DBRW($B$1,$B$2,$A13,$B$3,$B$4,D$5)</f>
        <v/>
      </c>
      <c r="E13" s="13" t="str">
        <f ca="1">_xll.DBRW($B$1,$B$2,$A13,$B$3,$B$4,E$5)</f>
        <v/>
      </c>
      <c r="F13" s="16" t="str">
        <f ca="1">_xll.DBRW($B$1,$B$2,$A13,$B$3,$B$4,F$5)</f>
        <v/>
      </c>
      <c r="G13" s="16" t="str">
        <f ca="1">_xll.DBRW($B$1,$B$2,$A13,$B$3,$B$4,G$5)</f>
        <v/>
      </c>
      <c r="H13" s="11" t="str">
        <f ca="1">_xll.DBRW($B$1,$B$2,$A13,$B$3,$B$4,H$5)</f>
        <v/>
      </c>
      <c r="I13" s="19" t="str">
        <f ca="1">_xll.DBRW($B$1,$B$2,$A13,$B$3,$B$4,I$5)</f>
        <v/>
      </c>
      <c r="J13" s="19" t="str">
        <f ca="1">_xll.DBRW($B$1,$B$2,$A13,$B$3,$B$4,J$5)</f>
        <v/>
      </c>
      <c r="K13" s="16" t="str">
        <f ca="1">_xll.DBRW($B$1,$B$2,$A13,$B$3,$B$4,K$5)</f>
        <v/>
      </c>
      <c r="L13" s="16" t="str">
        <f ca="1">_xll.DBRW($B$1,$B$2,$A13,$B$3,$B$4,L$5)</f>
        <v/>
      </c>
      <c r="M13" s="11" t="str">
        <f ca="1">_xll.DBRW($B$1,$B$2,$A13,$B$3,$B$4,M$5)</f>
        <v/>
      </c>
      <c r="N13" s="11" t="str">
        <f ca="1">_xll.DBRW($B$1,$B$2,$A13,$B$3,$B$4,N$5)</f>
        <v/>
      </c>
      <c r="O13" s="16" t="str">
        <f ca="1">_xll.DBRW($B$1,$B$2,$A13,$B$3,$B$4,O$5)</f>
        <v/>
      </c>
      <c r="P13" s="10" t="str">
        <f ca="1">_xll.DBRW($B$1,$B$2,$A13,$B$3,$B$4,P$5)</f>
        <v/>
      </c>
    </row>
    <row r="14" spans="1:16" x14ac:dyDescent="0.25">
      <c r="A14" s="54" t="s">
        <v>64</v>
      </c>
      <c r="B14" s="10" t="str">
        <f ca="1">_xll.DBRW($B$1,$B$2,$A14,$B$3,$B$4,B$5)</f>
        <v/>
      </c>
      <c r="C14" s="11" t="str">
        <f ca="1">_xll.DBRW($B$1,$B$2,$A14,$B$3,$B$4,C$5)</f>
        <v/>
      </c>
      <c r="D14" s="11" t="str">
        <f ca="1">_xll.DBRW($B$1,$B$2,$A14,$B$3,$B$4,D$5)</f>
        <v/>
      </c>
      <c r="E14" s="13" t="str">
        <f ca="1">_xll.DBRW($B$1,$B$2,$A14,$B$3,$B$4,E$5)</f>
        <v/>
      </c>
      <c r="F14" s="16" t="str">
        <f ca="1">_xll.DBRW($B$1,$B$2,$A14,$B$3,$B$4,F$5)</f>
        <v/>
      </c>
      <c r="G14" s="16" t="str">
        <f ca="1">_xll.DBRW($B$1,$B$2,$A14,$B$3,$B$4,G$5)</f>
        <v/>
      </c>
      <c r="H14" s="11" t="str">
        <f ca="1">_xll.DBRW($B$1,$B$2,$A14,$B$3,$B$4,H$5)</f>
        <v/>
      </c>
      <c r="I14" s="19" t="str">
        <f ca="1">_xll.DBRW($B$1,$B$2,$A14,$B$3,$B$4,I$5)</f>
        <v/>
      </c>
      <c r="J14" s="19" t="str">
        <f ca="1">_xll.DBRW($B$1,$B$2,$A14,$B$3,$B$4,J$5)</f>
        <v/>
      </c>
      <c r="K14" s="16" t="str">
        <f ca="1">_xll.DBRW($B$1,$B$2,$A14,$B$3,$B$4,K$5)</f>
        <v/>
      </c>
      <c r="L14" s="16" t="str">
        <f ca="1">_xll.DBRW($B$1,$B$2,$A14,$B$3,$B$4,L$5)</f>
        <v/>
      </c>
      <c r="M14" s="11" t="str">
        <f ca="1">_xll.DBRW($B$1,$B$2,$A14,$B$3,$B$4,M$5)</f>
        <v/>
      </c>
      <c r="N14" s="11" t="str">
        <f ca="1">_xll.DBRW($B$1,$B$2,$A14,$B$3,$B$4,N$5)</f>
        <v/>
      </c>
      <c r="O14" s="16" t="str">
        <f ca="1">_xll.DBRW($B$1,$B$2,$A14,$B$3,$B$4,O$5)</f>
        <v/>
      </c>
      <c r="P14" s="10" t="str">
        <f ca="1">_xll.DBRW($B$1,$B$2,$A14,$B$3,$B$4,P$5)</f>
        <v/>
      </c>
    </row>
    <row r="15" spans="1:16" x14ac:dyDescent="0.25">
      <c r="A15" s="54" t="s">
        <v>67</v>
      </c>
      <c r="B15" s="10" t="str">
        <f ca="1">_xll.DBRW($B$1,$B$2,$A15,$B$3,$B$4,B$5)</f>
        <v/>
      </c>
      <c r="C15" s="11" t="str">
        <f ca="1">_xll.DBRW($B$1,$B$2,$A15,$B$3,$B$4,C$5)</f>
        <v/>
      </c>
      <c r="D15" s="11" t="str">
        <f ca="1">_xll.DBRW($B$1,$B$2,$A15,$B$3,$B$4,D$5)</f>
        <v/>
      </c>
      <c r="E15" s="13" t="str">
        <f ca="1">_xll.DBRW($B$1,$B$2,$A15,$B$3,$B$4,E$5)</f>
        <v/>
      </c>
      <c r="F15" s="16" t="str">
        <f ca="1">_xll.DBRW($B$1,$B$2,$A15,$B$3,$B$4,F$5)</f>
        <v/>
      </c>
      <c r="G15" s="16" t="str">
        <f ca="1">_xll.DBRW($B$1,$B$2,$A15,$B$3,$B$4,G$5)</f>
        <v/>
      </c>
      <c r="H15" s="11" t="str">
        <f ca="1">_xll.DBRW($B$1,$B$2,$A15,$B$3,$B$4,H$5)</f>
        <v/>
      </c>
      <c r="I15" s="19" t="str">
        <f ca="1">_xll.DBRW($B$1,$B$2,$A15,$B$3,$B$4,I$5)</f>
        <v/>
      </c>
      <c r="J15" s="19" t="str">
        <f ca="1">_xll.DBRW($B$1,$B$2,$A15,$B$3,$B$4,J$5)</f>
        <v/>
      </c>
      <c r="K15" s="16" t="str">
        <f ca="1">_xll.DBRW($B$1,$B$2,$A15,$B$3,$B$4,K$5)</f>
        <v/>
      </c>
      <c r="L15" s="16" t="str">
        <f ca="1">_xll.DBRW($B$1,$B$2,$A15,$B$3,$B$4,L$5)</f>
        <v/>
      </c>
      <c r="M15" s="11" t="str">
        <f ca="1">_xll.DBRW($B$1,$B$2,$A15,$B$3,$B$4,M$5)</f>
        <v/>
      </c>
      <c r="N15" s="11" t="str">
        <f ca="1">_xll.DBRW($B$1,$B$2,$A15,$B$3,$B$4,N$5)</f>
        <v/>
      </c>
      <c r="O15" s="16" t="str">
        <f ca="1">_xll.DBRW($B$1,$B$2,$A15,$B$3,$B$4,O$5)</f>
        <v/>
      </c>
      <c r="P15" s="10" t="str">
        <f ca="1">_xll.DBRW($B$1,$B$2,$A15,$B$3,$B$4,P$5)</f>
        <v/>
      </c>
    </row>
    <row r="16" spans="1:16" x14ac:dyDescent="0.25">
      <c r="A16" s="54" t="s">
        <v>68</v>
      </c>
      <c r="B16" s="10" t="str">
        <f ca="1">_xll.DBRW($B$1,$B$2,$A16,$B$3,$B$4,B$5)</f>
        <v/>
      </c>
      <c r="C16" s="11" t="str">
        <f ca="1">_xll.DBRW($B$1,$B$2,$A16,$B$3,$B$4,C$5)</f>
        <v/>
      </c>
      <c r="D16" s="11" t="str">
        <f ca="1">_xll.DBRW($B$1,$B$2,$A16,$B$3,$B$4,D$5)</f>
        <v/>
      </c>
      <c r="E16" s="13" t="str">
        <f ca="1">_xll.DBRW($B$1,$B$2,$A16,$B$3,$B$4,E$5)</f>
        <v/>
      </c>
      <c r="F16" s="16" t="str">
        <f ca="1">_xll.DBRW($B$1,$B$2,$A16,$B$3,$B$4,F$5)</f>
        <v/>
      </c>
      <c r="G16" s="16" t="str">
        <f ca="1">_xll.DBRW($B$1,$B$2,$A16,$B$3,$B$4,G$5)</f>
        <v/>
      </c>
      <c r="H16" s="11" t="str">
        <f ca="1">_xll.DBRW($B$1,$B$2,$A16,$B$3,$B$4,H$5)</f>
        <v/>
      </c>
      <c r="I16" s="19" t="str">
        <f ca="1">_xll.DBRW($B$1,$B$2,$A16,$B$3,$B$4,I$5)</f>
        <v/>
      </c>
      <c r="J16" s="19" t="str">
        <f ca="1">_xll.DBRW($B$1,$B$2,$A16,$B$3,$B$4,J$5)</f>
        <v/>
      </c>
      <c r="K16" s="16" t="str">
        <f ca="1">_xll.DBRW($B$1,$B$2,$A16,$B$3,$B$4,K$5)</f>
        <v/>
      </c>
      <c r="L16" s="16" t="str">
        <f ca="1">_xll.DBRW($B$1,$B$2,$A16,$B$3,$B$4,L$5)</f>
        <v/>
      </c>
      <c r="M16" s="11" t="str">
        <f ca="1">_xll.DBRW($B$1,$B$2,$A16,$B$3,$B$4,M$5)</f>
        <v/>
      </c>
      <c r="N16" s="11" t="str">
        <f ca="1">_xll.DBRW($B$1,$B$2,$A16,$B$3,$B$4,N$5)</f>
        <v/>
      </c>
      <c r="O16" s="16" t="str">
        <f ca="1">_xll.DBRW($B$1,$B$2,$A16,$B$3,$B$4,O$5)</f>
        <v/>
      </c>
      <c r="P16" s="10" t="str">
        <f ca="1">_xll.DBRW($B$1,$B$2,$A16,$B$3,$B$4,P$5)</f>
        <v/>
      </c>
    </row>
  </sheetData>
  <pageMargins left="0.7" right="0.7" top="0.75" bottom="0.75" header="0.3" footer="0.3"/>
  <customProperties>
    <customPr name="###COLSTART###" r:id="rId1"/>
    <customPr name="###LASTCOLSTART###" r:id="rId2"/>
    <customPr name="###LASTROWSTART###" r:id="rId3"/>
    <customPr name="###ROWSTART###" r:id="rId4"/>
    <customPr name="COR_GroupingOption" r:id="rId5"/>
    <customPr name="COR_LastLabelRowStart" r:id="rId6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3" sqref="B3"/>
    </sheetView>
  </sheetViews>
  <sheetFormatPr defaultRowHeight="15" x14ac:dyDescent="0.25"/>
  <cols>
    <col min="1" max="1" width="11.140625" customWidth="1"/>
  </cols>
  <sheetData>
    <row r="1" spans="1:16" x14ac:dyDescent="0.25">
      <c r="A1" s="6" t="s">
        <v>91</v>
      </c>
      <c r="B1" s="4" t="s">
        <v>92</v>
      </c>
    </row>
    <row r="2" spans="1:16" x14ac:dyDescent="0.25">
      <c r="A2" s="46" t="s">
        <v>77</v>
      </c>
      <c r="B2" s="4" t="str">
        <f ca="1">_xll.SUBNM("24retail:organization",,"101","Caption_Default")</f>
        <v/>
      </c>
    </row>
    <row r="3" spans="1:16" x14ac:dyDescent="0.25">
      <c r="A3" s="46" t="s">
        <v>78</v>
      </c>
      <c r="B3" s="4" t="str">
        <f ca="1">_xll.SUBNM("24retail:Year",,"Y2","Caption_Default")</f>
        <v/>
      </c>
    </row>
    <row r="4" spans="1:16" x14ac:dyDescent="0.25">
      <c r="A4" s="46" t="s">
        <v>79</v>
      </c>
      <c r="B4" s="4" t="str">
        <f ca="1">_xll.SUBNM("24retail:Version",,"Version 1","Caption_Default")</f>
        <v/>
      </c>
    </row>
    <row r="5" spans="1:16" x14ac:dyDescent="0.25">
      <c r="A5" s="3"/>
      <c r="B5" s="47" t="s">
        <v>11</v>
      </c>
      <c r="C5" s="47" t="s">
        <v>12</v>
      </c>
      <c r="D5" s="47" t="s">
        <v>13</v>
      </c>
      <c r="E5" s="47" t="s">
        <v>14</v>
      </c>
      <c r="F5" s="47" t="s">
        <v>15</v>
      </c>
      <c r="G5" s="47" t="s">
        <v>16</v>
      </c>
      <c r="H5" s="47" t="s">
        <v>17</v>
      </c>
      <c r="I5" s="47" t="s">
        <v>18</v>
      </c>
      <c r="J5" s="47" t="s">
        <v>19</v>
      </c>
      <c r="K5" s="47" t="s">
        <v>20</v>
      </c>
      <c r="L5" s="47" t="s">
        <v>21</v>
      </c>
      <c r="M5" s="47" t="s">
        <v>22</v>
      </c>
      <c r="N5" s="47" t="s">
        <v>23</v>
      </c>
      <c r="O5" s="47" t="s">
        <v>24</v>
      </c>
      <c r="P5" s="47" t="s">
        <v>25</v>
      </c>
    </row>
    <row r="6" spans="1:16" x14ac:dyDescent="0.25">
      <c r="A6" s="53" t="s">
        <v>26</v>
      </c>
      <c r="B6" s="48" t="str">
        <f ca="1">_xll.DBRW($B$1,$B$2,$A6,$B$3,$B$4,B$5)</f>
        <v/>
      </c>
      <c r="C6" s="49" t="str">
        <f ca="1">_xll.DBRW($B$1,$B$2,$A6,$B$3,$B$4,C$5)</f>
        <v/>
      </c>
      <c r="D6" s="49" t="str">
        <f ca="1">_xll.DBRW($B$1,$B$2,$A6,$B$3,$B$4,D$5)</f>
        <v/>
      </c>
      <c r="E6" s="50" t="str">
        <f ca="1">_xll.DBRW($B$1,$B$2,$A6,$B$3,$B$4,E$5)</f>
        <v/>
      </c>
      <c r="F6" s="51" t="str">
        <f ca="1">_xll.DBRW($B$1,$B$2,$A6,$B$3,$B$4,F$5)</f>
        <v/>
      </c>
      <c r="G6" s="51" t="str">
        <f ca="1">_xll.DBRW($B$1,$B$2,$A6,$B$3,$B$4,G$5)</f>
        <v/>
      </c>
      <c r="H6" s="49" t="str">
        <f ca="1">_xll.DBRW($B$1,$B$2,$A6,$B$3,$B$4,H$5)</f>
        <v/>
      </c>
      <c r="I6" s="52" t="str">
        <f ca="1">_xll.DBRW($B$1,$B$2,$A6,$B$3,$B$4,I$5)</f>
        <v/>
      </c>
      <c r="J6" s="52" t="str">
        <f ca="1">_xll.DBRW($B$1,$B$2,$A6,$B$3,$B$4,J$5)</f>
        <v/>
      </c>
      <c r="K6" s="51" t="str">
        <f ca="1">_xll.DBRW($B$1,$B$2,$A6,$B$3,$B$4,K$5)</f>
        <v/>
      </c>
      <c r="L6" s="51" t="str">
        <f ca="1">_xll.DBRW($B$1,$B$2,$A6,$B$3,$B$4,L$5)</f>
        <v/>
      </c>
      <c r="M6" s="49" t="str">
        <f ca="1">_xll.DBRW($B$1,$B$2,$A6,$B$3,$B$4,M$5)</f>
        <v/>
      </c>
      <c r="N6" s="49" t="str">
        <f ca="1">_xll.DBRW($B$1,$B$2,$A6,$B$3,$B$4,N$5)</f>
        <v/>
      </c>
      <c r="O6" s="51" t="str">
        <f ca="1">_xll.DBRW($B$1,$B$2,$A6,$B$3,$B$4,O$5)</f>
        <v/>
      </c>
      <c r="P6" s="48" t="str">
        <f ca="1">_xll.DBRW($B$1,$B$2,$A6,$B$3,$B$4,P$5)</f>
        <v/>
      </c>
    </row>
    <row r="7" spans="1:16" x14ac:dyDescent="0.25">
      <c r="A7" s="54" t="s">
        <v>28</v>
      </c>
      <c r="B7" s="10" t="str">
        <f ca="1">_xll.DBRW($B$1,$B$2,$A7,$B$3,$B$4,B$5)</f>
        <v/>
      </c>
      <c r="C7" s="11" t="str">
        <f ca="1">_xll.DBRW($B$1,$B$2,$A7,$B$3,$B$4,C$5)</f>
        <v/>
      </c>
      <c r="D7" s="11" t="str">
        <f ca="1">_xll.DBRW($B$1,$B$2,$A7,$B$3,$B$4,D$5)</f>
        <v/>
      </c>
      <c r="E7" s="13" t="str">
        <f ca="1">_xll.DBRW($B$1,$B$2,$A7,$B$3,$B$4,E$5)</f>
        <v/>
      </c>
      <c r="F7" s="16" t="str">
        <f ca="1">_xll.DBRW($B$1,$B$2,$A7,$B$3,$B$4,F$5)</f>
        <v/>
      </c>
      <c r="G7" s="16" t="str">
        <f ca="1">_xll.DBRW($B$1,$B$2,$A7,$B$3,$B$4,G$5)</f>
        <v/>
      </c>
      <c r="H7" s="11" t="str">
        <f ca="1">_xll.DBRW($B$1,$B$2,$A7,$B$3,$B$4,H$5)</f>
        <v/>
      </c>
      <c r="I7" s="19" t="str">
        <f ca="1">_xll.DBRW($B$1,$B$2,$A7,$B$3,$B$4,I$5)</f>
        <v/>
      </c>
      <c r="J7" s="19" t="str">
        <f ca="1">_xll.DBRW($B$1,$B$2,$A7,$B$3,$B$4,J$5)</f>
        <v/>
      </c>
      <c r="K7" s="16" t="str">
        <f ca="1">_xll.DBRW($B$1,$B$2,$A7,$B$3,$B$4,K$5)</f>
        <v/>
      </c>
      <c r="L7" s="16" t="str">
        <f ca="1">_xll.DBRW($B$1,$B$2,$A7,$B$3,$B$4,L$5)</f>
        <v/>
      </c>
      <c r="M7" s="11" t="str">
        <f ca="1">_xll.DBRW($B$1,$B$2,$A7,$B$3,$B$4,M$5)</f>
        <v/>
      </c>
      <c r="N7" s="11" t="str">
        <f ca="1">_xll.DBRW($B$1,$B$2,$A7,$B$3,$B$4,N$5)</f>
        <v/>
      </c>
      <c r="O7" s="16" t="str">
        <f ca="1">_xll.DBRW($B$1,$B$2,$A7,$B$3,$B$4,O$5)</f>
        <v/>
      </c>
      <c r="P7" s="10" t="str">
        <f ca="1">_xll.DBRW($B$1,$B$2,$A7,$B$3,$B$4,P$5)</f>
        <v/>
      </c>
    </row>
    <row r="8" spans="1:16" x14ac:dyDescent="0.25">
      <c r="A8" s="54" t="s">
        <v>33</v>
      </c>
      <c r="B8" s="10" t="str">
        <f ca="1">_xll.DBRW($B$1,$B$2,$A8,$B$3,$B$4,B$5)</f>
        <v/>
      </c>
      <c r="C8" s="11" t="str">
        <f ca="1">_xll.DBRW($B$1,$B$2,$A8,$B$3,$B$4,C$5)</f>
        <v/>
      </c>
      <c r="D8" s="11" t="str">
        <f ca="1">_xll.DBRW($B$1,$B$2,$A8,$B$3,$B$4,D$5)</f>
        <v/>
      </c>
      <c r="E8" s="13" t="str">
        <f ca="1">_xll.DBRW($B$1,$B$2,$A8,$B$3,$B$4,E$5)</f>
        <v/>
      </c>
      <c r="F8" s="16" t="str">
        <f ca="1">_xll.DBRW($B$1,$B$2,$A8,$B$3,$B$4,F$5)</f>
        <v/>
      </c>
      <c r="G8" s="16" t="str">
        <f ca="1">_xll.DBRW($B$1,$B$2,$A8,$B$3,$B$4,G$5)</f>
        <v/>
      </c>
      <c r="H8" s="11" t="str">
        <f ca="1">_xll.DBRW($B$1,$B$2,$A8,$B$3,$B$4,H$5)</f>
        <v/>
      </c>
      <c r="I8" s="19" t="str">
        <f ca="1">_xll.DBRW($B$1,$B$2,$A8,$B$3,$B$4,I$5)</f>
        <v/>
      </c>
      <c r="J8" s="19" t="str">
        <f ca="1">_xll.DBRW($B$1,$B$2,$A8,$B$3,$B$4,J$5)</f>
        <v/>
      </c>
      <c r="K8" s="16" t="str">
        <f ca="1">_xll.DBRW($B$1,$B$2,$A8,$B$3,$B$4,K$5)</f>
        <v/>
      </c>
      <c r="L8" s="16" t="str">
        <f ca="1">_xll.DBRW($B$1,$B$2,$A8,$B$3,$B$4,L$5)</f>
        <v/>
      </c>
      <c r="M8" s="11" t="str">
        <f ca="1">_xll.DBRW($B$1,$B$2,$A8,$B$3,$B$4,M$5)</f>
        <v/>
      </c>
      <c r="N8" s="11" t="str">
        <f ca="1">_xll.DBRW($B$1,$B$2,$A8,$B$3,$B$4,N$5)</f>
        <v/>
      </c>
      <c r="O8" s="16" t="str">
        <f ca="1">_xll.DBRW($B$1,$B$2,$A8,$B$3,$B$4,O$5)</f>
        <v/>
      </c>
      <c r="P8" s="10" t="str">
        <f ca="1">_xll.DBRW($B$1,$B$2,$A8,$B$3,$B$4,P$5)</f>
        <v/>
      </c>
    </row>
    <row r="9" spans="1:16" x14ac:dyDescent="0.25">
      <c r="A9" s="54" t="s">
        <v>39</v>
      </c>
      <c r="B9" s="10" t="str">
        <f ca="1">_xll.DBRW($B$1,$B$2,$A9,$B$3,$B$4,B$5)</f>
        <v/>
      </c>
      <c r="C9" s="11" t="str">
        <f ca="1">_xll.DBRW($B$1,$B$2,$A9,$B$3,$B$4,C$5)</f>
        <v/>
      </c>
      <c r="D9" s="11" t="str">
        <f ca="1">_xll.DBRW($B$1,$B$2,$A9,$B$3,$B$4,D$5)</f>
        <v/>
      </c>
      <c r="E9" s="13" t="str">
        <f ca="1">_xll.DBRW($B$1,$B$2,$A9,$B$3,$B$4,E$5)</f>
        <v/>
      </c>
      <c r="F9" s="16" t="str">
        <f ca="1">_xll.DBRW($B$1,$B$2,$A9,$B$3,$B$4,F$5)</f>
        <v/>
      </c>
      <c r="G9" s="16" t="str">
        <f ca="1">_xll.DBRW($B$1,$B$2,$A9,$B$3,$B$4,G$5)</f>
        <v/>
      </c>
      <c r="H9" s="11" t="str">
        <f ca="1">_xll.DBRW($B$1,$B$2,$A9,$B$3,$B$4,H$5)</f>
        <v/>
      </c>
      <c r="I9" s="19" t="str">
        <f ca="1">_xll.DBRW($B$1,$B$2,$A9,$B$3,$B$4,I$5)</f>
        <v/>
      </c>
      <c r="J9" s="19" t="str">
        <f ca="1">_xll.DBRW($B$1,$B$2,$A9,$B$3,$B$4,J$5)</f>
        <v/>
      </c>
      <c r="K9" s="16" t="str">
        <f ca="1">_xll.DBRW($B$1,$B$2,$A9,$B$3,$B$4,K$5)</f>
        <v/>
      </c>
      <c r="L9" s="16" t="str">
        <f ca="1">_xll.DBRW($B$1,$B$2,$A9,$B$3,$B$4,L$5)</f>
        <v/>
      </c>
      <c r="M9" s="11" t="str">
        <f ca="1">_xll.DBRW($B$1,$B$2,$A9,$B$3,$B$4,M$5)</f>
        <v/>
      </c>
      <c r="N9" s="11" t="str">
        <f ca="1">_xll.DBRW($B$1,$B$2,$A9,$B$3,$B$4,N$5)</f>
        <v/>
      </c>
      <c r="O9" s="16" t="str">
        <f ca="1">_xll.DBRW($B$1,$B$2,$A9,$B$3,$B$4,O$5)</f>
        <v/>
      </c>
      <c r="P9" s="10" t="str">
        <f ca="1">_xll.DBRW($B$1,$B$2,$A9,$B$3,$B$4,P$5)</f>
        <v/>
      </c>
    </row>
    <row r="10" spans="1:16" x14ac:dyDescent="0.25">
      <c r="A10" s="54" t="s">
        <v>42</v>
      </c>
      <c r="B10" s="10" t="str">
        <f ca="1">_xll.DBRW($B$1,$B$2,$A10,$B$3,$B$4,B$5)</f>
        <v/>
      </c>
      <c r="C10" s="11" t="str">
        <f ca="1">_xll.DBRW($B$1,$B$2,$A10,$B$3,$B$4,C$5)</f>
        <v/>
      </c>
      <c r="D10" s="11" t="str">
        <f ca="1">_xll.DBRW($B$1,$B$2,$A10,$B$3,$B$4,D$5)</f>
        <v/>
      </c>
      <c r="E10" s="13" t="str">
        <f ca="1">_xll.DBRW($B$1,$B$2,$A10,$B$3,$B$4,E$5)</f>
        <v/>
      </c>
      <c r="F10" s="16" t="str">
        <f ca="1">_xll.DBRW($B$1,$B$2,$A10,$B$3,$B$4,F$5)</f>
        <v/>
      </c>
      <c r="G10" s="16" t="str">
        <f ca="1">_xll.DBRW($B$1,$B$2,$A10,$B$3,$B$4,G$5)</f>
        <v/>
      </c>
      <c r="H10" s="11" t="str">
        <f ca="1">_xll.DBRW($B$1,$B$2,$A10,$B$3,$B$4,H$5)</f>
        <v/>
      </c>
      <c r="I10" s="19" t="str">
        <f ca="1">_xll.DBRW($B$1,$B$2,$A10,$B$3,$B$4,I$5)</f>
        <v/>
      </c>
      <c r="J10" s="19" t="str">
        <f ca="1">_xll.DBRW($B$1,$B$2,$A10,$B$3,$B$4,J$5)</f>
        <v/>
      </c>
      <c r="K10" s="16" t="str">
        <f ca="1">_xll.DBRW($B$1,$B$2,$A10,$B$3,$B$4,K$5)</f>
        <v/>
      </c>
      <c r="L10" s="16" t="str">
        <f ca="1">_xll.DBRW($B$1,$B$2,$A10,$B$3,$B$4,L$5)</f>
        <v/>
      </c>
      <c r="M10" s="11" t="str">
        <f ca="1">_xll.DBRW($B$1,$B$2,$A10,$B$3,$B$4,M$5)</f>
        <v/>
      </c>
      <c r="N10" s="11" t="str">
        <f ca="1">_xll.DBRW($B$1,$B$2,$A10,$B$3,$B$4,N$5)</f>
        <v/>
      </c>
      <c r="O10" s="16" t="str">
        <f ca="1">_xll.DBRW($B$1,$B$2,$A10,$B$3,$B$4,O$5)</f>
        <v/>
      </c>
      <c r="P10" s="10" t="str">
        <f ca="1">_xll.DBRW($B$1,$B$2,$A10,$B$3,$B$4,P$5)</f>
        <v/>
      </c>
    </row>
    <row r="11" spans="1:16" x14ac:dyDescent="0.25">
      <c r="A11" s="54" t="s">
        <v>48</v>
      </c>
      <c r="B11" s="10" t="str">
        <f ca="1">_xll.DBRW($B$1,$B$2,$A11,$B$3,$B$4,B$5)</f>
        <v/>
      </c>
      <c r="C11" s="11" t="str">
        <f ca="1">_xll.DBRW($B$1,$B$2,$A11,$B$3,$B$4,C$5)</f>
        <v/>
      </c>
      <c r="D11" s="11" t="str">
        <f ca="1">_xll.DBRW($B$1,$B$2,$A11,$B$3,$B$4,D$5)</f>
        <v/>
      </c>
      <c r="E11" s="13" t="str">
        <f ca="1">_xll.DBRW($B$1,$B$2,$A11,$B$3,$B$4,E$5)</f>
        <v/>
      </c>
      <c r="F11" s="16" t="str">
        <f ca="1">_xll.DBRW($B$1,$B$2,$A11,$B$3,$B$4,F$5)</f>
        <v/>
      </c>
      <c r="G11" s="16" t="str">
        <f ca="1">_xll.DBRW($B$1,$B$2,$A11,$B$3,$B$4,G$5)</f>
        <v/>
      </c>
      <c r="H11" s="11" t="str">
        <f ca="1">_xll.DBRW($B$1,$B$2,$A11,$B$3,$B$4,H$5)</f>
        <v/>
      </c>
      <c r="I11" s="19" t="str">
        <f ca="1">_xll.DBRW($B$1,$B$2,$A11,$B$3,$B$4,I$5)</f>
        <v/>
      </c>
      <c r="J11" s="19" t="str">
        <f ca="1">_xll.DBRW($B$1,$B$2,$A11,$B$3,$B$4,J$5)</f>
        <v/>
      </c>
      <c r="K11" s="16" t="str">
        <f ca="1">_xll.DBRW($B$1,$B$2,$A11,$B$3,$B$4,K$5)</f>
        <v/>
      </c>
      <c r="L11" s="16" t="str">
        <f ca="1">_xll.DBRW($B$1,$B$2,$A11,$B$3,$B$4,L$5)</f>
        <v/>
      </c>
      <c r="M11" s="11" t="str">
        <f ca="1">_xll.DBRW($B$1,$B$2,$A11,$B$3,$B$4,M$5)</f>
        <v/>
      </c>
      <c r="N11" s="11" t="str">
        <f ca="1">_xll.DBRW($B$1,$B$2,$A11,$B$3,$B$4,N$5)</f>
        <v/>
      </c>
      <c r="O11" s="16" t="str">
        <f ca="1">_xll.DBRW($B$1,$B$2,$A11,$B$3,$B$4,O$5)</f>
        <v/>
      </c>
      <c r="P11" s="10" t="str">
        <f ca="1">_xll.DBRW($B$1,$B$2,$A11,$B$3,$B$4,P$5)</f>
        <v/>
      </c>
    </row>
    <row r="12" spans="1:16" x14ac:dyDescent="0.25">
      <c r="A12" s="54" t="s">
        <v>53</v>
      </c>
      <c r="B12" s="10" t="str">
        <f ca="1">_xll.DBRW($B$1,$B$2,$A12,$B$3,$B$4,B$5)</f>
        <v/>
      </c>
      <c r="C12" s="11" t="str">
        <f ca="1">_xll.DBRW($B$1,$B$2,$A12,$B$3,$B$4,C$5)</f>
        <v/>
      </c>
      <c r="D12" s="11" t="str">
        <f ca="1">_xll.DBRW($B$1,$B$2,$A12,$B$3,$B$4,D$5)</f>
        <v/>
      </c>
      <c r="E12" s="13" t="str">
        <f ca="1">_xll.DBRW($B$1,$B$2,$A12,$B$3,$B$4,E$5)</f>
        <v/>
      </c>
      <c r="F12" s="16" t="str">
        <f ca="1">_xll.DBRW($B$1,$B$2,$A12,$B$3,$B$4,F$5)</f>
        <v/>
      </c>
      <c r="G12" s="16" t="str">
        <f ca="1">_xll.DBRW($B$1,$B$2,$A12,$B$3,$B$4,G$5)</f>
        <v/>
      </c>
      <c r="H12" s="11" t="str">
        <f ca="1">_xll.DBRW($B$1,$B$2,$A12,$B$3,$B$4,H$5)</f>
        <v/>
      </c>
      <c r="I12" s="19" t="str">
        <f ca="1">_xll.DBRW($B$1,$B$2,$A12,$B$3,$B$4,I$5)</f>
        <v/>
      </c>
      <c r="J12" s="19" t="str">
        <f ca="1">_xll.DBRW($B$1,$B$2,$A12,$B$3,$B$4,J$5)</f>
        <v/>
      </c>
      <c r="K12" s="16" t="str">
        <f ca="1">_xll.DBRW($B$1,$B$2,$A12,$B$3,$B$4,K$5)</f>
        <v/>
      </c>
      <c r="L12" s="16" t="str">
        <f ca="1">_xll.DBRW($B$1,$B$2,$A12,$B$3,$B$4,L$5)</f>
        <v/>
      </c>
      <c r="M12" s="11" t="str">
        <f ca="1">_xll.DBRW($B$1,$B$2,$A12,$B$3,$B$4,M$5)</f>
        <v/>
      </c>
      <c r="N12" s="11" t="str">
        <f ca="1">_xll.DBRW($B$1,$B$2,$A12,$B$3,$B$4,N$5)</f>
        <v/>
      </c>
      <c r="O12" s="16" t="str">
        <f ca="1">_xll.DBRW($B$1,$B$2,$A12,$B$3,$B$4,O$5)</f>
        <v/>
      </c>
      <c r="P12" s="10" t="str">
        <f ca="1">_xll.DBRW($B$1,$B$2,$A12,$B$3,$B$4,P$5)</f>
        <v/>
      </c>
    </row>
    <row r="13" spans="1:16" x14ac:dyDescent="0.25">
      <c r="A13" s="54" t="s">
        <v>60</v>
      </c>
      <c r="B13" s="10" t="str">
        <f ca="1">_xll.DBRW($B$1,$B$2,$A13,$B$3,$B$4,B$5)</f>
        <v/>
      </c>
      <c r="C13" s="11" t="str">
        <f ca="1">_xll.DBRW($B$1,$B$2,$A13,$B$3,$B$4,C$5)</f>
        <v/>
      </c>
      <c r="D13" s="11" t="str">
        <f ca="1">_xll.DBRW($B$1,$B$2,$A13,$B$3,$B$4,D$5)</f>
        <v/>
      </c>
      <c r="E13" s="13" t="str">
        <f ca="1">_xll.DBRW($B$1,$B$2,$A13,$B$3,$B$4,E$5)</f>
        <v/>
      </c>
      <c r="F13" s="16" t="str">
        <f ca="1">_xll.DBRW($B$1,$B$2,$A13,$B$3,$B$4,F$5)</f>
        <v/>
      </c>
      <c r="G13" s="16" t="str">
        <f ca="1">_xll.DBRW($B$1,$B$2,$A13,$B$3,$B$4,G$5)</f>
        <v/>
      </c>
      <c r="H13" s="11" t="str">
        <f ca="1">_xll.DBRW($B$1,$B$2,$A13,$B$3,$B$4,H$5)</f>
        <v/>
      </c>
      <c r="I13" s="19" t="str">
        <f ca="1">_xll.DBRW($B$1,$B$2,$A13,$B$3,$B$4,I$5)</f>
        <v/>
      </c>
      <c r="J13" s="19" t="str">
        <f ca="1">_xll.DBRW($B$1,$B$2,$A13,$B$3,$B$4,J$5)</f>
        <v/>
      </c>
      <c r="K13" s="16" t="str">
        <f ca="1">_xll.DBRW($B$1,$B$2,$A13,$B$3,$B$4,K$5)</f>
        <v/>
      </c>
      <c r="L13" s="16" t="str">
        <f ca="1">_xll.DBRW($B$1,$B$2,$A13,$B$3,$B$4,L$5)</f>
        <v/>
      </c>
      <c r="M13" s="11" t="str">
        <f ca="1">_xll.DBRW($B$1,$B$2,$A13,$B$3,$B$4,M$5)</f>
        <v/>
      </c>
      <c r="N13" s="11" t="str">
        <f ca="1">_xll.DBRW($B$1,$B$2,$A13,$B$3,$B$4,N$5)</f>
        <v/>
      </c>
      <c r="O13" s="16" t="str">
        <f ca="1">_xll.DBRW($B$1,$B$2,$A13,$B$3,$B$4,O$5)</f>
        <v/>
      </c>
      <c r="P13" s="10" t="str">
        <f ca="1">_xll.DBRW($B$1,$B$2,$A13,$B$3,$B$4,P$5)</f>
        <v/>
      </c>
    </row>
    <row r="14" spans="1:16" x14ac:dyDescent="0.25">
      <c r="A14" s="54" t="s">
        <v>64</v>
      </c>
      <c r="B14" s="10" t="str">
        <f ca="1">_xll.DBRW($B$1,$B$2,$A14,$B$3,$B$4,B$5)</f>
        <v/>
      </c>
      <c r="C14" s="11" t="str">
        <f ca="1">_xll.DBRW($B$1,$B$2,$A14,$B$3,$B$4,C$5)</f>
        <v/>
      </c>
      <c r="D14" s="11" t="str">
        <f ca="1">_xll.DBRW($B$1,$B$2,$A14,$B$3,$B$4,D$5)</f>
        <v/>
      </c>
      <c r="E14" s="13" t="str">
        <f ca="1">_xll.DBRW($B$1,$B$2,$A14,$B$3,$B$4,E$5)</f>
        <v/>
      </c>
      <c r="F14" s="16" t="str">
        <f ca="1">_xll.DBRW($B$1,$B$2,$A14,$B$3,$B$4,F$5)</f>
        <v/>
      </c>
      <c r="G14" s="16" t="str">
        <f ca="1">_xll.DBRW($B$1,$B$2,$A14,$B$3,$B$4,G$5)</f>
        <v/>
      </c>
      <c r="H14" s="11" t="str">
        <f ca="1">_xll.DBRW($B$1,$B$2,$A14,$B$3,$B$4,H$5)</f>
        <v/>
      </c>
      <c r="I14" s="19" t="str">
        <f ca="1">_xll.DBRW($B$1,$B$2,$A14,$B$3,$B$4,I$5)</f>
        <v/>
      </c>
      <c r="J14" s="19" t="str">
        <f ca="1">_xll.DBRW($B$1,$B$2,$A14,$B$3,$B$4,J$5)</f>
        <v/>
      </c>
      <c r="K14" s="16" t="str">
        <f ca="1">_xll.DBRW($B$1,$B$2,$A14,$B$3,$B$4,K$5)</f>
        <v/>
      </c>
      <c r="L14" s="16" t="str">
        <f ca="1">_xll.DBRW($B$1,$B$2,$A14,$B$3,$B$4,L$5)</f>
        <v/>
      </c>
      <c r="M14" s="11" t="str">
        <f ca="1">_xll.DBRW($B$1,$B$2,$A14,$B$3,$B$4,M$5)</f>
        <v/>
      </c>
      <c r="N14" s="11" t="str">
        <f ca="1">_xll.DBRW($B$1,$B$2,$A14,$B$3,$B$4,N$5)</f>
        <v/>
      </c>
      <c r="O14" s="16" t="str">
        <f ca="1">_xll.DBRW($B$1,$B$2,$A14,$B$3,$B$4,O$5)</f>
        <v/>
      </c>
      <c r="P14" s="10" t="str">
        <f ca="1">_xll.DBRW($B$1,$B$2,$A14,$B$3,$B$4,P$5)</f>
        <v/>
      </c>
    </row>
    <row r="15" spans="1:16" x14ac:dyDescent="0.25">
      <c r="A15" s="54" t="s">
        <v>67</v>
      </c>
      <c r="B15" s="10" t="str">
        <f ca="1">_xll.DBRW($B$1,$B$2,$A15,$B$3,$B$4,B$5)</f>
        <v/>
      </c>
      <c r="C15" s="11" t="str">
        <f ca="1">_xll.DBRW($B$1,$B$2,$A15,$B$3,$B$4,C$5)</f>
        <v/>
      </c>
      <c r="D15" s="11" t="str">
        <f ca="1">_xll.DBRW($B$1,$B$2,$A15,$B$3,$B$4,D$5)</f>
        <v/>
      </c>
      <c r="E15" s="13" t="str">
        <f ca="1">_xll.DBRW($B$1,$B$2,$A15,$B$3,$B$4,E$5)</f>
        <v/>
      </c>
      <c r="F15" s="16" t="str">
        <f ca="1">_xll.DBRW($B$1,$B$2,$A15,$B$3,$B$4,F$5)</f>
        <v/>
      </c>
      <c r="G15" s="16" t="str">
        <f ca="1">_xll.DBRW($B$1,$B$2,$A15,$B$3,$B$4,G$5)</f>
        <v/>
      </c>
      <c r="H15" s="11" t="str">
        <f ca="1">_xll.DBRW($B$1,$B$2,$A15,$B$3,$B$4,H$5)</f>
        <v/>
      </c>
      <c r="I15" s="19" t="str">
        <f ca="1">_xll.DBRW($B$1,$B$2,$A15,$B$3,$B$4,I$5)</f>
        <v/>
      </c>
      <c r="J15" s="19" t="str">
        <f ca="1">_xll.DBRW($B$1,$B$2,$A15,$B$3,$B$4,J$5)</f>
        <v/>
      </c>
      <c r="K15" s="16" t="str">
        <f ca="1">_xll.DBRW($B$1,$B$2,$A15,$B$3,$B$4,K$5)</f>
        <v/>
      </c>
      <c r="L15" s="16" t="str">
        <f ca="1">_xll.DBRW($B$1,$B$2,$A15,$B$3,$B$4,L$5)</f>
        <v/>
      </c>
      <c r="M15" s="11" t="str">
        <f ca="1">_xll.DBRW($B$1,$B$2,$A15,$B$3,$B$4,M$5)</f>
        <v/>
      </c>
      <c r="N15" s="11" t="str">
        <f ca="1">_xll.DBRW($B$1,$B$2,$A15,$B$3,$B$4,N$5)</f>
        <v/>
      </c>
      <c r="O15" s="16" t="str">
        <f ca="1">_xll.DBRW($B$1,$B$2,$A15,$B$3,$B$4,O$5)</f>
        <v/>
      </c>
      <c r="P15" s="10" t="str">
        <f ca="1">_xll.DBRW($B$1,$B$2,$A15,$B$3,$B$4,P$5)</f>
        <v/>
      </c>
    </row>
    <row r="16" spans="1:16" x14ac:dyDescent="0.25">
      <c r="A16" s="54" t="s">
        <v>68</v>
      </c>
      <c r="B16" s="10" t="str">
        <f ca="1">_xll.DBRW($B$1,$B$2,$A16,$B$3,$B$4,B$5)</f>
        <v/>
      </c>
      <c r="C16" s="11" t="str">
        <f ca="1">_xll.DBRW($B$1,$B$2,$A16,$B$3,$B$4,C$5)</f>
        <v/>
      </c>
      <c r="D16" s="11" t="str">
        <f ca="1">_xll.DBRW($B$1,$B$2,$A16,$B$3,$B$4,D$5)</f>
        <v/>
      </c>
      <c r="E16" s="13" t="str">
        <f ca="1">_xll.DBRW($B$1,$B$2,$A16,$B$3,$B$4,E$5)</f>
        <v/>
      </c>
      <c r="F16" s="16" t="str">
        <f ca="1">_xll.DBRW($B$1,$B$2,$A16,$B$3,$B$4,F$5)</f>
        <v/>
      </c>
      <c r="G16" s="16" t="str">
        <f ca="1">_xll.DBRW($B$1,$B$2,$A16,$B$3,$B$4,G$5)</f>
        <v/>
      </c>
      <c r="H16" s="11" t="str">
        <f ca="1">_xll.DBRW($B$1,$B$2,$A16,$B$3,$B$4,H$5)</f>
        <v/>
      </c>
      <c r="I16" s="19" t="str">
        <f ca="1">_xll.DBRW($B$1,$B$2,$A16,$B$3,$B$4,I$5)</f>
        <v/>
      </c>
      <c r="J16" s="19" t="str">
        <f ca="1">_xll.DBRW($B$1,$B$2,$A16,$B$3,$B$4,J$5)</f>
        <v/>
      </c>
      <c r="K16" s="16" t="str">
        <f ca="1">_xll.DBRW($B$1,$B$2,$A16,$B$3,$B$4,K$5)</f>
        <v/>
      </c>
      <c r="L16" s="16" t="str">
        <f ca="1">_xll.DBRW($B$1,$B$2,$A16,$B$3,$B$4,L$5)</f>
        <v/>
      </c>
      <c r="M16" s="11" t="str">
        <f ca="1">_xll.DBRW($B$1,$B$2,$A16,$B$3,$B$4,M$5)</f>
        <v/>
      </c>
      <c r="N16" s="11" t="str">
        <f ca="1">_xll.DBRW($B$1,$B$2,$A16,$B$3,$B$4,N$5)</f>
        <v/>
      </c>
      <c r="O16" s="16" t="str">
        <f ca="1">_xll.DBRW($B$1,$B$2,$A16,$B$3,$B$4,O$5)</f>
        <v/>
      </c>
      <c r="P16" s="10" t="str">
        <f ca="1">_xll.DBRW($B$1,$B$2,$A16,$B$3,$B$4,P$5)</f>
        <v/>
      </c>
    </row>
  </sheetData>
  <pageMargins left="0.7" right="0.7" top="0.75" bottom="0.75" header="0.3" footer="0.3"/>
  <customProperties>
    <customPr name="###COLSTART###" r:id="rId1"/>
    <customPr name="###LASTCOLSTART###" r:id="rId2"/>
    <customPr name="###LASTROWSTART###" r:id="rId3"/>
    <customPr name="###ROWSTART###" r:id="rId4"/>
    <customPr name="COR_GroupingOption" r:id="rId5"/>
    <customPr name="COR_LastLabelRowStart" r:id="rId6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80"/>
  </sheetPr>
  <dimension ref="B3:Q24"/>
  <sheetViews>
    <sheetView workbookViewId="0">
      <selection activeCell="O26" sqref="O26"/>
    </sheetView>
  </sheetViews>
  <sheetFormatPr defaultRowHeight="15" x14ac:dyDescent="0.25"/>
  <cols>
    <col min="1" max="1" width="2.7109375" customWidth="1"/>
    <col min="2" max="2" width="11.140625" customWidth="1"/>
    <col min="3" max="3" width="11.42578125" bestFit="1" customWidth="1"/>
    <col min="4" max="4" width="8.7109375" bestFit="1" customWidth="1"/>
    <col min="5" max="5" width="13.42578125" bestFit="1" customWidth="1"/>
    <col min="6" max="6" width="4" bestFit="1" customWidth="1"/>
    <col min="7" max="7" width="9.85546875" bestFit="1" customWidth="1"/>
    <col min="8" max="8" width="13.5703125" bestFit="1" customWidth="1"/>
    <col min="9" max="9" width="8.5703125" bestFit="1" customWidth="1"/>
    <col min="10" max="10" width="7.85546875" bestFit="1" customWidth="1"/>
    <col min="11" max="11" width="11.28515625" bestFit="1" customWidth="1"/>
    <col min="12" max="12" width="10.85546875" bestFit="1" customWidth="1"/>
    <col min="13" max="13" width="6.5703125" bestFit="1" customWidth="1"/>
    <col min="14" max="14" width="7.85546875" bestFit="1" customWidth="1"/>
    <col min="15" max="15" width="12.7109375" bestFit="1" customWidth="1"/>
    <col min="16" max="16" width="9.7109375" bestFit="1" customWidth="1"/>
    <col min="17" max="17" width="16.7109375" bestFit="1" customWidth="1"/>
  </cols>
  <sheetData>
    <row r="3" spans="2:17" hidden="1" x14ac:dyDescent="0.25">
      <c r="B3" s="6" t="s">
        <v>0</v>
      </c>
      <c r="C3" s="4" t="s">
        <v>93</v>
      </c>
    </row>
    <row r="4" spans="2:17" hidden="1" x14ac:dyDescent="0.25">
      <c r="B4" s="6" t="s">
        <v>1</v>
      </c>
      <c r="C4" s="4" t="s">
        <v>2</v>
      </c>
    </row>
    <row r="5" spans="2:17" hidden="1" x14ac:dyDescent="0.25">
      <c r="B5" s="6" t="s">
        <v>3</v>
      </c>
      <c r="C5" s="5" t="s">
        <v>4</v>
      </c>
    </row>
    <row r="6" spans="2:17" hidden="1" x14ac:dyDescent="0.25">
      <c r="B6" s="6" t="s">
        <v>5</v>
      </c>
      <c r="C6" s="5" t="s">
        <v>69</v>
      </c>
    </row>
    <row r="7" spans="2:17" hidden="1" x14ac:dyDescent="0.25">
      <c r="B7" s="6" t="s">
        <v>6</v>
      </c>
      <c r="C7" s="4" t="s">
        <v>70</v>
      </c>
    </row>
    <row r="8" spans="2:17" hidden="1" x14ac:dyDescent="0.25">
      <c r="B8" s="6" t="s">
        <v>7</v>
      </c>
      <c r="C8" s="4" t="s">
        <v>71</v>
      </c>
    </row>
    <row r="9" spans="2:17" hidden="1" x14ac:dyDescent="0.25">
      <c r="B9" s="6" t="s">
        <v>8</v>
      </c>
      <c r="C9" s="4" t="s">
        <v>72</v>
      </c>
    </row>
    <row r="10" spans="2:17" hidden="1" x14ac:dyDescent="0.25">
      <c r="B10" s="6" t="s">
        <v>9</v>
      </c>
      <c r="C10" s="4"/>
    </row>
    <row r="11" spans="2:17" hidden="1" x14ac:dyDescent="0.25">
      <c r="B11" s="6" t="s">
        <v>10</v>
      </c>
      <c r="C11" s="4"/>
    </row>
    <row r="12" spans="2:17" hidden="1" x14ac:dyDescent="0.25"/>
    <row r="13" spans="2:17" x14ac:dyDescent="0.25">
      <c r="B13" s="3"/>
      <c r="C13" s="7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16</v>
      </c>
      <c r="I13" s="7" t="s">
        <v>17</v>
      </c>
      <c r="J13" s="7" t="s">
        <v>18</v>
      </c>
      <c r="K13" s="7" t="s">
        <v>19</v>
      </c>
      <c r="L13" s="7" t="s">
        <v>20</v>
      </c>
      <c r="M13" s="7" t="s">
        <v>21</v>
      </c>
      <c r="N13" s="7" t="s">
        <v>22</v>
      </c>
      <c r="O13" s="7" t="s">
        <v>23</v>
      </c>
      <c r="P13" s="7" t="s">
        <v>24</v>
      </c>
      <c r="Q13" s="7" t="s">
        <v>25</v>
      </c>
    </row>
    <row r="14" spans="2:17" x14ac:dyDescent="0.25">
      <c r="B14" s="20" t="s">
        <v>26</v>
      </c>
      <c r="C14" s="10" t="s">
        <v>27</v>
      </c>
      <c r="D14" s="11"/>
      <c r="E14" s="11"/>
      <c r="F14" s="12">
        <v>8</v>
      </c>
      <c r="G14" s="14">
        <v>720880.98761347705</v>
      </c>
      <c r="H14" s="14">
        <v>1191000</v>
      </c>
      <c r="I14" s="11"/>
      <c r="J14" s="17">
        <v>0</v>
      </c>
      <c r="K14" s="18">
        <v>0.15</v>
      </c>
      <c r="L14" s="14"/>
      <c r="M14" s="14"/>
      <c r="N14" s="11"/>
      <c r="O14" s="11"/>
      <c r="P14" s="14"/>
      <c r="Q14" s="10" t="s">
        <v>27</v>
      </c>
    </row>
    <row r="15" spans="2:17" x14ac:dyDescent="0.25">
      <c r="B15" s="21" t="s">
        <v>28</v>
      </c>
      <c r="C15" s="10" t="s">
        <v>29</v>
      </c>
      <c r="D15" s="11" t="s">
        <v>30</v>
      </c>
      <c r="E15" s="11" t="s">
        <v>31</v>
      </c>
      <c r="F15" s="13">
        <v>1</v>
      </c>
      <c r="G15" s="15">
        <v>113496.01533004679</v>
      </c>
      <c r="H15" s="16">
        <v>122000</v>
      </c>
      <c r="I15" s="11" t="s">
        <v>32</v>
      </c>
      <c r="J15" s="17">
        <v>0.05</v>
      </c>
      <c r="K15" s="19">
        <v>0.1</v>
      </c>
      <c r="L15" s="15">
        <v>134200</v>
      </c>
      <c r="M15" s="15">
        <v>122000</v>
      </c>
      <c r="N15" s="11"/>
      <c r="O15" s="11"/>
      <c r="P15" s="15">
        <v>158806.85999999999</v>
      </c>
      <c r="Q15" s="10" t="s">
        <v>27</v>
      </c>
    </row>
    <row r="16" spans="2:17" x14ac:dyDescent="0.25">
      <c r="B16" s="21" t="s">
        <v>33</v>
      </c>
      <c r="C16" s="10" t="s">
        <v>34</v>
      </c>
      <c r="D16" s="11" t="s">
        <v>35</v>
      </c>
      <c r="E16" s="11" t="s">
        <v>36</v>
      </c>
      <c r="F16" s="13">
        <v>1</v>
      </c>
      <c r="G16" s="15">
        <v>93796.795401452677</v>
      </c>
      <c r="H16" s="16">
        <v>0</v>
      </c>
      <c r="I16" s="11" t="s">
        <v>32</v>
      </c>
      <c r="J16" s="17">
        <v>0.05</v>
      </c>
      <c r="K16" s="19">
        <v>0</v>
      </c>
      <c r="L16" s="15">
        <v>98486.635171525311</v>
      </c>
      <c r="M16" s="15">
        <v>93796.795401452677</v>
      </c>
      <c r="N16" s="11" t="s">
        <v>37</v>
      </c>
      <c r="O16" s="11"/>
      <c r="P16" s="15">
        <v>98521.342732390476</v>
      </c>
      <c r="Q16" s="10" t="s">
        <v>38</v>
      </c>
    </row>
    <row r="17" spans="2:17" x14ac:dyDescent="0.25">
      <c r="B17" s="21" t="s">
        <v>39</v>
      </c>
      <c r="C17" s="10" t="s">
        <v>40</v>
      </c>
      <c r="D17" s="11" t="s">
        <v>30</v>
      </c>
      <c r="E17" s="11" t="s">
        <v>31</v>
      </c>
      <c r="F17" s="13">
        <v>1</v>
      </c>
      <c r="G17" s="15">
        <v>113496.01533004679</v>
      </c>
      <c r="H17" s="16">
        <v>99000</v>
      </c>
      <c r="I17" s="11" t="s">
        <v>37</v>
      </c>
      <c r="J17" s="17">
        <v>0.05</v>
      </c>
      <c r="K17" s="19">
        <v>0.05</v>
      </c>
      <c r="L17" s="15">
        <v>103950</v>
      </c>
      <c r="M17" s="15">
        <v>99000</v>
      </c>
      <c r="N17" s="11" t="s">
        <v>37</v>
      </c>
      <c r="O17" s="11" t="s">
        <v>41</v>
      </c>
      <c r="P17" s="15">
        <v>31154.384999999998</v>
      </c>
      <c r="Q17" s="10" t="s">
        <v>27</v>
      </c>
    </row>
    <row r="18" spans="2:17" x14ac:dyDescent="0.25">
      <c r="B18" s="21" t="s">
        <v>42</v>
      </c>
      <c r="C18" s="10" t="s">
        <v>43</v>
      </c>
      <c r="D18" s="11" t="s">
        <v>44</v>
      </c>
      <c r="E18" s="11" t="s">
        <v>45</v>
      </c>
      <c r="F18" s="13">
        <v>1</v>
      </c>
      <c r="G18" s="15">
        <v>110309.8944507977</v>
      </c>
      <c r="H18" s="16">
        <v>0</v>
      </c>
      <c r="I18" s="11" t="s">
        <v>46</v>
      </c>
      <c r="J18" s="17">
        <v>0.05</v>
      </c>
      <c r="K18" s="19">
        <v>0</v>
      </c>
      <c r="L18" s="15">
        <v>115825.38917333759</v>
      </c>
      <c r="M18" s="15">
        <v>110309.8944507977</v>
      </c>
      <c r="N18" s="11"/>
      <c r="O18" s="11" t="s">
        <v>46</v>
      </c>
      <c r="P18" s="15">
        <v>34627.823234256728</v>
      </c>
      <c r="Q18" s="10" t="s">
        <v>47</v>
      </c>
    </row>
    <row r="19" spans="2:17" x14ac:dyDescent="0.25">
      <c r="B19" s="21" t="s">
        <v>48</v>
      </c>
      <c r="C19" s="10" t="s">
        <v>49</v>
      </c>
      <c r="D19" s="11" t="s">
        <v>50</v>
      </c>
      <c r="E19" s="11" t="s">
        <v>51</v>
      </c>
      <c r="F19" s="13">
        <v>1</v>
      </c>
      <c r="G19" s="15">
        <v>97442.944332753454</v>
      </c>
      <c r="H19" s="16">
        <v>100000</v>
      </c>
      <c r="I19" s="11" t="s">
        <v>52</v>
      </c>
      <c r="J19" s="17">
        <v>0.05</v>
      </c>
      <c r="K19" s="19">
        <v>0</v>
      </c>
      <c r="L19" s="15">
        <v>105000</v>
      </c>
      <c r="M19" s="15">
        <v>100000</v>
      </c>
      <c r="N19" s="11" t="s">
        <v>46</v>
      </c>
      <c r="O19" s="11" t="s">
        <v>52</v>
      </c>
      <c r="P19" s="15">
        <v>10487.16666666667</v>
      </c>
      <c r="Q19" s="10" t="s">
        <v>27</v>
      </c>
    </row>
    <row r="20" spans="2:17" x14ac:dyDescent="0.25">
      <c r="B20" s="21" t="s">
        <v>53</v>
      </c>
      <c r="C20" s="10" t="s">
        <v>54</v>
      </c>
      <c r="D20" s="11" t="s">
        <v>55</v>
      </c>
      <c r="E20" s="11" t="s">
        <v>56</v>
      </c>
      <c r="F20" s="13">
        <v>1</v>
      </c>
      <c r="G20" s="15">
        <v>95897.18541999541</v>
      </c>
      <c r="H20" s="16">
        <v>120000</v>
      </c>
      <c r="I20" s="11" t="s">
        <v>37</v>
      </c>
      <c r="J20" s="17">
        <v>0.05</v>
      </c>
      <c r="K20" s="19">
        <v>0</v>
      </c>
      <c r="L20" s="15">
        <v>126000</v>
      </c>
      <c r="M20" s="15">
        <v>120000</v>
      </c>
      <c r="N20" s="11" t="s">
        <v>57</v>
      </c>
      <c r="O20" s="11" t="s">
        <v>58</v>
      </c>
      <c r="P20" s="15">
        <v>12534.6</v>
      </c>
      <c r="Q20" s="10" t="s">
        <v>59</v>
      </c>
    </row>
    <row r="21" spans="2:17" x14ac:dyDescent="0.25">
      <c r="B21" s="21" t="s">
        <v>60</v>
      </c>
      <c r="C21" s="10" t="s">
        <v>61</v>
      </c>
      <c r="D21" s="11" t="s">
        <v>62</v>
      </c>
      <c r="E21" s="11" t="s">
        <v>63</v>
      </c>
      <c r="F21" s="13">
        <v>1</v>
      </c>
      <c r="G21" s="15">
        <v>96442.137348384262</v>
      </c>
      <c r="H21" s="16">
        <v>500000</v>
      </c>
      <c r="I21" s="11" t="s">
        <v>52</v>
      </c>
      <c r="J21" s="17">
        <v>0.05</v>
      </c>
      <c r="K21" s="19">
        <v>0</v>
      </c>
      <c r="L21" s="15">
        <v>525000</v>
      </c>
      <c r="M21" s="15">
        <v>500000</v>
      </c>
      <c r="N21" s="11" t="s">
        <v>58</v>
      </c>
      <c r="O21" s="11" t="s">
        <v>57</v>
      </c>
      <c r="P21" s="15">
        <v>0</v>
      </c>
      <c r="Q21" s="10" t="s">
        <v>27</v>
      </c>
    </row>
    <row r="22" spans="2:17" x14ac:dyDescent="0.25">
      <c r="B22" s="21" t="s">
        <v>64</v>
      </c>
      <c r="C22" s="10" t="s">
        <v>65</v>
      </c>
      <c r="D22" s="11" t="s">
        <v>44</v>
      </c>
      <c r="E22" s="11" t="s">
        <v>66</v>
      </c>
      <c r="F22" s="13">
        <v>1</v>
      </c>
      <c r="G22" s="15">
        <v>100832.3956878755</v>
      </c>
      <c r="H22" s="16">
        <v>250000</v>
      </c>
      <c r="I22" s="11"/>
      <c r="J22" s="17">
        <v>0.05</v>
      </c>
      <c r="K22" s="19"/>
      <c r="L22" s="15">
        <v>262500</v>
      </c>
      <c r="M22" s="15">
        <v>250000</v>
      </c>
      <c r="N22" s="11" t="s">
        <v>57</v>
      </c>
      <c r="O22" s="11"/>
      <c r="P22" s="15">
        <v>300771.59999999998</v>
      </c>
      <c r="Q22" s="10" t="s">
        <v>27</v>
      </c>
    </row>
    <row r="23" spans="2:17" x14ac:dyDescent="0.25">
      <c r="B23" s="21" t="s">
        <v>67</v>
      </c>
      <c r="C23" s="10" t="s">
        <v>27</v>
      </c>
      <c r="D23" s="11"/>
      <c r="E23" s="11"/>
      <c r="F23" s="13"/>
      <c r="G23" s="15">
        <v>0</v>
      </c>
      <c r="H23" s="16"/>
      <c r="I23" s="11"/>
      <c r="J23" s="17">
        <v>0</v>
      </c>
      <c r="K23" s="19"/>
      <c r="L23" s="15">
        <v>0</v>
      </c>
      <c r="M23" s="15">
        <v>0</v>
      </c>
      <c r="N23" s="11"/>
      <c r="O23" s="11"/>
      <c r="P23" s="15"/>
      <c r="Q23" s="10" t="s">
        <v>27</v>
      </c>
    </row>
    <row r="24" spans="2:17" x14ac:dyDescent="0.25">
      <c r="B24" s="21" t="s">
        <v>68</v>
      </c>
      <c r="C24" s="10" t="s">
        <v>27</v>
      </c>
      <c r="D24" s="11"/>
      <c r="E24" s="11"/>
      <c r="F24" s="13"/>
      <c r="G24" s="15">
        <v>0</v>
      </c>
      <c r="H24" s="16"/>
      <c r="I24" s="11"/>
      <c r="J24" s="17">
        <v>0</v>
      </c>
      <c r="K24" s="19"/>
      <c r="L24" s="15">
        <v>0</v>
      </c>
      <c r="M24" s="15">
        <v>0</v>
      </c>
      <c r="N24" s="11"/>
      <c r="O24" s="11"/>
      <c r="P24" s="15"/>
      <c r="Q24" s="10" t="s">
        <v>27</v>
      </c>
    </row>
  </sheetData>
  <dataValidations count="1">
    <dataValidation type="list" errorStyle="information" allowBlank="1" showInputMessage="1" showErrorMessage="1" sqref="I18">
      <formula1>cafe_validation_1</formula1>
    </dataValidation>
  </dataValidations>
  <pageMargins left="0.7" right="0.7" top="0.75" bottom="0.75" header="0.3" footer="0.3"/>
  <customProperties>
    <customPr name="###COLSTART###" r:id="rId1"/>
    <customPr name="###DATECREATED###" r:id="rId2"/>
    <customPr name="###LASTCOLSTART###" r:id="rId3"/>
    <customPr name="###LASTROWSTART###" r:id="rId4"/>
    <customPr name="###MOREALL###" r:id="rId5"/>
    <customPr name="###ROWSTART###" r:id="rId6"/>
    <customPr name="###UNCOMMITTEDCHANGES###" r:id="rId7"/>
    <customPr name="COR_DataSourceDriver" r:id="rId8"/>
    <customPr name="COR_DefaultExpandDirection" r:id="rId9"/>
    <customPr name="COR_ExplorationBounds" r:id="rId10"/>
    <customPr name="COR_GroupingOption" r:id="rId11"/>
    <customPr name="COR_LastLabelRowStart" r:id="rId12"/>
    <customPr name="COR_LastRequestFormat" r:id="rId13"/>
    <customPr name="COR_PackageSearchPath" r:id="rId14"/>
    <customPr name="COR_Report" r:id="rId15"/>
    <customPr name="COR_RequestFormat" r:id="rId16"/>
    <customPr name="COR_ResultSet" r:id="rId17"/>
    <customPr name="COR_Server" r:id="rId18"/>
    <customPr name="COR_SHEET_TYPE" r:id="rId19"/>
    <customPr name="COR_STATE" r:id="rId20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B13" workbookViewId="0">
      <selection activeCell="J29" sqref="J29"/>
    </sheetView>
  </sheetViews>
  <sheetFormatPr defaultRowHeight="15" x14ac:dyDescent="0.25"/>
  <cols>
    <col min="1" max="1" width="25.7109375" hidden="1" customWidth="1"/>
    <col min="2" max="2" width="25.7109375" customWidth="1"/>
    <col min="3" max="3" width="11.28515625" bestFit="1" customWidth="1"/>
    <col min="4" max="4" width="8.7109375" bestFit="1" customWidth="1"/>
    <col min="5" max="5" width="9" bestFit="1" customWidth="1"/>
    <col min="6" max="6" width="8.42578125" bestFit="1" customWidth="1"/>
    <col min="7" max="7" width="9.85546875" bestFit="1" customWidth="1"/>
    <col min="8" max="8" width="13.5703125" bestFit="1" customWidth="1"/>
    <col min="9" max="9" width="8.7109375" bestFit="1" customWidth="1"/>
    <col min="10" max="10" width="8.42578125" bestFit="1" customWidth="1"/>
    <col min="11" max="11" width="11.42578125" bestFit="1" customWidth="1"/>
    <col min="12" max="12" width="10.85546875" bestFit="1" customWidth="1"/>
    <col min="13" max="14" width="8.42578125" bestFit="1" customWidth="1"/>
    <col min="15" max="15" width="12.7109375" bestFit="1" customWidth="1"/>
    <col min="16" max="17" width="9.7109375" bestFit="1" customWidth="1"/>
  </cols>
  <sheetData>
    <row r="1" spans="1:17" hidden="1" x14ac:dyDescent="0.25">
      <c r="A1" s="22" t="s">
        <v>73</v>
      </c>
    </row>
    <row r="2" spans="1:17" s="23" customFormat="1" hidden="1" x14ac:dyDescent="0.25">
      <c r="A2" s="23">
        <v>0</v>
      </c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 s="26" customFormat="1" hidden="1" x14ac:dyDescent="0.25">
      <c r="A3" s="26">
        <v>1</v>
      </c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s="29" customFormat="1" hidden="1" x14ac:dyDescent="0.25">
      <c r="A4" s="29">
        <v>2</v>
      </c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7" s="32" customFormat="1" hidden="1" x14ac:dyDescent="0.25">
      <c r="A5" s="32">
        <v>3</v>
      </c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</row>
    <row r="6" spans="1:17" s="35" customFormat="1" hidden="1" x14ac:dyDescent="0.25">
      <c r="A6" s="35">
        <v>4</v>
      </c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</row>
    <row r="7" spans="1:17" s="38" customFormat="1" hidden="1" x14ac:dyDescent="0.25">
      <c r="A7" s="38">
        <v>5</v>
      </c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</row>
    <row r="8" spans="1:17" hidden="1" x14ac:dyDescent="0.25">
      <c r="A8" s="22" t="s">
        <v>74</v>
      </c>
    </row>
    <row r="9" spans="1:17" hidden="1" x14ac:dyDescent="0.25">
      <c r="A9" s="22" t="s">
        <v>75</v>
      </c>
    </row>
    <row r="10" spans="1:17" hidden="1" x14ac:dyDescent="0.25">
      <c r="A10" s="22" t="s">
        <v>76</v>
      </c>
    </row>
    <row r="11" spans="1:17" hidden="1" x14ac:dyDescent="0.25"/>
    <row r="12" spans="1:17" hidden="1" x14ac:dyDescent="0.25">
      <c r="B12" t="str">
        <f ca="1">_xll.TM1RPTVIEW("24retail:Employee:25100063",0,_xll.TM1RPTTITLE("24retail:organization",$C$14),_xll.TM1RPTTITLE("24retail:Year",$C$15),_xll.TM1RPTTITLE("24retail:Version",$C$16),TM1RPTFMTRNG,TM1RPTFMTIDCOL)</f>
        <v>24retail:Employee:25100063</v>
      </c>
    </row>
    <row r="14" spans="1:17" x14ac:dyDescent="0.25">
      <c r="B14" s="41" t="s">
        <v>77</v>
      </c>
      <c r="C14" s="42" t="str">
        <f ca="1">_xll.SUBNM("24retail:organization",,"Massachusetts","Caption_Default")</f>
        <v/>
      </c>
    </row>
    <row r="15" spans="1:17" x14ac:dyDescent="0.25">
      <c r="B15" s="41" t="s">
        <v>78</v>
      </c>
      <c r="C15" s="42" t="str">
        <f ca="1">_xll.SUBNM("24retail:Year",,"2015","Caption_Default")</f>
        <v/>
      </c>
    </row>
    <row r="16" spans="1:17" x14ac:dyDescent="0.25">
      <c r="B16" s="41" t="s">
        <v>79</v>
      </c>
      <c r="C16" s="42" t="str">
        <f ca="1">_xll.SUBNM("24retail:Version",,"Budget","Caption_Default")</f>
        <v/>
      </c>
    </row>
    <row r="19" spans="1:17" x14ac:dyDescent="0.25">
      <c r="C19" s="43" t="s">
        <v>11</v>
      </c>
      <c r="D19" s="43" t="s">
        <v>12</v>
      </c>
      <c r="E19" s="43" t="s">
        <v>13</v>
      </c>
      <c r="F19" s="43" t="s">
        <v>14</v>
      </c>
      <c r="G19" s="43" t="s">
        <v>15</v>
      </c>
      <c r="H19" s="43" t="s">
        <v>16</v>
      </c>
      <c r="I19" s="43" t="s">
        <v>17</v>
      </c>
      <c r="J19" s="43" t="s">
        <v>18</v>
      </c>
      <c r="K19" s="43" t="s">
        <v>19</v>
      </c>
      <c r="L19" s="43" t="s">
        <v>20</v>
      </c>
      <c r="M19" s="43" t="s">
        <v>21</v>
      </c>
      <c r="N19" s="43" t="s">
        <v>22</v>
      </c>
      <c r="O19" s="43" t="s">
        <v>23</v>
      </c>
      <c r="P19" s="43" t="s">
        <v>24</v>
      </c>
      <c r="Q19" s="43" t="s">
        <v>25</v>
      </c>
    </row>
    <row r="20" spans="1:17" x14ac:dyDescent="0.25">
      <c r="A20" t="str">
        <f ca="1">IF(_xll.TM1RPTELISCONSOLIDATED($B$20,$B20),IF(_xll.TM1RPTELLEV($B$20,$B20)&lt;=5,_xll.TM1RPTELLEV($B$20,$B20),"Default"),"Leaf")</f>
        <v>Leaf</v>
      </c>
      <c r="B20" t="str">
        <f ca="1">_xll.TM1RPTROW($B$12,"24retail:EmployeeList","Default")</f>
        <v/>
      </c>
      <c r="C20" t="str">
        <f ca="1">_xll.DBRW($B$12,$C$14,$B20,$C$15,$C$16,C$19)</f>
        <v/>
      </c>
      <c r="D20" t="str">
        <f ca="1">_xll.DBRW($B$12,$C$14,$B20,$C$15,$C$16,D$19)</f>
        <v/>
      </c>
      <c r="E20" t="str">
        <f ca="1">_xll.DBRW($B$12,$C$14,$B20,$C$15,$C$16,E$19)</f>
        <v/>
      </c>
      <c r="F20" t="str">
        <f ca="1">_xll.DBRW($B$12,$C$14,$B20,$C$15,$C$16,F$19)</f>
        <v/>
      </c>
      <c r="G20" t="str">
        <f ca="1">_xll.DBRW($B$12,$C$14,$B20,$C$15,$C$16,G$19)</f>
        <v/>
      </c>
      <c r="H20" t="str">
        <f ca="1">_xll.DBRW($B$12,$C$14,$B20,$C$15,$C$16,H$19)</f>
        <v/>
      </c>
      <c r="I20" t="str">
        <f ca="1">_xll.DBRW($B$12,$C$14,$B20,$C$15,$C$16,I$19)</f>
        <v/>
      </c>
      <c r="J20" t="str">
        <f ca="1">_xll.DBRW($B$12,$C$14,$B20,$C$15,$C$16,J$19)</f>
        <v/>
      </c>
      <c r="K20" t="str">
        <f ca="1">_xll.DBRW($B$12,$C$14,$B20,$C$15,$C$16,K$19)</f>
        <v/>
      </c>
      <c r="L20" t="str">
        <f ca="1">_xll.DBRW($B$12,$C$14,$B20,$C$15,$C$16,L$19)</f>
        <v/>
      </c>
      <c r="M20" t="str">
        <f ca="1">_xll.DBRW($B$12,$C$14,$B20,$C$15,$C$16,M$19)</f>
        <v/>
      </c>
      <c r="N20" t="str">
        <f ca="1">_xll.DBRW($B$12,$C$14,$B20,$C$15,$C$16,N$19)</f>
        <v/>
      </c>
      <c r="O20" t="str">
        <f ca="1">_xll.DBRW($B$12,$C$14,$B20,$C$15,$C$16,O$19)</f>
        <v/>
      </c>
      <c r="P20" t="str">
        <f ca="1">_xll.DBRW($B$12,$C$14,$B20,$C$15,$C$16,P$19)</f>
        <v/>
      </c>
      <c r="Q20" t="str">
        <f ca="1">_xll.DBRW($B$12,$C$14,$B20,$C$15,$C$16,Q$19)</f>
        <v/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B13" workbookViewId="0">
      <selection activeCell="B20" sqref="B20"/>
    </sheetView>
  </sheetViews>
  <sheetFormatPr defaultRowHeight="15" x14ac:dyDescent="0.25"/>
  <cols>
    <col min="1" max="1" width="25.7109375" hidden="1" customWidth="1"/>
    <col min="2" max="2" width="25.7109375" customWidth="1"/>
    <col min="3" max="3" width="14.7109375" bestFit="1" customWidth="1"/>
    <col min="4" max="4" width="10.7109375" bestFit="1" customWidth="1"/>
    <col min="5" max="5" width="17.42578125" bestFit="1" customWidth="1"/>
    <col min="6" max="6" width="4" bestFit="1" customWidth="1"/>
    <col min="7" max="7" width="12" bestFit="1" customWidth="1"/>
    <col min="8" max="8" width="13.5703125" bestFit="1" customWidth="1"/>
    <col min="9" max="9" width="8.7109375" bestFit="1" customWidth="1"/>
    <col min="10" max="10" width="8" bestFit="1" customWidth="1"/>
    <col min="11" max="11" width="11.42578125" bestFit="1" customWidth="1"/>
    <col min="12" max="13" width="12" bestFit="1" customWidth="1"/>
    <col min="14" max="14" width="7.85546875" bestFit="1" customWidth="1"/>
    <col min="15" max="15" width="12.7109375" bestFit="1" customWidth="1"/>
    <col min="16" max="16" width="12" bestFit="1" customWidth="1"/>
    <col min="17" max="17" width="22" bestFit="1" customWidth="1"/>
  </cols>
  <sheetData>
    <row r="1" spans="1:17" hidden="1" x14ac:dyDescent="0.25">
      <c r="A1" s="22" t="s">
        <v>73</v>
      </c>
    </row>
    <row r="2" spans="1:17" s="23" customFormat="1" hidden="1" x14ac:dyDescent="0.25">
      <c r="A2" s="23">
        <v>0</v>
      </c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 s="26" customFormat="1" hidden="1" x14ac:dyDescent="0.25">
      <c r="A3" s="26">
        <v>1</v>
      </c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s="29" customFormat="1" hidden="1" x14ac:dyDescent="0.25">
      <c r="A4" s="29">
        <v>2</v>
      </c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7" s="32" customFormat="1" hidden="1" x14ac:dyDescent="0.25">
      <c r="A5" s="32">
        <v>3</v>
      </c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</row>
    <row r="6" spans="1:17" s="35" customFormat="1" hidden="1" x14ac:dyDescent="0.25">
      <c r="A6" s="35">
        <v>4</v>
      </c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</row>
    <row r="7" spans="1:17" s="38" customFormat="1" hidden="1" x14ac:dyDescent="0.25">
      <c r="A7" s="38">
        <v>5</v>
      </c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</row>
    <row r="8" spans="1:17" hidden="1" x14ac:dyDescent="0.25">
      <c r="A8" s="22" t="s">
        <v>74</v>
      </c>
    </row>
    <row r="9" spans="1:17" hidden="1" x14ac:dyDescent="0.25">
      <c r="A9" s="22" t="s">
        <v>75</v>
      </c>
    </row>
    <row r="10" spans="1:17" hidden="1" x14ac:dyDescent="0.25">
      <c r="A10" s="22" t="s">
        <v>76</v>
      </c>
    </row>
    <row r="11" spans="1:17" hidden="1" x14ac:dyDescent="0.25"/>
    <row r="12" spans="1:17" hidden="1" x14ac:dyDescent="0.25">
      <c r="B12" t="str">
        <f ca="1">_xll.TM1RPTVIEW("24retail:Employee:43257534",0,_xll.TM1RPTTITLE("24retail:organization",$C$14),_xll.TM1RPTTITLE("24retail:Year",$C$15),_xll.TM1RPTTITLE("24retail:Version",$C$16),TM1RPTFMTRNG,TM1RPTFMTIDCOL)</f>
        <v>24retail:Employee:43257534</v>
      </c>
    </row>
    <row r="14" spans="1:17" x14ac:dyDescent="0.25">
      <c r="B14" s="41" t="s">
        <v>77</v>
      </c>
      <c r="C14" s="42" t="str">
        <f ca="1">_xll.SUBNM("24retail:organization",,"Massachusetts","Caption_Default")</f>
        <v/>
      </c>
    </row>
    <row r="15" spans="1:17" x14ac:dyDescent="0.25">
      <c r="B15" s="41" t="s">
        <v>78</v>
      </c>
      <c r="C15" s="42" t="str">
        <f ca="1">_xll.SUBNM("24retail:Year",,"2015","Caption_Default")</f>
        <v/>
      </c>
    </row>
    <row r="16" spans="1:17" x14ac:dyDescent="0.25">
      <c r="B16" s="41" t="s">
        <v>79</v>
      </c>
      <c r="C16" s="42" t="str">
        <f ca="1">_xll.SUBNM("24retail:Version",,"Budget","Caption_Default")</f>
        <v/>
      </c>
    </row>
    <row r="19" spans="1:17" x14ac:dyDescent="0.25">
      <c r="C19" s="43" t="s">
        <v>11</v>
      </c>
      <c r="D19" s="43" t="s">
        <v>12</v>
      </c>
      <c r="E19" s="43" t="s">
        <v>13</v>
      </c>
      <c r="F19" s="43" t="s">
        <v>14</v>
      </c>
      <c r="G19" s="43" t="s">
        <v>15</v>
      </c>
      <c r="H19" s="43" t="s">
        <v>16</v>
      </c>
      <c r="I19" s="43" t="s">
        <v>17</v>
      </c>
      <c r="J19" s="43" t="s">
        <v>18</v>
      </c>
      <c r="K19" s="43" t="s">
        <v>19</v>
      </c>
      <c r="L19" s="43" t="s">
        <v>20</v>
      </c>
      <c r="M19" s="43" t="s">
        <v>21</v>
      </c>
      <c r="N19" s="43" t="s">
        <v>22</v>
      </c>
      <c r="O19" s="43" t="s">
        <v>23</v>
      </c>
      <c r="P19" s="43" t="s">
        <v>24</v>
      </c>
      <c r="Q19" s="43" t="s">
        <v>25</v>
      </c>
    </row>
    <row r="20" spans="1:17" s="23" customFormat="1" x14ac:dyDescent="0.25">
      <c r="A20" s="23" t="str">
        <f ca="1">IF(_xll.TM1RPTELISCONSOLIDATED($B$20,$B20),IF(_xll.TM1RPTELLEV($B$20,$B20)&lt;=5,_xll.TM1RPTELLEV($B$20,$B20),"Default"),"Leaf")</f>
        <v>Leaf</v>
      </c>
      <c r="B20" s="55" t="str">
        <f ca="1">_xll.TM1RPTROW($B$12,"24retail:EmployeeList","Default")</f>
        <v/>
      </c>
      <c r="C20" s="25" t="str">
        <f ca="1">_xll.DBRW($B$12,$C$14,$B20,$C$15,$C$16,C$19)</f>
        <v/>
      </c>
      <c r="D20" s="25" t="str">
        <f ca="1">_xll.DBRW($B$12,$C$14,$B20,$C$15,$C$16,D$19)</f>
        <v/>
      </c>
      <c r="E20" s="25" t="str">
        <f ca="1">_xll.DBRW($B$12,$C$14,$B20,$C$15,$C$16,E$19)</f>
        <v/>
      </c>
      <c r="F20" s="25" t="str">
        <f ca="1">_xll.DBRW($B$12,$C$14,$B20,$C$15,$C$16,F$19)</f>
        <v/>
      </c>
      <c r="G20" s="25" t="str">
        <f ca="1">_xll.DBRW($B$12,$C$14,$B20,$C$15,$C$16,G$19)</f>
        <v/>
      </c>
      <c r="H20" s="25" t="str">
        <f ca="1">_xll.DBRW($B$12,$C$14,$B20,$C$15,$C$16,H$19)</f>
        <v/>
      </c>
      <c r="I20" s="25" t="str">
        <f ca="1">_xll.DBRW($B$12,$C$14,$B20,$C$15,$C$16,I$19)</f>
        <v/>
      </c>
      <c r="J20" s="25" t="str">
        <f ca="1">_xll.DBRW($B$12,$C$14,$B20,$C$15,$C$16,J$19)</f>
        <v/>
      </c>
      <c r="K20" s="25" t="str">
        <f ca="1">_xll.DBRW($B$12,$C$14,$B20,$C$15,$C$16,K$19)</f>
        <v/>
      </c>
      <c r="L20" s="25" t="str">
        <f ca="1">_xll.DBRW($B$12,$C$14,$B20,$C$15,$C$16,L$19)</f>
        <v/>
      </c>
      <c r="M20" s="25" t="str">
        <f ca="1">_xll.DBRW($B$12,$C$14,$B20,$C$15,$C$16,M$19)</f>
        <v/>
      </c>
      <c r="N20" s="25" t="str">
        <f ca="1">_xll.DBRW($B$12,$C$14,$B20,$C$15,$C$16,N$19)</f>
        <v/>
      </c>
      <c r="O20" s="25" t="str">
        <f ca="1">_xll.DBRW($B$12,$C$14,$B20,$C$15,$C$16,O$19)</f>
        <v/>
      </c>
      <c r="P20" s="25" t="str">
        <f ca="1">_xll.DBRW($B$12,$C$14,$B20,$C$15,$C$16,P$19)</f>
        <v/>
      </c>
      <c r="Q20" s="25" t="str">
        <f ca="1">_xll.DBRW($B$12,$C$14,$B20,$C$15,$C$16,Q$19)</f>
        <v/>
      </c>
    </row>
    <row r="21" spans="1:17" x14ac:dyDescent="0.25">
      <c r="A21" s="22" t="str">
        <f ca="1">IF(_xll.TM1RPTELISCONSOLIDATED($B$20,$B21),IF(_xll.TM1RPTELLEV($B$20,$B21)&lt;=5,_xll.TM1RPTELLEV($B$20,$B21),"Default"),"Leaf")</f>
        <v>Leaf</v>
      </c>
      <c r="B21" s="56" t="s">
        <v>28</v>
      </c>
      <c r="C21" t="str">
        <f ca="1">_xll.DBRW($B$12,$C$14,$B21,$C$15,$C$16,C$19)</f>
        <v/>
      </c>
      <c r="D21" t="str">
        <f ca="1">_xll.DBRW($B$12,$C$14,$B21,$C$15,$C$16,D$19)</f>
        <v/>
      </c>
      <c r="E21" t="str">
        <f ca="1">_xll.DBRW($B$12,$C$14,$B21,$C$15,$C$16,E$19)</f>
        <v/>
      </c>
      <c r="F21" t="str">
        <f ca="1">_xll.DBRW($B$12,$C$14,$B21,$C$15,$C$16,F$19)</f>
        <v/>
      </c>
      <c r="G21" t="str">
        <f ca="1">_xll.DBRW($B$12,$C$14,$B21,$C$15,$C$16,G$19)</f>
        <v/>
      </c>
      <c r="H21" t="str">
        <f ca="1">_xll.DBRW($B$12,$C$14,$B21,$C$15,$C$16,H$19)</f>
        <v/>
      </c>
      <c r="I21" t="str">
        <f ca="1">_xll.DBRW($B$12,$C$14,$B21,$C$15,$C$16,I$19)</f>
        <v/>
      </c>
      <c r="J21" t="str">
        <f ca="1">_xll.DBRW($B$12,$C$14,$B21,$C$15,$C$16,J$19)</f>
        <v/>
      </c>
      <c r="K21" t="str">
        <f ca="1">_xll.DBRW($B$12,$C$14,$B21,$C$15,$C$16,K$19)</f>
        <v/>
      </c>
      <c r="L21" t="str">
        <f ca="1">_xll.DBRW($B$12,$C$14,$B21,$C$15,$C$16,L$19)</f>
        <v/>
      </c>
      <c r="M21" t="str">
        <f ca="1">_xll.DBRW($B$12,$C$14,$B21,$C$15,$C$16,M$19)</f>
        <v/>
      </c>
      <c r="N21" t="str">
        <f ca="1">_xll.DBRW($B$12,$C$14,$B21,$C$15,$C$16,N$19)</f>
        <v/>
      </c>
      <c r="O21" t="str">
        <f ca="1">_xll.DBRW($B$12,$C$14,$B21,$C$15,$C$16,O$19)</f>
        <v/>
      </c>
      <c r="P21" t="str">
        <f ca="1">_xll.DBRW($B$12,$C$14,$B21,$C$15,$C$16,P$19)</f>
        <v/>
      </c>
      <c r="Q21" t="str">
        <f ca="1">_xll.DBRW($B$12,$C$14,$B21,$C$15,$C$16,Q$19)</f>
        <v/>
      </c>
    </row>
    <row r="22" spans="1:17" x14ac:dyDescent="0.25">
      <c r="A22" s="22" t="str">
        <f ca="1">IF(_xll.TM1RPTELISCONSOLIDATED($B$20,$B22),IF(_xll.TM1RPTELLEV($B$20,$B22)&lt;=5,_xll.TM1RPTELLEV($B$20,$B22),"Default"),"Leaf")</f>
        <v>Leaf</v>
      </c>
      <c r="B22" s="56" t="s">
        <v>33</v>
      </c>
      <c r="C22" t="str">
        <f ca="1">_xll.DBRW($B$12,$C$14,$B22,$C$15,$C$16,C$19)</f>
        <v/>
      </c>
      <c r="D22" t="str">
        <f ca="1">_xll.DBRW($B$12,$C$14,$B22,$C$15,$C$16,D$19)</f>
        <v/>
      </c>
      <c r="E22" t="str">
        <f ca="1">_xll.DBRW($B$12,$C$14,$B22,$C$15,$C$16,E$19)</f>
        <v/>
      </c>
      <c r="F22" t="str">
        <f ca="1">_xll.DBRW($B$12,$C$14,$B22,$C$15,$C$16,F$19)</f>
        <v/>
      </c>
      <c r="G22" t="str">
        <f ca="1">_xll.DBRW($B$12,$C$14,$B22,$C$15,$C$16,G$19)</f>
        <v/>
      </c>
      <c r="H22" t="str">
        <f ca="1">_xll.DBRW($B$12,$C$14,$B22,$C$15,$C$16,H$19)</f>
        <v/>
      </c>
      <c r="I22" t="str">
        <f ca="1">_xll.DBRW($B$12,$C$14,$B22,$C$15,$C$16,I$19)</f>
        <v/>
      </c>
      <c r="J22" t="str">
        <f ca="1">_xll.DBRW($B$12,$C$14,$B22,$C$15,$C$16,J$19)</f>
        <v/>
      </c>
      <c r="K22" t="str">
        <f ca="1">_xll.DBRW($B$12,$C$14,$B22,$C$15,$C$16,K$19)</f>
        <v/>
      </c>
      <c r="L22" t="str">
        <f ca="1">_xll.DBRW($B$12,$C$14,$B22,$C$15,$C$16,L$19)</f>
        <v/>
      </c>
      <c r="M22" t="str">
        <f ca="1">_xll.DBRW($B$12,$C$14,$B22,$C$15,$C$16,M$19)</f>
        <v/>
      </c>
      <c r="N22" t="str">
        <f ca="1">_xll.DBRW($B$12,$C$14,$B22,$C$15,$C$16,N$19)</f>
        <v/>
      </c>
      <c r="O22" t="str">
        <f ca="1">_xll.DBRW($B$12,$C$14,$B22,$C$15,$C$16,O$19)</f>
        <v/>
      </c>
      <c r="P22" t="str">
        <f ca="1">_xll.DBRW($B$12,$C$14,$B22,$C$15,$C$16,P$19)</f>
        <v/>
      </c>
      <c r="Q22" t="str">
        <f ca="1">_xll.DBRW($B$12,$C$14,$B22,$C$15,$C$16,Q$19)</f>
        <v/>
      </c>
    </row>
    <row r="23" spans="1:17" x14ac:dyDescent="0.25">
      <c r="A23" s="22" t="str">
        <f ca="1">IF(_xll.TM1RPTELISCONSOLIDATED($B$20,$B23),IF(_xll.TM1RPTELLEV($B$20,$B23)&lt;=5,_xll.TM1RPTELLEV($B$20,$B23),"Default"),"Leaf")</f>
        <v>Leaf</v>
      </c>
      <c r="B23" s="56" t="s">
        <v>39</v>
      </c>
      <c r="C23" t="str">
        <f ca="1">_xll.DBRW($B$12,$C$14,$B23,$C$15,$C$16,C$19)</f>
        <v/>
      </c>
      <c r="D23" t="str">
        <f ca="1">_xll.DBRW($B$12,$C$14,$B23,$C$15,$C$16,D$19)</f>
        <v/>
      </c>
      <c r="E23" t="str">
        <f ca="1">_xll.DBRW($B$12,$C$14,$B23,$C$15,$C$16,E$19)</f>
        <v/>
      </c>
      <c r="F23" t="str">
        <f ca="1">_xll.DBRW($B$12,$C$14,$B23,$C$15,$C$16,F$19)</f>
        <v/>
      </c>
      <c r="G23" t="str">
        <f ca="1">_xll.DBRW($B$12,$C$14,$B23,$C$15,$C$16,G$19)</f>
        <v/>
      </c>
      <c r="H23" t="str">
        <f ca="1">_xll.DBRW($B$12,$C$14,$B23,$C$15,$C$16,H$19)</f>
        <v/>
      </c>
      <c r="I23" t="str">
        <f ca="1">_xll.DBRW($B$12,$C$14,$B23,$C$15,$C$16,I$19)</f>
        <v/>
      </c>
      <c r="J23" t="str">
        <f ca="1">_xll.DBRW($B$12,$C$14,$B23,$C$15,$C$16,J$19)</f>
        <v/>
      </c>
      <c r="K23" t="str">
        <f ca="1">_xll.DBRW($B$12,$C$14,$B23,$C$15,$C$16,K$19)</f>
        <v/>
      </c>
      <c r="L23" t="str">
        <f ca="1">_xll.DBRW($B$12,$C$14,$B23,$C$15,$C$16,L$19)</f>
        <v/>
      </c>
      <c r="M23" t="str">
        <f ca="1">_xll.DBRW($B$12,$C$14,$B23,$C$15,$C$16,M$19)</f>
        <v/>
      </c>
      <c r="N23" t="str">
        <f ca="1">_xll.DBRW($B$12,$C$14,$B23,$C$15,$C$16,N$19)</f>
        <v/>
      </c>
      <c r="O23" t="str">
        <f ca="1">_xll.DBRW($B$12,$C$14,$B23,$C$15,$C$16,O$19)</f>
        <v/>
      </c>
      <c r="P23" t="str">
        <f ca="1">_xll.DBRW($B$12,$C$14,$B23,$C$15,$C$16,P$19)</f>
        <v/>
      </c>
      <c r="Q23" t="str">
        <f ca="1">_xll.DBRW($B$12,$C$14,$B23,$C$15,$C$16,Q$19)</f>
        <v/>
      </c>
    </row>
    <row r="24" spans="1:17" x14ac:dyDescent="0.25">
      <c r="A24" s="22" t="str">
        <f ca="1">IF(_xll.TM1RPTELISCONSOLIDATED($B$20,$B24),IF(_xll.TM1RPTELLEV($B$20,$B24)&lt;=5,_xll.TM1RPTELLEV($B$20,$B24),"Default"),"Leaf")</f>
        <v>Leaf</v>
      </c>
      <c r="B24" s="56" t="s">
        <v>42</v>
      </c>
      <c r="C24" t="str">
        <f ca="1">_xll.DBRW($B$12,$C$14,$B24,$C$15,$C$16,C$19)</f>
        <v/>
      </c>
      <c r="D24" t="str">
        <f ca="1">_xll.DBRW($B$12,$C$14,$B24,$C$15,$C$16,D$19)</f>
        <v/>
      </c>
      <c r="E24" t="str">
        <f ca="1">_xll.DBRW($B$12,$C$14,$B24,$C$15,$C$16,E$19)</f>
        <v/>
      </c>
      <c r="F24" t="str">
        <f ca="1">_xll.DBRW($B$12,$C$14,$B24,$C$15,$C$16,F$19)</f>
        <v/>
      </c>
      <c r="G24" t="str">
        <f ca="1">_xll.DBRW($B$12,$C$14,$B24,$C$15,$C$16,G$19)</f>
        <v/>
      </c>
      <c r="H24" t="str">
        <f ca="1">_xll.DBRW($B$12,$C$14,$B24,$C$15,$C$16,H$19)</f>
        <v/>
      </c>
      <c r="I24" t="str">
        <f ca="1">_xll.DBRW($B$12,$C$14,$B24,$C$15,$C$16,I$19)</f>
        <v/>
      </c>
      <c r="J24" t="str">
        <f ca="1">_xll.DBRW($B$12,$C$14,$B24,$C$15,$C$16,J$19)</f>
        <v/>
      </c>
      <c r="K24" t="str">
        <f ca="1">_xll.DBRW($B$12,$C$14,$B24,$C$15,$C$16,K$19)</f>
        <v/>
      </c>
      <c r="L24" t="str">
        <f ca="1">_xll.DBRW($B$12,$C$14,$B24,$C$15,$C$16,L$19)</f>
        <v/>
      </c>
      <c r="M24" t="str">
        <f ca="1">_xll.DBRW($B$12,$C$14,$B24,$C$15,$C$16,M$19)</f>
        <v/>
      </c>
      <c r="N24" t="str">
        <f ca="1">_xll.DBRW($B$12,$C$14,$B24,$C$15,$C$16,N$19)</f>
        <v/>
      </c>
      <c r="O24" t="str">
        <f ca="1">_xll.DBRW($B$12,$C$14,$B24,$C$15,$C$16,O$19)</f>
        <v/>
      </c>
      <c r="P24" t="str">
        <f ca="1">_xll.DBRW($B$12,$C$14,$B24,$C$15,$C$16,P$19)</f>
        <v/>
      </c>
      <c r="Q24" t="str">
        <f ca="1">_xll.DBRW($B$12,$C$14,$B24,$C$15,$C$16,Q$19)</f>
        <v/>
      </c>
    </row>
    <row r="25" spans="1:17" x14ac:dyDescent="0.25">
      <c r="A25" s="22" t="str">
        <f ca="1">IF(_xll.TM1RPTELISCONSOLIDATED($B$20,$B25),IF(_xll.TM1RPTELLEV($B$20,$B25)&lt;=5,_xll.TM1RPTELLEV($B$20,$B25),"Default"),"Leaf")</f>
        <v>Leaf</v>
      </c>
      <c r="B25" s="56" t="s">
        <v>48</v>
      </c>
      <c r="C25" t="str">
        <f ca="1">_xll.DBRW($B$12,$C$14,$B25,$C$15,$C$16,C$19)</f>
        <v/>
      </c>
      <c r="D25" t="str">
        <f ca="1">_xll.DBRW($B$12,$C$14,$B25,$C$15,$C$16,D$19)</f>
        <v/>
      </c>
      <c r="E25" t="str">
        <f ca="1">_xll.DBRW($B$12,$C$14,$B25,$C$15,$C$16,E$19)</f>
        <v/>
      </c>
      <c r="F25" t="str">
        <f ca="1">_xll.DBRW($B$12,$C$14,$B25,$C$15,$C$16,F$19)</f>
        <v/>
      </c>
      <c r="G25" t="str">
        <f ca="1">_xll.DBRW($B$12,$C$14,$B25,$C$15,$C$16,G$19)</f>
        <v/>
      </c>
      <c r="H25" t="str">
        <f ca="1">_xll.DBRW($B$12,$C$14,$B25,$C$15,$C$16,H$19)</f>
        <v/>
      </c>
      <c r="I25" t="str">
        <f ca="1">_xll.DBRW($B$12,$C$14,$B25,$C$15,$C$16,I$19)</f>
        <v/>
      </c>
      <c r="J25" t="str">
        <f ca="1">_xll.DBRW($B$12,$C$14,$B25,$C$15,$C$16,J$19)</f>
        <v/>
      </c>
      <c r="K25" t="str">
        <f ca="1">_xll.DBRW($B$12,$C$14,$B25,$C$15,$C$16,K$19)</f>
        <v/>
      </c>
      <c r="L25" t="str">
        <f ca="1">_xll.DBRW($B$12,$C$14,$B25,$C$15,$C$16,L$19)</f>
        <v/>
      </c>
      <c r="M25" t="str">
        <f ca="1">_xll.DBRW($B$12,$C$14,$B25,$C$15,$C$16,M$19)</f>
        <v/>
      </c>
      <c r="N25" t="str">
        <f ca="1">_xll.DBRW($B$12,$C$14,$B25,$C$15,$C$16,N$19)</f>
        <v/>
      </c>
      <c r="O25" t="str">
        <f ca="1">_xll.DBRW($B$12,$C$14,$B25,$C$15,$C$16,O$19)</f>
        <v/>
      </c>
      <c r="P25" t="str">
        <f ca="1">_xll.DBRW($B$12,$C$14,$B25,$C$15,$C$16,P$19)</f>
        <v/>
      </c>
      <c r="Q25" t="str">
        <f ca="1">_xll.DBRW($B$12,$C$14,$B25,$C$15,$C$16,Q$19)</f>
        <v/>
      </c>
    </row>
    <row r="26" spans="1:17" x14ac:dyDescent="0.25">
      <c r="A26" s="22" t="str">
        <f ca="1">IF(_xll.TM1RPTELISCONSOLIDATED($B$20,$B26),IF(_xll.TM1RPTELLEV($B$20,$B26)&lt;=5,_xll.TM1RPTELLEV($B$20,$B26),"Default"),"Leaf")</f>
        <v>Leaf</v>
      </c>
      <c r="B26" s="56" t="s">
        <v>53</v>
      </c>
      <c r="C26" t="str">
        <f ca="1">_xll.DBRW($B$12,$C$14,$B26,$C$15,$C$16,C$19)</f>
        <v/>
      </c>
      <c r="D26" t="str">
        <f ca="1">_xll.DBRW($B$12,$C$14,$B26,$C$15,$C$16,D$19)</f>
        <v/>
      </c>
      <c r="E26" t="str">
        <f ca="1">_xll.DBRW($B$12,$C$14,$B26,$C$15,$C$16,E$19)</f>
        <v/>
      </c>
      <c r="F26" t="str">
        <f ca="1">_xll.DBRW($B$12,$C$14,$B26,$C$15,$C$16,F$19)</f>
        <v/>
      </c>
      <c r="G26" t="str">
        <f ca="1">_xll.DBRW($B$12,$C$14,$B26,$C$15,$C$16,G$19)</f>
        <v/>
      </c>
      <c r="H26" t="str">
        <f ca="1">_xll.DBRW($B$12,$C$14,$B26,$C$15,$C$16,H$19)</f>
        <v/>
      </c>
      <c r="I26" t="str">
        <f ca="1">_xll.DBRW($B$12,$C$14,$B26,$C$15,$C$16,I$19)</f>
        <v/>
      </c>
      <c r="J26" t="str">
        <f ca="1">_xll.DBRW($B$12,$C$14,$B26,$C$15,$C$16,J$19)</f>
        <v/>
      </c>
      <c r="K26" t="str">
        <f ca="1">_xll.DBRW($B$12,$C$14,$B26,$C$15,$C$16,K$19)</f>
        <v/>
      </c>
      <c r="L26" t="str">
        <f ca="1">_xll.DBRW($B$12,$C$14,$B26,$C$15,$C$16,L$19)</f>
        <v/>
      </c>
      <c r="M26" t="str">
        <f ca="1">_xll.DBRW($B$12,$C$14,$B26,$C$15,$C$16,M$19)</f>
        <v/>
      </c>
      <c r="N26" t="str">
        <f ca="1">_xll.DBRW($B$12,$C$14,$B26,$C$15,$C$16,N$19)</f>
        <v/>
      </c>
      <c r="O26" t="str">
        <f ca="1">_xll.DBRW($B$12,$C$14,$B26,$C$15,$C$16,O$19)</f>
        <v/>
      </c>
      <c r="P26" t="str">
        <f ca="1">_xll.DBRW($B$12,$C$14,$B26,$C$15,$C$16,P$19)</f>
        <v/>
      </c>
      <c r="Q26" t="str">
        <f ca="1">_xll.DBRW($B$12,$C$14,$B26,$C$15,$C$16,Q$19)</f>
        <v/>
      </c>
    </row>
    <row r="27" spans="1:17" x14ac:dyDescent="0.25">
      <c r="A27" s="22" t="str">
        <f ca="1">IF(_xll.TM1RPTELISCONSOLIDATED($B$20,$B27),IF(_xll.TM1RPTELLEV($B$20,$B27)&lt;=5,_xll.TM1RPTELLEV($B$20,$B27),"Default"),"Leaf")</f>
        <v>Leaf</v>
      </c>
      <c r="B27" s="56" t="s">
        <v>60</v>
      </c>
      <c r="C27" t="str">
        <f ca="1">_xll.DBRW($B$12,$C$14,$B27,$C$15,$C$16,C$19)</f>
        <v/>
      </c>
      <c r="D27" t="str">
        <f ca="1">_xll.DBRW($B$12,$C$14,$B27,$C$15,$C$16,D$19)</f>
        <v/>
      </c>
      <c r="E27" t="str">
        <f ca="1">_xll.DBRW($B$12,$C$14,$B27,$C$15,$C$16,E$19)</f>
        <v/>
      </c>
      <c r="F27" t="str">
        <f ca="1">_xll.DBRW($B$12,$C$14,$B27,$C$15,$C$16,F$19)</f>
        <v/>
      </c>
      <c r="G27" t="str">
        <f ca="1">_xll.DBRW($B$12,$C$14,$B27,$C$15,$C$16,G$19)</f>
        <v/>
      </c>
      <c r="H27" t="str">
        <f ca="1">_xll.DBRW($B$12,$C$14,$B27,$C$15,$C$16,H$19)</f>
        <v/>
      </c>
      <c r="I27" t="str">
        <f ca="1">_xll.DBRW($B$12,$C$14,$B27,$C$15,$C$16,I$19)</f>
        <v/>
      </c>
      <c r="J27" t="str">
        <f ca="1">_xll.DBRW($B$12,$C$14,$B27,$C$15,$C$16,J$19)</f>
        <v/>
      </c>
      <c r="K27" t="str">
        <f ca="1">_xll.DBRW($B$12,$C$14,$B27,$C$15,$C$16,K$19)</f>
        <v/>
      </c>
      <c r="L27" t="str">
        <f ca="1">_xll.DBRW($B$12,$C$14,$B27,$C$15,$C$16,L$19)</f>
        <v/>
      </c>
      <c r="M27" t="str">
        <f ca="1">_xll.DBRW($B$12,$C$14,$B27,$C$15,$C$16,M$19)</f>
        <v/>
      </c>
      <c r="N27" t="str">
        <f ca="1">_xll.DBRW($B$12,$C$14,$B27,$C$15,$C$16,N$19)</f>
        <v/>
      </c>
      <c r="O27" t="str">
        <f ca="1">_xll.DBRW($B$12,$C$14,$B27,$C$15,$C$16,O$19)</f>
        <v/>
      </c>
      <c r="P27" t="str">
        <f ca="1">_xll.DBRW($B$12,$C$14,$B27,$C$15,$C$16,P$19)</f>
        <v/>
      </c>
      <c r="Q27" t="str">
        <f ca="1">_xll.DBRW($B$12,$C$14,$B27,$C$15,$C$16,Q$19)</f>
        <v/>
      </c>
    </row>
    <row r="28" spans="1:17" x14ac:dyDescent="0.25">
      <c r="A28" s="22" t="str">
        <f ca="1">IF(_xll.TM1RPTELISCONSOLIDATED($B$20,$B28),IF(_xll.TM1RPTELLEV($B$20,$B28)&lt;=5,_xll.TM1RPTELLEV($B$20,$B28),"Default"),"Leaf")</f>
        <v>Leaf</v>
      </c>
      <c r="B28" s="56" t="s">
        <v>64</v>
      </c>
      <c r="C28" t="str">
        <f ca="1">_xll.DBRW($B$12,$C$14,$B28,$C$15,$C$16,C$19)</f>
        <v/>
      </c>
      <c r="D28" t="str">
        <f ca="1">_xll.DBRW($B$12,$C$14,$B28,$C$15,$C$16,D$19)</f>
        <v/>
      </c>
      <c r="E28" t="str">
        <f ca="1">_xll.DBRW($B$12,$C$14,$B28,$C$15,$C$16,E$19)</f>
        <v/>
      </c>
      <c r="F28" t="str">
        <f ca="1">_xll.DBRW($B$12,$C$14,$B28,$C$15,$C$16,F$19)</f>
        <v/>
      </c>
      <c r="G28" t="str">
        <f ca="1">_xll.DBRW($B$12,$C$14,$B28,$C$15,$C$16,G$19)</f>
        <v/>
      </c>
      <c r="H28" t="str">
        <f ca="1">_xll.DBRW($B$12,$C$14,$B28,$C$15,$C$16,H$19)</f>
        <v/>
      </c>
      <c r="I28" t="str">
        <f ca="1">_xll.DBRW($B$12,$C$14,$B28,$C$15,$C$16,I$19)</f>
        <v/>
      </c>
      <c r="J28" t="str">
        <f ca="1">_xll.DBRW($B$12,$C$14,$B28,$C$15,$C$16,J$19)</f>
        <v/>
      </c>
      <c r="K28" t="str">
        <f ca="1">_xll.DBRW($B$12,$C$14,$B28,$C$15,$C$16,K$19)</f>
        <v/>
      </c>
      <c r="L28" t="str">
        <f ca="1">_xll.DBRW($B$12,$C$14,$B28,$C$15,$C$16,L$19)</f>
        <v/>
      </c>
      <c r="M28" t="str">
        <f ca="1">_xll.DBRW($B$12,$C$14,$B28,$C$15,$C$16,M$19)</f>
        <v/>
      </c>
      <c r="N28" t="str">
        <f ca="1">_xll.DBRW($B$12,$C$14,$B28,$C$15,$C$16,N$19)</f>
        <v/>
      </c>
      <c r="O28" t="str">
        <f ca="1">_xll.DBRW($B$12,$C$14,$B28,$C$15,$C$16,O$19)</f>
        <v/>
      </c>
      <c r="P28" t="str">
        <f ca="1">_xll.DBRW($B$12,$C$14,$B28,$C$15,$C$16,P$19)</f>
        <v/>
      </c>
      <c r="Q28" t="str">
        <f ca="1">_xll.DBRW($B$12,$C$14,$B28,$C$15,$C$16,Q$19)</f>
        <v/>
      </c>
    </row>
    <row r="29" spans="1:17" x14ac:dyDescent="0.25">
      <c r="A29" s="22" t="str">
        <f ca="1">IF(_xll.TM1RPTELISCONSOLIDATED($B$20,$B29),IF(_xll.TM1RPTELLEV($B$20,$B29)&lt;=5,_xll.TM1RPTELLEV($B$20,$B29),"Default"),"Leaf")</f>
        <v>Leaf</v>
      </c>
      <c r="B29" s="56" t="s">
        <v>67</v>
      </c>
      <c r="C29" t="str">
        <f ca="1">_xll.DBRW($B$12,$C$14,$B29,$C$15,$C$16,C$19)</f>
        <v/>
      </c>
      <c r="D29" t="str">
        <f ca="1">_xll.DBRW($B$12,$C$14,$B29,$C$15,$C$16,D$19)</f>
        <v/>
      </c>
      <c r="E29" t="str">
        <f ca="1">_xll.DBRW($B$12,$C$14,$B29,$C$15,$C$16,E$19)</f>
        <v/>
      </c>
      <c r="F29" t="str">
        <f ca="1">_xll.DBRW($B$12,$C$14,$B29,$C$15,$C$16,F$19)</f>
        <v/>
      </c>
      <c r="G29" t="str">
        <f ca="1">_xll.DBRW($B$12,$C$14,$B29,$C$15,$C$16,G$19)</f>
        <v/>
      </c>
      <c r="H29" t="str">
        <f ca="1">_xll.DBRW($B$12,$C$14,$B29,$C$15,$C$16,H$19)</f>
        <v/>
      </c>
      <c r="I29" t="str">
        <f ca="1">_xll.DBRW($B$12,$C$14,$B29,$C$15,$C$16,I$19)</f>
        <v/>
      </c>
      <c r="J29" t="str">
        <f ca="1">_xll.DBRW($B$12,$C$14,$B29,$C$15,$C$16,J$19)</f>
        <v/>
      </c>
      <c r="K29" t="str">
        <f ca="1">_xll.DBRW($B$12,$C$14,$B29,$C$15,$C$16,K$19)</f>
        <v/>
      </c>
      <c r="L29" t="str">
        <f ca="1">_xll.DBRW($B$12,$C$14,$B29,$C$15,$C$16,L$19)</f>
        <v/>
      </c>
      <c r="M29" t="str">
        <f ca="1">_xll.DBRW($B$12,$C$14,$B29,$C$15,$C$16,M$19)</f>
        <v/>
      </c>
      <c r="N29" t="str">
        <f ca="1">_xll.DBRW($B$12,$C$14,$B29,$C$15,$C$16,N$19)</f>
        <v/>
      </c>
      <c r="O29" t="str">
        <f ca="1">_xll.DBRW($B$12,$C$14,$B29,$C$15,$C$16,O$19)</f>
        <v/>
      </c>
      <c r="P29" t="str">
        <f ca="1">_xll.DBRW($B$12,$C$14,$B29,$C$15,$C$16,P$19)</f>
        <v/>
      </c>
      <c r="Q29" t="str">
        <f ca="1">_xll.DBRW($B$12,$C$14,$B29,$C$15,$C$16,Q$19)</f>
        <v/>
      </c>
    </row>
    <row r="30" spans="1:17" x14ac:dyDescent="0.25">
      <c r="A30" s="22" t="str">
        <f ca="1">IF(_xll.TM1RPTELISCONSOLIDATED($B$20,$B30),IF(_xll.TM1RPTELLEV($B$20,$B30)&lt;=5,_xll.TM1RPTELLEV($B$20,$B30),"Default"),"Leaf")</f>
        <v>Leaf</v>
      </c>
      <c r="B30" s="56" t="s">
        <v>68</v>
      </c>
      <c r="C30" t="str">
        <f ca="1">_xll.DBRW($B$12,$C$14,$B30,$C$15,$C$16,C$19)</f>
        <v/>
      </c>
      <c r="D30" t="str">
        <f ca="1">_xll.DBRW($B$12,$C$14,$B30,$C$15,$C$16,D$19)</f>
        <v/>
      </c>
      <c r="E30" t="str">
        <f ca="1">_xll.DBRW($B$12,$C$14,$B30,$C$15,$C$16,E$19)</f>
        <v/>
      </c>
      <c r="F30" t="str">
        <f ca="1">_xll.DBRW($B$12,$C$14,$B30,$C$15,$C$16,F$19)</f>
        <v/>
      </c>
      <c r="G30" t="str">
        <f ca="1">_xll.DBRW($B$12,$C$14,$B30,$C$15,$C$16,G$19)</f>
        <v/>
      </c>
      <c r="H30" t="str">
        <f ca="1">_xll.DBRW($B$12,$C$14,$B30,$C$15,$C$16,H$19)</f>
        <v/>
      </c>
      <c r="I30" t="str">
        <f ca="1">_xll.DBRW($B$12,$C$14,$B30,$C$15,$C$16,I$19)</f>
        <v/>
      </c>
      <c r="J30" t="str">
        <f ca="1">_xll.DBRW($B$12,$C$14,$B30,$C$15,$C$16,J$19)</f>
        <v/>
      </c>
      <c r="K30" t="str">
        <f ca="1">_xll.DBRW($B$12,$C$14,$B30,$C$15,$C$16,K$19)</f>
        <v/>
      </c>
      <c r="L30" t="str">
        <f ca="1">_xll.DBRW($B$12,$C$14,$B30,$C$15,$C$16,L$19)</f>
        <v/>
      </c>
      <c r="M30" t="str">
        <f ca="1">_xll.DBRW($B$12,$C$14,$B30,$C$15,$C$16,M$19)</f>
        <v/>
      </c>
      <c r="N30" t="str">
        <f ca="1">_xll.DBRW($B$12,$C$14,$B30,$C$15,$C$16,N$19)</f>
        <v/>
      </c>
      <c r="O30" t="str">
        <f ca="1">_xll.DBRW($B$12,$C$14,$B30,$C$15,$C$16,O$19)</f>
        <v/>
      </c>
      <c r="P30" t="str">
        <f ca="1">_xll.DBRW($B$12,$C$14,$B30,$C$15,$C$16,P$19)</f>
        <v/>
      </c>
      <c r="Q30" t="str">
        <f ca="1">_xll.DBRW($B$12,$C$14,$B30,$C$15,$C$16,Q$19)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Y21"/>
  <sheetViews>
    <sheetView workbookViewId="0"/>
  </sheetViews>
  <sheetFormatPr defaultRowHeight="15" x14ac:dyDescent="0.25"/>
  <cols>
    <col min="2" max="2" width="5.42578125" customWidth="1"/>
    <col min="3" max="3" width="11.42578125" bestFit="1" customWidth="1"/>
    <col min="4" max="4" width="8.7109375" customWidth="1"/>
    <col min="5" max="5" width="13.42578125" bestFit="1" customWidth="1"/>
    <col min="6" max="6" width="4" customWidth="1"/>
    <col min="7" max="7" width="9.85546875" bestFit="1" customWidth="1"/>
    <col min="8" max="8" width="13.5703125" bestFit="1" customWidth="1"/>
    <col min="9" max="9" width="8.5703125" customWidth="1"/>
    <col min="10" max="10" width="7.85546875" customWidth="1"/>
    <col min="11" max="11" width="11.28515625" bestFit="1" customWidth="1"/>
    <col min="12" max="12" width="10.85546875" bestFit="1" customWidth="1"/>
    <col min="13" max="13" width="6.5703125" customWidth="1"/>
    <col min="14" max="14" width="7.85546875" customWidth="1"/>
    <col min="15" max="15" width="12.7109375" bestFit="1" customWidth="1"/>
    <col min="16" max="16" width="9.7109375" bestFit="1" customWidth="1"/>
    <col min="17" max="17" width="16.7109375" bestFit="1" customWidth="1"/>
  </cols>
  <sheetData>
    <row r="6" spans="1:25" x14ac:dyDescent="0.25">
      <c r="B6" s="2" t="s">
        <v>87</v>
      </c>
    </row>
    <row r="7" spans="1:25" x14ac:dyDescent="0.25">
      <c r="B7" s="45" t="s">
        <v>88</v>
      </c>
    </row>
    <row r="8" spans="1:25" x14ac:dyDescent="0.25">
      <c r="B8" s="45" t="s">
        <v>89</v>
      </c>
    </row>
    <row r="9" spans="1:25" x14ac:dyDescent="0.25">
      <c r="B9" s="45" t="s">
        <v>90</v>
      </c>
    </row>
    <row r="10" spans="1:25" x14ac:dyDescent="0.25">
      <c r="A10" s="44"/>
      <c r="B10" s="1"/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16</v>
      </c>
      <c r="I10" s="7" t="s">
        <v>17</v>
      </c>
      <c r="J10" s="7" t="s">
        <v>18</v>
      </c>
      <c r="K10" s="7" t="s">
        <v>19</v>
      </c>
      <c r="L10" s="7" t="s">
        <v>20</v>
      </c>
      <c r="M10" s="7" t="s">
        <v>21</v>
      </c>
      <c r="N10" s="7" t="s">
        <v>22</v>
      </c>
      <c r="O10" s="7" t="s">
        <v>23</v>
      </c>
      <c r="P10" s="7" t="s">
        <v>24</v>
      </c>
      <c r="Q10" s="7" t="s">
        <v>25</v>
      </c>
    </row>
    <row r="11" spans="1:25" x14ac:dyDescent="0.25">
      <c r="B11" s="8" t="s">
        <v>26</v>
      </c>
      <c r="C11" s="10" t="s">
        <v>27</v>
      </c>
      <c r="D11" s="11"/>
      <c r="E11" s="11"/>
      <c r="F11" s="12">
        <v>8</v>
      </c>
      <c r="G11" s="14">
        <v>720880.98761347705</v>
      </c>
      <c r="H11" s="14">
        <v>1191000</v>
      </c>
      <c r="I11" s="11"/>
      <c r="J11" s="17">
        <v>0</v>
      </c>
      <c r="K11" s="18">
        <v>0.15</v>
      </c>
      <c r="L11" s="14"/>
      <c r="M11" s="14"/>
      <c r="N11" s="11"/>
      <c r="O11" s="11"/>
      <c r="P11" s="14"/>
      <c r="Q11" s="10" t="s">
        <v>27</v>
      </c>
      <c r="X11" s="44"/>
      <c r="Y11" s="44"/>
    </row>
    <row r="12" spans="1:25" x14ac:dyDescent="0.25">
      <c r="B12" s="9" t="s">
        <v>28</v>
      </c>
      <c r="C12" s="10" t="s">
        <v>29</v>
      </c>
      <c r="D12" s="11" t="s">
        <v>30</v>
      </c>
      <c r="E12" s="11" t="s">
        <v>31</v>
      </c>
      <c r="F12" s="13">
        <v>1</v>
      </c>
      <c r="G12" s="15">
        <v>113496.01533004679</v>
      </c>
      <c r="H12" s="16">
        <v>122000</v>
      </c>
      <c r="I12" s="11" t="s">
        <v>32</v>
      </c>
      <c r="J12" s="17">
        <v>0.05</v>
      </c>
      <c r="K12" s="19">
        <v>0.1</v>
      </c>
      <c r="L12" s="15">
        <v>134200</v>
      </c>
      <c r="M12" s="15">
        <v>122000</v>
      </c>
      <c r="N12" s="11"/>
      <c r="O12" s="11"/>
      <c r="P12" s="15">
        <v>158806.85999999999</v>
      </c>
      <c r="Q12" s="10" t="s">
        <v>27</v>
      </c>
      <c r="T12" s="44"/>
    </row>
    <row r="13" spans="1:25" x14ac:dyDescent="0.25">
      <c r="B13" s="9" t="s">
        <v>33</v>
      </c>
      <c r="C13" s="10" t="s">
        <v>34</v>
      </c>
      <c r="D13" s="11" t="s">
        <v>35</v>
      </c>
      <c r="E13" s="11" t="s">
        <v>36</v>
      </c>
      <c r="F13" s="13">
        <v>1</v>
      </c>
      <c r="G13" s="15">
        <v>93796.795401452677</v>
      </c>
      <c r="H13" s="16">
        <v>0</v>
      </c>
      <c r="I13" s="11" t="s">
        <v>32</v>
      </c>
      <c r="J13" s="17">
        <v>0.05</v>
      </c>
      <c r="K13" s="19">
        <v>0</v>
      </c>
      <c r="L13" s="15">
        <v>98486.635171525311</v>
      </c>
      <c r="M13" s="15">
        <v>93796.795401452677</v>
      </c>
      <c r="N13" s="11" t="s">
        <v>37</v>
      </c>
      <c r="O13" s="11"/>
      <c r="P13" s="15">
        <v>98521.342732390476</v>
      </c>
      <c r="Q13" s="10" t="s">
        <v>38</v>
      </c>
    </row>
    <row r="14" spans="1:25" x14ac:dyDescent="0.25">
      <c r="B14" s="9" t="s">
        <v>39</v>
      </c>
      <c r="C14" s="10" t="s">
        <v>40</v>
      </c>
      <c r="D14" s="11" t="s">
        <v>30</v>
      </c>
      <c r="E14" s="11" t="s">
        <v>31</v>
      </c>
      <c r="F14" s="13">
        <v>1</v>
      </c>
      <c r="G14" s="15">
        <v>113496.01533004679</v>
      </c>
      <c r="H14" s="16">
        <v>99000</v>
      </c>
      <c r="I14" s="11" t="s">
        <v>37</v>
      </c>
      <c r="J14" s="17">
        <v>0.05</v>
      </c>
      <c r="K14" s="19">
        <v>0.05</v>
      </c>
      <c r="L14" s="15">
        <v>103950</v>
      </c>
      <c r="M14" s="15">
        <v>99000</v>
      </c>
      <c r="N14" s="11" t="s">
        <v>37</v>
      </c>
      <c r="O14" s="11" t="s">
        <v>41</v>
      </c>
      <c r="P14" s="15">
        <v>31154.384999999998</v>
      </c>
      <c r="Q14" s="10" t="s">
        <v>27</v>
      </c>
    </row>
    <row r="15" spans="1:25" x14ac:dyDescent="0.25">
      <c r="B15" s="9" t="s">
        <v>42</v>
      </c>
      <c r="C15" s="10" t="s">
        <v>43</v>
      </c>
      <c r="D15" s="11" t="s">
        <v>44</v>
      </c>
      <c r="E15" s="11" t="s">
        <v>45</v>
      </c>
      <c r="F15" s="13">
        <v>1</v>
      </c>
      <c r="G15" s="15">
        <v>110309.8944507977</v>
      </c>
      <c r="H15" s="16">
        <v>0</v>
      </c>
      <c r="I15" s="11" t="s">
        <v>46</v>
      </c>
      <c r="J15" s="17">
        <v>0.05</v>
      </c>
      <c r="K15" s="19">
        <v>0</v>
      </c>
      <c r="L15" s="15">
        <v>115825.38917333759</v>
      </c>
      <c r="M15" s="15">
        <v>110309.8944507977</v>
      </c>
      <c r="N15" s="11"/>
      <c r="O15" s="11" t="s">
        <v>46</v>
      </c>
      <c r="P15" s="15">
        <v>34627.823234256728</v>
      </c>
      <c r="Q15" s="10" t="s">
        <v>47</v>
      </c>
    </row>
    <row r="16" spans="1:25" x14ac:dyDescent="0.25">
      <c r="B16" s="9" t="s">
        <v>48</v>
      </c>
      <c r="C16" s="10" t="s">
        <v>49</v>
      </c>
      <c r="D16" s="11" t="s">
        <v>50</v>
      </c>
      <c r="E16" s="11" t="s">
        <v>51</v>
      </c>
      <c r="F16" s="13">
        <v>1</v>
      </c>
      <c r="G16" s="15">
        <v>97442.944332753454</v>
      </c>
      <c r="H16" s="16">
        <v>100000</v>
      </c>
      <c r="I16" s="11" t="s">
        <v>52</v>
      </c>
      <c r="J16" s="17">
        <v>0.05</v>
      </c>
      <c r="K16" s="19">
        <v>0</v>
      </c>
      <c r="L16" s="15">
        <v>105000</v>
      </c>
      <c r="M16" s="15">
        <v>100000</v>
      </c>
      <c r="N16" s="11" t="s">
        <v>46</v>
      </c>
      <c r="O16" s="11" t="s">
        <v>52</v>
      </c>
      <c r="P16" s="15">
        <v>10487.16666666667</v>
      </c>
      <c r="Q16" s="10" t="s">
        <v>27</v>
      </c>
    </row>
    <row r="17" spans="2:17" x14ac:dyDescent="0.25">
      <c r="B17" s="9" t="s">
        <v>53</v>
      </c>
      <c r="C17" s="10" t="s">
        <v>54</v>
      </c>
      <c r="D17" s="11" t="s">
        <v>55</v>
      </c>
      <c r="E17" s="11" t="s">
        <v>56</v>
      </c>
      <c r="F17" s="13">
        <v>1</v>
      </c>
      <c r="G17" s="15">
        <v>95897.18541999541</v>
      </c>
      <c r="H17" s="16">
        <v>120000</v>
      </c>
      <c r="I17" s="11" t="s">
        <v>37</v>
      </c>
      <c r="J17" s="17">
        <v>0.05</v>
      </c>
      <c r="K17" s="19">
        <v>0</v>
      </c>
      <c r="L17" s="15">
        <v>126000</v>
      </c>
      <c r="M17" s="15">
        <v>120000</v>
      </c>
      <c r="N17" s="11" t="s">
        <v>57</v>
      </c>
      <c r="O17" s="11" t="s">
        <v>58</v>
      </c>
      <c r="P17" s="15">
        <v>12534.6</v>
      </c>
      <c r="Q17" s="10" t="s">
        <v>59</v>
      </c>
    </row>
    <row r="18" spans="2:17" x14ac:dyDescent="0.25">
      <c r="B18" s="9" t="s">
        <v>60</v>
      </c>
      <c r="C18" s="10" t="s">
        <v>61</v>
      </c>
      <c r="D18" s="11" t="s">
        <v>62</v>
      </c>
      <c r="E18" s="11" t="s">
        <v>63</v>
      </c>
      <c r="F18" s="13">
        <v>1</v>
      </c>
      <c r="G18" s="15">
        <v>96442.137348384262</v>
      </c>
      <c r="H18" s="16">
        <v>500000</v>
      </c>
      <c r="I18" s="11" t="s">
        <v>52</v>
      </c>
      <c r="J18" s="17">
        <v>0.05</v>
      </c>
      <c r="K18" s="19">
        <v>0</v>
      </c>
      <c r="L18" s="15">
        <v>525000</v>
      </c>
      <c r="M18" s="15">
        <v>500000</v>
      </c>
      <c r="N18" s="11" t="s">
        <v>58</v>
      </c>
      <c r="O18" s="11" t="s">
        <v>57</v>
      </c>
      <c r="P18" s="15">
        <v>0</v>
      </c>
      <c r="Q18" s="10" t="s">
        <v>27</v>
      </c>
    </row>
    <row r="19" spans="2:17" x14ac:dyDescent="0.25">
      <c r="B19" s="9" t="s">
        <v>64</v>
      </c>
      <c r="C19" s="10" t="s">
        <v>65</v>
      </c>
      <c r="D19" s="11" t="s">
        <v>44</v>
      </c>
      <c r="E19" s="11" t="s">
        <v>66</v>
      </c>
      <c r="F19" s="13">
        <v>1</v>
      </c>
      <c r="G19" s="15">
        <v>100832.3956878755</v>
      </c>
      <c r="H19" s="16">
        <v>250000</v>
      </c>
      <c r="I19" s="11"/>
      <c r="J19" s="17">
        <v>0.05</v>
      </c>
      <c r="K19" s="19"/>
      <c r="L19" s="15">
        <v>262500</v>
      </c>
      <c r="M19" s="15">
        <v>250000</v>
      </c>
      <c r="N19" s="11" t="s">
        <v>57</v>
      </c>
      <c r="O19" s="11"/>
      <c r="P19" s="15">
        <v>300771.59999999998</v>
      </c>
      <c r="Q19" s="10" t="s">
        <v>27</v>
      </c>
    </row>
    <row r="20" spans="2:17" x14ac:dyDescent="0.25">
      <c r="B20" s="9" t="s">
        <v>67</v>
      </c>
      <c r="C20" s="10" t="s">
        <v>27</v>
      </c>
      <c r="D20" s="11"/>
      <c r="E20" s="11"/>
      <c r="F20" s="13"/>
      <c r="G20" s="15">
        <v>0</v>
      </c>
      <c r="H20" s="16"/>
      <c r="I20" s="11"/>
      <c r="J20" s="17">
        <v>0</v>
      </c>
      <c r="K20" s="19"/>
      <c r="L20" s="15">
        <v>0</v>
      </c>
      <c r="M20" s="15">
        <v>0</v>
      </c>
      <c r="N20" s="11"/>
      <c r="O20" s="11"/>
      <c r="P20" s="15"/>
      <c r="Q20" s="10" t="s">
        <v>27</v>
      </c>
    </row>
    <row r="21" spans="2:17" x14ac:dyDescent="0.25">
      <c r="B21" s="9" t="s">
        <v>68</v>
      </c>
      <c r="C21" s="10" t="s">
        <v>27</v>
      </c>
      <c r="D21" s="11"/>
      <c r="E21" s="11"/>
      <c r="F21" s="13"/>
      <c r="G21" s="15">
        <v>0</v>
      </c>
      <c r="H21" s="16"/>
      <c r="I21" s="11"/>
      <c r="J21" s="17">
        <v>0</v>
      </c>
      <c r="K21" s="19"/>
      <c r="L21" s="15">
        <v>0</v>
      </c>
      <c r="M21" s="15">
        <v>0</v>
      </c>
      <c r="N21" s="11"/>
      <c r="O21" s="11"/>
      <c r="P21" s="15"/>
      <c r="Q21" s="10" t="s">
        <v>27</v>
      </c>
    </row>
  </sheetData>
  <pageMargins left="0.7" right="0.7" top="0.75" bottom="0.75" header="0.3" footer="0.3"/>
  <customProperties>
    <customPr name="COR_MapShee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Sheet5</vt:lpstr>
      <vt:lpstr>Sheet7</vt:lpstr>
      <vt:lpstr>Sheet2</vt:lpstr>
      <vt:lpstr>Sheet1</vt:lpstr>
      <vt:lpstr>Sheet6</vt:lpstr>
      <vt:lpstr>Sheet4</vt:lpstr>
      <vt:lpstr>tm1\\_0_C</vt:lpstr>
      <vt:lpstr>tm1\\_0_R</vt:lpstr>
      <vt:lpstr>tm1\\_0_S</vt:lpstr>
      <vt:lpstr>Sheet6!TM1RPTDATARNG43257534</vt:lpstr>
      <vt:lpstr>Sheet1!TM1RPTFMTIDCOL</vt:lpstr>
      <vt:lpstr>Sheet6!TM1RPTFMTIDCOL</vt:lpstr>
      <vt:lpstr>Sheet1!TM1RPTFMTRNG</vt:lpstr>
      <vt:lpstr>Sheet6!TM1RPTFMTRNG</vt:lpstr>
    </vt:vector>
  </TitlesOfParts>
  <Company>NetworkLayer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NetworkLayer</dc:creator>
  <cp:lastModifiedBy>gtejeda</cp:lastModifiedBy>
  <dcterms:created xsi:type="dcterms:W3CDTF">2015-11-05T21:56:54Z</dcterms:created>
  <dcterms:modified xsi:type="dcterms:W3CDTF">2016-10-11T17:52:36Z</dcterms:modified>
</cp:coreProperties>
</file>