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_vt\dev\audio\tools\"/>
    </mc:Choice>
  </mc:AlternateContent>
  <xr:revisionPtr revIDLastSave="0" documentId="13_ncr:1_{773E46DB-17D5-4682-B1B1-F25BD087F7B3}" xr6:coauthVersionLast="43" xr6:coauthVersionMax="43" xr10:uidLastSave="{00000000-0000-0000-0000-000000000000}"/>
  <bookViews>
    <workbookView xWindow="-108" yWindow="-108" windowWidth="23256" windowHeight="12576" xr2:uid="{5ED74ACD-71A7-4535-8D6F-8BDBCC41747E}"/>
  </bookViews>
  <sheets>
    <sheet name="Sheet1" sheetId="1" r:id="rId1"/>
  </sheets>
  <definedNames>
    <definedName name="BxL">Sheet1!$C$6</definedName>
    <definedName name="Ca">Sheet1!$C$14</definedName>
    <definedName name="k">Sheet1!$C$15</definedName>
    <definedName name="Le">Sheet1!$F$8</definedName>
    <definedName name="mms">Sheet1!$F$9</definedName>
    <definedName name="Rdc">Sheet1!$C$7</definedName>
    <definedName name="Sd">Sheet1!$F$2</definedName>
    <definedName name="turn">Sheet1!$C$12</definedName>
    <definedName name="Vas">Sheet1!$F$4</definedName>
    <definedName name="xmax">Sheet1!$F$3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E16" i="1"/>
  <c r="G13" i="1"/>
  <c r="F13" i="1"/>
  <c r="E13" i="1"/>
  <c r="P20" i="1" l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J348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20" i="1"/>
  <c r="B18" i="1" s="1"/>
  <c r="C22" i="1" s="1"/>
  <c r="D22" i="1" s="1"/>
  <c r="F9" i="1"/>
  <c r="F8" i="1"/>
  <c r="F4" i="1"/>
  <c r="C15" i="1" s="1"/>
  <c r="F3" i="1"/>
  <c r="F2" i="1"/>
  <c r="J321" i="1" l="1"/>
  <c r="J363" i="1"/>
  <c r="J326" i="1"/>
  <c r="J342" i="1"/>
  <c r="K22" i="1"/>
  <c r="M22" i="1"/>
  <c r="Q22" i="1" s="1"/>
  <c r="L22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24" i="1"/>
  <c r="J29" i="1"/>
  <c r="J34" i="1"/>
  <c r="J40" i="1"/>
  <c r="J45" i="1"/>
  <c r="J50" i="1"/>
  <c r="J56" i="1"/>
  <c r="J61" i="1"/>
  <c r="J66" i="1"/>
  <c r="J72" i="1"/>
  <c r="J77" i="1"/>
  <c r="J82" i="1"/>
  <c r="J88" i="1"/>
  <c r="J93" i="1"/>
  <c r="J98" i="1"/>
  <c r="J104" i="1"/>
  <c r="J109" i="1"/>
  <c r="J114" i="1"/>
  <c r="J120" i="1"/>
  <c r="J125" i="1"/>
  <c r="J130" i="1"/>
  <c r="J136" i="1"/>
  <c r="J141" i="1"/>
  <c r="J146" i="1"/>
  <c r="J152" i="1"/>
  <c r="J157" i="1"/>
  <c r="J162" i="1"/>
  <c r="J168" i="1"/>
  <c r="J173" i="1"/>
  <c r="J178" i="1"/>
  <c r="J184" i="1"/>
  <c r="J189" i="1"/>
  <c r="J194" i="1"/>
  <c r="J200" i="1"/>
  <c r="J205" i="1"/>
  <c r="J210" i="1"/>
  <c r="J216" i="1"/>
  <c r="J221" i="1"/>
  <c r="J226" i="1"/>
  <c r="J232" i="1"/>
  <c r="J237" i="1"/>
  <c r="J242" i="1"/>
  <c r="J248" i="1"/>
  <c r="J253" i="1"/>
  <c r="J258" i="1"/>
  <c r="J264" i="1"/>
  <c r="J269" i="1"/>
  <c r="J274" i="1"/>
  <c r="J280" i="1"/>
  <c r="J285" i="1"/>
  <c r="J290" i="1"/>
  <c r="J296" i="1"/>
  <c r="J301" i="1"/>
  <c r="J306" i="1"/>
  <c r="J312" i="1"/>
  <c r="J317" i="1"/>
  <c r="J322" i="1"/>
  <c r="J328" i="1"/>
  <c r="J333" i="1"/>
  <c r="J338" i="1"/>
  <c r="J344" i="1"/>
  <c r="J349" i="1"/>
  <c r="J354" i="1"/>
  <c r="J360" i="1"/>
  <c r="J364" i="1"/>
  <c r="J22" i="1"/>
  <c r="J44" i="1"/>
  <c r="J54" i="1"/>
  <c r="J70" i="1"/>
  <c r="J92" i="1"/>
  <c r="J118" i="1"/>
  <c r="J145" i="1"/>
  <c r="J156" i="1"/>
  <c r="J172" i="1"/>
  <c r="J198" i="1"/>
  <c r="J220" i="1"/>
  <c r="J236" i="1"/>
  <c r="J262" i="1"/>
  <c r="J278" i="1"/>
  <c r="J305" i="1"/>
  <c r="J20" i="1"/>
  <c r="J25" i="1"/>
  <c r="J30" i="1"/>
  <c r="J36" i="1"/>
  <c r="J41" i="1"/>
  <c r="J46" i="1"/>
  <c r="J52" i="1"/>
  <c r="J57" i="1"/>
  <c r="J62" i="1"/>
  <c r="J68" i="1"/>
  <c r="J73" i="1"/>
  <c r="J78" i="1"/>
  <c r="J84" i="1"/>
  <c r="J89" i="1"/>
  <c r="J94" i="1"/>
  <c r="J100" i="1"/>
  <c r="J105" i="1"/>
  <c r="J110" i="1"/>
  <c r="J116" i="1"/>
  <c r="J121" i="1"/>
  <c r="J126" i="1"/>
  <c r="J132" i="1"/>
  <c r="J137" i="1"/>
  <c r="J142" i="1"/>
  <c r="J148" i="1"/>
  <c r="J153" i="1"/>
  <c r="J158" i="1"/>
  <c r="J164" i="1"/>
  <c r="J169" i="1"/>
  <c r="J174" i="1"/>
  <c r="J180" i="1"/>
  <c r="J185" i="1"/>
  <c r="J190" i="1"/>
  <c r="J196" i="1"/>
  <c r="J201" i="1"/>
  <c r="J206" i="1"/>
  <c r="J212" i="1"/>
  <c r="J217" i="1"/>
  <c r="J222" i="1"/>
  <c r="J228" i="1"/>
  <c r="J233" i="1"/>
  <c r="J238" i="1"/>
  <c r="J244" i="1"/>
  <c r="J249" i="1"/>
  <c r="J254" i="1"/>
  <c r="J260" i="1"/>
  <c r="J265" i="1"/>
  <c r="J270" i="1"/>
  <c r="J276" i="1"/>
  <c r="J281" i="1"/>
  <c r="J286" i="1"/>
  <c r="J292" i="1"/>
  <c r="J297" i="1"/>
  <c r="J302" i="1"/>
  <c r="J308" i="1"/>
  <c r="J313" i="1"/>
  <c r="J318" i="1"/>
  <c r="J324" i="1"/>
  <c r="J329" i="1"/>
  <c r="J334" i="1"/>
  <c r="J340" i="1"/>
  <c r="J345" i="1"/>
  <c r="J350" i="1"/>
  <c r="J356" i="1"/>
  <c r="J361" i="1"/>
  <c r="J33" i="1"/>
  <c r="J38" i="1"/>
  <c r="J60" i="1"/>
  <c r="J76" i="1"/>
  <c r="J86" i="1"/>
  <c r="J102" i="1"/>
  <c r="J113" i="1"/>
  <c r="J124" i="1"/>
  <c r="J140" i="1"/>
  <c r="J161" i="1"/>
  <c r="J177" i="1"/>
  <c r="J188" i="1"/>
  <c r="J204" i="1"/>
  <c r="J214" i="1"/>
  <c r="J225" i="1"/>
  <c r="J241" i="1"/>
  <c r="J252" i="1"/>
  <c r="J268" i="1"/>
  <c r="J289" i="1"/>
  <c r="J300" i="1"/>
  <c r="J21" i="1"/>
  <c r="J26" i="1"/>
  <c r="J32" i="1"/>
  <c r="J37" i="1"/>
  <c r="J42" i="1"/>
  <c r="J48" i="1"/>
  <c r="J53" i="1"/>
  <c r="J58" i="1"/>
  <c r="J64" i="1"/>
  <c r="J69" i="1"/>
  <c r="J74" i="1"/>
  <c r="J80" i="1"/>
  <c r="J85" i="1"/>
  <c r="J90" i="1"/>
  <c r="J96" i="1"/>
  <c r="J101" i="1"/>
  <c r="J106" i="1"/>
  <c r="J112" i="1"/>
  <c r="J117" i="1"/>
  <c r="J122" i="1"/>
  <c r="J128" i="1"/>
  <c r="J133" i="1"/>
  <c r="J138" i="1"/>
  <c r="J144" i="1"/>
  <c r="J149" i="1"/>
  <c r="J154" i="1"/>
  <c r="J160" i="1"/>
  <c r="J165" i="1"/>
  <c r="J170" i="1"/>
  <c r="J176" i="1"/>
  <c r="J181" i="1"/>
  <c r="J186" i="1"/>
  <c r="J192" i="1"/>
  <c r="J197" i="1"/>
  <c r="J202" i="1"/>
  <c r="J208" i="1"/>
  <c r="J213" i="1"/>
  <c r="J218" i="1"/>
  <c r="J224" i="1"/>
  <c r="J229" i="1"/>
  <c r="J234" i="1"/>
  <c r="J240" i="1"/>
  <c r="J245" i="1"/>
  <c r="J250" i="1"/>
  <c r="J256" i="1"/>
  <c r="J261" i="1"/>
  <c r="J266" i="1"/>
  <c r="J272" i="1"/>
  <c r="J277" i="1"/>
  <c r="J282" i="1"/>
  <c r="J288" i="1"/>
  <c r="J293" i="1"/>
  <c r="J298" i="1"/>
  <c r="J304" i="1"/>
  <c r="J309" i="1"/>
  <c r="J314" i="1"/>
  <c r="J320" i="1"/>
  <c r="J325" i="1"/>
  <c r="J330" i="1"/>
  <c r="J336" i="1"/>
  <c r="J341" i="1"/>
  <c r="J346" i="1"/>
  <c r="J352" i="1"/>
  <c r="J357" i="1"/>
  <c r="J362" i="1"/>
  <c r="J28" i="1"/>
  <c r="J49" i="1"/>
  <c r="J65" i="1"/>
  <c r="J81" i="1"/>
  <c r="J97" i="1"/>
  <c r="J108" i="1"/>
  <c r="J129" i="1"/>
  <c r="J134" i="1"/>
  <c r="J150" i="1"/>
  <c r="J166" i="1"/>
  <c r="J182" i="1"/>
  <c r="J193" i="1"/>
  <c r="J209" i="1"/>
  <c r="J230" i="1"/>
  <c r="J246" i="1"/>
  <c r="J257" i="1"/>
  <c r="J273" i="1"/>
  <c r="J284" i="1"/>
  <c r="J294" i="1"/>
  <c r="J310" i="1"/>
  <c r="J358" i="1"/>
  <c r="J337" i="1"/>
  <c r="J316" i="1"/>
  <c r="J353" i="1"/>
  <c r="J332" i="1"/>
  <c r="C360" i="1"/>
  <c r="D360" i="1" s="1"/>
  <c r="C342" i="1"/>
  <c r="D342" i="1" s="1"/>
  <c r="E342" i="1" s="1"/>
  <c r="F342" i="1" s="1"/>
  <c r="C322" i="1"/>
  <c r="D322" i="1" s="1"/>
  <c r="C300" i="1"/>
  <c r="D300" i="1" s="1"/>
  <c r="C276" i="1"/>
  <c r="D276" i="1" s="1"/>
  <c r="E276" i="1" s="1"/>
  <c r="F276" i="1" s="1"/>
  <c r="C244" i="1"/>
  <c r="D244" i="1" s="1"/>
  <c r="C212" i="1"/>
  <c r="D212" i="1" s="1"/>
  <c r="C180" i="1"/>
  <c r="D180" i="1" s="1"/>
  <c r="C148" i="1"/>
  <c r="D148" i="1" s="1"/>
  <c r="C116" i="1"/>
  <c r="D116" i="1" s="1"/>
  <c r="C84" i="1"/>
  <c r="D84" i="1" s="1"/>
  <c r="C52" i="1"/>
  <c r="D52" i="1" s="1"/>
  <c r="C358" i="1"/>
  <c r="D358" i="1" s="1"/>
  <c r="C340" i="1"/>
  <c r="D340" i="1" s="1"/>
  <c r="C318" i="1"/>
  <c r="D318" i="1" s="1"/>
  <c r="C298" i="1"/>
  <c r="D298" i="1" s="1"/>
  <c r="C274" i="1"/>
  <c r="D274" i="1" s="1"/>
  <c r="C242" i="1"/>
  <c r="D242" i="1" s="1"/>
  <c r="C210" i="1"/>
  <c r="D210" i="1" s="1"/>
  <c r="C178" i="1"/>
  <c r="D178" i="1" s="1"/>
  <c r="C146" i="1"/>
  <c r="D146" i="1" s="1"/>
  <c r="E146" i="1" s="1"/>
  <c r="F146" i="1" s="1"/>
  <c r="C114" i="1"/>
  <c r="D114" i="1" s="1"/>
  <c r="C82" i="1"/>
  <c r="D82" i="1" s="1"/>
  <c r="C50" i="1"/>
  <c r="D50" i="1" s="1"/>
  <c r="C332" i="1"/>
  <c r="D332" i="1" s="1"/>
  <c r="C260" i="1"/>
  <c r="D260" i="1" s="1"/>
  <c r="E260" i="1" s="1"/>
  <c r="F260" i="1" s="1"/>
  <c r="C196" i="1"/>
  <c r="D196" i="1" s="1"/>
  <c r="C164" i="1"/>
  <c r="D164" i="1" s="1"/>
  <c r="C100" i="1"/>
  <c r="D100" i="1" s="1"/>
  <c r="C68" i="1"/>
  <c r="D68" i="1" s="1"/>
  <c r="C36" i="1"/>
  <c r="D36" i="1" s="1"/>
  <c r="C364" i="1"/>
  <c r="D364" i="1" s="1"/>
  <c r="C352" i="1"/>
  <c r="D352" i="1" s="1"/>
  <c r="C310" i="1"/>
  <c r="D310" i="1" s="1"/>
  <c r="C290" i="1"/>
  <c r="D290" i="1" s="1"/>
  <c r="C228" i="1"/>
  <c r="D228" i="1" s="1"/>
  <c r="C132" i="1"/>
  <c r="D132" i="1" s="1"/>
  <c r="E132" i="1" s="1"/>
  <c r="F132" i="1" s="1"/>
  <c r="C363" i="1"/>
  <c r="D363" i="1" s="1"/>
  <c r="C350" i="1"/>
  <c r="D350" i="1" s="1"/>
  <c r="C330" i="1"/>
  <c r="D330" i="1" s="1"/>
  <c r="C308" i="1"/>
  <c r="D308" i="1" s="1"/>
  <c r="C286" i="1"/>
  <c r="D286" i="1" s="1"/>
  <c r="C258" i="1"/>
  <c r="D258" i="1" s="1"/>
  <c r="C226" i="1"/>
  <c r="D226" i="1" s="1"/>
  <c r="C194" i="1"/>
  <c r="D194" i="1" s="1"/>
  <c r="C162" i="1"/>
  <c r="D162" i="1" s="1"/>
  <c r="C130" i="1"/>
  <c r="D130" i="1" s="1"/>
  <c r="C98" i="1"/>
  <c r="D98" i="1" s="1"/>
  <c r="C66" i="1"/>
  <c r="D66" i="1" s="1"/>
  <c r="C34" i="1"/>
  <c r="D34" i="1" s="1"/>
  <c r="E34" i="1" s="1"/>
  <c r="F34" i="1" s="1"/>
  <c r="C362" i="1"/>
  <c r="D362" i="1" s="1"/>
  <c r="C356" i="1"/>
  <c r="D356" i="1" s="1"/>
  <c r="C348" i="1"/>
  <c r="D348" i="1" s="1"/>
  <c r="C338" i="1"/>
  <c r="D338" i="1" s="1"/>
  <c r="C326" i="1"/>
  <c r="D326" i="1" s="1"/>
  <c r="C316" i="1"/>
  <c r="D316" i="1" s="1"/>
  <c r="C306" i="1"/>
  <c r="D306" i="1" s="1"/>
  <c r="C294" i="1"/>
  <c r="D294" i="1" s="1"/>
  <c r="C284" i="1"/>
  <c r="D284" i="1" s="1"/>
  <c r="C268" i="1"/>
  <c r="D268" i="1" s="1"/>
  <c r="C252" i="1"/>
  <c r="D252" i="1" s="1"/>
  <c r="C236" i="1"/>
  <c r="D236" i="1" s="1"/>
  <c r="C220" i="1"/>
  <c r="D220" i="1" s="1"/>
  <c r="C204" i="1"/>
  <c r="D204" i="1" s="1"/>
  <c r="C188" i="1"/>
  <c r="D188" i="1" s="1"/>
  <c r="C172" i="1"/>
  <c r="D172" i="1" s="1"/>
  <c r="C156" i="1"/>
  <c r="D156" i="1" s="1"/>
  <c r="C140" i="1"/>
  <c r="D140" i="1" s="1"/>
  <c r="C124" i="1"/>
  <c r="D124" i="1" s="1"/>
  <c r="E124" i="1" s="1"/>
  <c r="F124" i="1" s="1"/>
  <c r="C108" i="1"/>
  <c r="D108" i="1" s="1"/>
  <c r="E108" i="1" s="1"/>
  <c r="F108" i="1" s="1"/>
  <c r="C92" i="1"/>
  <c r="D92" i="1" s="1"/>
  <c r="C76" i="1"/>
  <c r="D76" i="1" s="1"/>
  <c r="C60" i="1"/>
  <c r="D60" i="1" s="1"/>
  <c r="E60" i="1" s="1"/>
  <c r="F60" i="1" s="1"/>
  <c r="C44" i="1"/>
  <c r="D44" i="1" s="1"/>
  <c r="C28" i="1"/>
  <c r="D28" i="1" s="1"/>
  <c r="C20" i="1"/>
  <c r="D20" i="1" s="1"/>
  <c r="C361" i="1"/>
  <c r="D361" i="1" s="1"/>
  <c r="C354" i="1"/>
  <c r="D354" i="1" s="1"/>
  <c r="C346" i="1"/>
  <c r="D346" i="1" s="1"/>
  <c r="C334" i="1"/>
  <c r="D334" i="1" s="1"/>
  <c r="C324" i="1"/>
  <c r="D324" i="1" s="1"/>
  <c r="C314" i="1"/>
  <c r="D314" i="1" s="1"/>
  <c r="C302" i="1"/>
  <c r="D302" i="1" s="1"/>
  <c r="C292" i="1"/>
  <c r="D292" i="1" s="1"/>
  <c r="C282" i="1"/>
  <c r="D282" i="1" s="1"/>
  <c r="E282" i="1" s="1"/>
  <c r="F282" i="1" s="1"/>
  <c r="C266" i="1"/>
  <c r="D266" i="1" s="1"/>
  <c r="C250" i="1"/>
  <c r="D250" i="1" s="1"/>
  <c r="C234" i="1"/>
  <c r="D234" i="1" s="1"/>
  <c r="C218" i="1"/>
  <c r="D218" i="1" s="1"/>
  <c r="C202" i="1"/>
  <c r="D202" i="1" s="1"/>
  <c r="C186" i="1"/>
  <c r="D186" i="1" s="1"/>
  <c r="C170" i="1"/>
  <c r="D170" i="1" s="1"/>
  <c r="C154" i="1"/>
  <c r="D154" i="1" s="1"/>
  <c r="E154" i="1" s="1"/>
  <c r="F154" i="1" s="1"/>
  <c r="C138" i="1"/>
  <c r="D138" i="1" s="1"/>
  <c r="C122" i="1"/>
  <c r="D122" i="1" s="1"/>
  <c r="C106" i="1"/>
  <c r="D106" i="1" s="1"/>
  <c r="C90" i="1"/>
  <c r="D90" i="1" s="1"/>
  <c r="C74" i="1"/>
  <c r="D74" i="1" s="1"/>
  <c r="C58" i="1"/>
  <c r="D58" i="1" s="1"/>
  <c r="C42" i="1"/>
  <c r="D42" i="1" s="1"/>
  <c r="C26" i="1"/>
  <c r="D26" i="1" s="1"/>
  <c r="E363" i="1"/>
  <c r="F363" i="1" s="1"/>
  <c r="E310" i="1"/>
  <c r="F310" i="1" s="1"/>
  <c r="E294" i="1"/>
  <c r="F294" i="1" s="1"/>
  <c r="E286" i="1"/>
  <c r="F286" i="1" s="1"/>
  <c r="E242" i="1"/>
  <c r="F242" i="1" s="1"/>
  <c r="E202" i="1"/>
  <c r="F202" i="1" s="1"/>
  <c r="E162" i="1"/>
  <c r="F162" i="1" s="1"/>
  <c r="E114" i="1"/>
  <c r="F114" i="1" s="1"/>
  <c r="E74" i="1"/>
  <c r="F74" i="1" s="1"/>
  <c r="E66" i="1"/>
  <c r="F66" i="1" s="1"/>
  <c r="E22" i="1"/>
  <c r="F22" i="1" s="1"/>
  <c r="E361" i="1"/>
  <c r="F361" i="1" s="1"/>
  <c r="E332" i="1"/>
  <c r="F332" i="1" s="1"/>
  <c r="E244" i="1"/>
  <c r="F244" i="1" s="1"/>
  <c r="E196" i="1"/>
  <c r="F196" i="1" s="1"/>
  <c r="E188" i="1"/>
  <c r="F188" i="1" s="1"/>
  <c r="E68" i="1"/>
  <c r="F68" i="1" s="1"/>
  <c r="E44" i="1"/>
  <c r="F44" i="1" s="1"/>
  <c r="C344" i="1"/>
  <c r="D344" i="1" s="1"/>
  <c r="C336" i="1"/>
  <c r="D336" i="1" s="1"/>
  <c r="C328" i="1"/>
  <c r="D328" i="1" s="1"/>
  <c r="C320" i="1"/>
  <c r="D320" i="1" s="1"/>
  <c r="C312" i="1"/>
  <c r="D312" i="1" s="1"/>
  <c r="C304" i="1"/>
  <c r="D304" i="1" s="1"/>
  <c r="C296" i="1"/>
  <c r="D296" i="1" s="1"/>
  <c r="C288" i="1"/>
  <c r="D288" i="1" s="1"/>
  <c r="C280" i="1"/>
  <c r="D280" i="1" s="1"/>
  <c r="C272" i="1"/>
  <c r="D272" i="1" s="1"/>
  <c r="C264" i="1"/>
  <c r="D264" i="1" s="1"/>
  <c r="C256" i="1"/>
  <c r="D256" i="1" s="1"/>
  <c r="C248" i="1"/>
  <c r="D248" i="1" s="1"/>
  <c r="C240" i="1"/>
  <c r="D240" i="1" s="1"/>
  <c r="C232" i="1"/>
  <c r="D232" i="1" s="1"/>
  <c r="C224" i="1"/>
  <c r="D224" i="1" s="1"/>
  <c r="C216" i="1"/>
  <c r="D216" i="1" s="1"/>
  <c r="C208" i="1"/>
  <c r="D208" i="1" s="1"/>
  <c r="C200" i="1"/>
  <c r="D200" i="1" s="1"/>
  <c r="C192" i="1"/>
  <c r="D192" i="1" s="1"/>
  <c r="C184" i="1"/>
  <c r="D184" i="1" s="1"/>
  <c r="C176" i="1"/>
  <c r="D176" i="1" s="1"/>
  <c r="C168" i="1"/>
  <c r="D168" i="1" s="1"/>
  <c r="C160" i="1"/>
  <c r="D160" i="1" s="1"/>
  <c r="C152" i="1"/>
  <c r="D152" i="1" s="1"/>
  <c r="C144" i="1"/>
  <c r="D144" i="1" s="1"/>
  <c r="C136" i="1"/>
  <c r="D136" i="1" s="1"/>
  <c r="C128" i="1"/>
  <c r="D128" i="1" s="1"/>
  <c r="C120" i="1"/>
  <c r="D120" i="1" s="1"/>
  <c r="C112" i="1"/>
  <c r="D112" i="1" s="1"/>
  <c r="C104" i="1"/>
  <c r="D104" i="1" s="1"/>
  <c r="C96" i="1"/>
  <c r="D96" i="1" s="1"/>
  <c r="C88" i="1"/>
  <c r="D88" i="1" s="1"/>
  <c r="C80" i="1"/>
  <c r="D80" i="1" s="1"/>
  <c r="C72" i="1"/>
  <c r="D72" i="1" s="1"/>
  <c r="C64" i="1"/>
  <c r="D64" i="1" s="1"/>
  <c r="C56" i="1"/>
  <c r="D56" i="1" s="1"/>
  <c r="C48" i="1"/>
  <c r="D48" i="1" s="1"/>
  <c r="C40" i="1"/>
  <c r="D40" i="1" s="1"/>
  <c r="C32" i="1"/>
  <c r="D32" i="1" s="1"/>
  <c r="C24" i="1"/>
  <c r="D24" i="1" s="1"/>
  <c r="C278" i="1"/>
  <c r="D278" i="1" s="1"/>
  <c r="C270" i="1"/>
  <c r="D270" i="1" s="1"/>
  <c r="C262" i="1"/>
  <c r="D262" i="1" s="1"/>
  <c r="C254" i="1"/>
  <c r="D254" i="1" s="1"/>
  <c r="C246" i="1"/>
  <c r="D246" i="1" s="1"/>
  <c r="C238" i="1"/>
  <c r="D238" i="1" s="1"/>
  <c r="C230" i="1"/>
  <c r="D230" i="1" s="1"/>
  <c r="C222" i="1"/>
  <c r="D222" i="1" s="1"/>
  <c r="C214" i="1"/>
  <c r="D214" i="1" s="1"/>
  <c r="C206" i="1"/>
  <c r="D206" i="1" s="1"/>
  <c r="C198" i="1"/>
  <c r="D198" i="1" s="1"/>
  <c r="C190" i="1"/>
  <c r="D190" i="1" s="1"/>
  <c r="C182" i="1"/>
  <c r="D182" i="1" s="1"/>
  <c r="C174" i="1"/>
  <c r="D174" i="1" s="1"/>
  <c r="C166" i="1"/>
  <c r="D166" i="1" s="1"/>
  <c r="C158" i="1"/>
  <c r="D158" i="1" s="1"/>
  <c r="C150" i="1"/>
  <c r="D150" i="1" s="1"/>
  <c r="C142" i="1"/>
  <c r="D142" i="1" s="1"/>
  <c r="C134" i="1"/>
  <c r="D134" i="1" s="1"/>
  <c r="C126" i="1"/>
  <c r="D126" i="1" s="1"/>
  <c r="C118" i="1"/>
  <c r="D118" i="1" s="1"/>
  <c r="C110" i="1"/>
  <c r="D110" i="1" s="1"/>
  <c r="C102" i="1"/>
  <c r="D102" i="1" s="1"/>
  <c r="C94" i="1"/>
  <c r="D94" i="1" s="1"/>
  <c r="C86" i="1"/>
  <c r="D86" i="1" s="1"/>
  <c r="C78" i="1"/>
  <c r="D78" i="1" s="1"/>
  <c r="C70" i="1"/>
  <c r="D70" i="1" s="1"/>
  <c r="C62" i="1"/>
  <c r="D62" i="1" s="1"/>
  <c r="C54" i="1"/>
  <c r="D54" i="1" s="1"/>
  <c r="C46" i="1"/>
  <c r="D46" i="1" s="1"/>
  <c r="C38" i="1"/>
  <c r="D38" i="1" s="1"/>
  <c r="C30" i="1"/>
  <c r="D30" i="1" s="1"/>
  <c r="C21" i="1"/>
  <c r="D21" i="1" s="1"/>
  <c r="C25" i="1"/>
  <c r="D25" i="1" s="1"/>
  <c r="C29" i="1"/>
  <c r="D29" i="1" s="1"/>
  <c r="C33" i="1"/>
  <c r="D33" i="1" s="1"/>
  <c r="C37" i="1"/>
  <c r="D37" i="1" s="1"/>
  <c r="C41" i="1"/>
  <c r="D41" i="1" s="1"/>
  <c r="C45" i="1"/>
  <c r="D45" i="1" s="1"/>
  <c r="C49" i="1"/>
  <c r="D49" i="1" s="1"/>
  <c r="C53" i="1"/>
  <c r="D53" i="1" s="1"/>
  <c r="C57" i="1"/>
  <c r="D57" i="1" s="1"/>
  <c r="C61" i="1"/>
  <c r="D61" i="1" s="1"/>
  <c r="C65" i="1"/>
  <c r="D65" i="1" s="1"/>
  <c r="C69" i="1"/>
  <c r="D69" i="1" s="1"/>
  <c r="C73" i="1"/>
  <c r="D73" i="1" s="1"/>
  <c r="C77" i="1"/>
  <c r="D77" i="1" s="1"/>
  <c r="C81" i="1"/>
  <c r="D81" i="1" s="1"/>
  <c r="C85" i="1"/>
  <c r="D85" i="1" s="1"/>
  <c r="C89" i="1"/>
  <c r="D89" i="1" s="1"/>
  <c r="C93" i="1"/>
  <c r="D93" i="1" s="1"/>
  <c r="C97" i="1"/>
  <c r="D97" i="1" s="1"/>
  <c r="C101" i="1"/>
  <c r="D101" i="1" s="1"/>
  <c r="C105" i="1"/>
  <c r="D105" i="1" s="1"/>
  <c r="C109" i="1"/>
  <c r="D109" i="1" s="1"/>
  <c r="C113" i="1"/>
  <c r="D113" i="1" s="1"/>
  <c r="C117" i="1"/>
  <c r="D117" i="1" s="1"/>
  <c r="C121" i="1"/>
  <c r="D121" i="1" s="1"/>
  <c r="C125" i="1"/>
  <c r="D125" i="1" s="1"/>
  <c r="C129" i="1"/>
  <c r="D129" i="1" s="1"/>
  <c r="C133" i="1"/>
  <c r="D133" i="1" s="1"/>
  <c r="C137" i="1"/>
  <c r="D137" i="1" s="1"/>
  <c r="C141" i="1"/>
  <c r="D141" i="1" s="1"/>
  <c r="C145" i="1"/>
  <c r="D145" i="1" s="1"/>
  <c r="C149" i="1"/>
  <c r="D149" i="1" s="1"/>
  <c r="C153" i="1"/>
  <c r="D153" i="1" s="1"/>
  <c r="C157" i="1"/>
  <c r="D157" i="1" s="1"/>
  <c r="C161" i="1"/>
  <c r="D161" i="1" s="1"/>
  <c r="C165" i="1"/>
  <c r="D165" i="1" s="1"/>
  <c r="C169" i="1"/>
  <c r="D169" i="1" s="1"/>
  <c r="C173" i="1"/>
  <c r="D173" i="1" s="1"/>
  <c r="C177" i="1"/>
  <c r="D177" i="1" s="1"/>
  <c r="C181" i="1"/>
  <c r="D181" i="1" s="1"/>
  <c r="C185" i="1"/>
  <c r="D185" i="1" s="1"/>
  <c r="C189" i="1"/>
  <c r="D189" i="1" s="1"/>
  <c r="C193" i="1"/>
  <c r="D193" i="1" s="1"/>
  <c r="C197" i="1"/>
  <c r="D197" i="1" s="1"/>
  <c r="C201" i="1"/>
  <c r="D201" i="1" s="1"/>
  <c r="C205" i="1"/>
  <c r="D205" i="1" s="1"/>
  <c r="C209" i="1"/>
  <c r="D209" i="1" s="1"/>
  <c r="C213" i="1"/>
  <c r="D213" i="1" s="1"/>
  <c r="C217" i="1"/>
  <c r="D217" i="1" s="1"/>
  <c r="C221" i="1"/>
  <c r="D221" i="1" s="1"/>
  <c r="C225" i="1"/>
  <c r="D225" i="1" s="1"/>
  <c r="C229" i="1"/>
  <c r="D229" i="1" s="1"/>
  <c r="C233" i="1"/>
  <c r="D233" i="1" s="1"/>
  <c r="C237" i="1"/>
  <c r="D237" i="1" s="1"/>
  <c r="C241" i="1"/>
  <c r="D241" i="1" s="1"/>
  <c r="C245" i="1"/>
  <c r="D245" i="1" s="1"/>
  <c r="C249" i="1"/>
  <c r="D249" i="1" s="1"/>
  <c r="C253" i="1"/>
  <c r="D253" i="1" s="1"/>
  <c r="C257" i="1"/>
  <c r="D257" i="1" s="1"/>
  <c r="C261" i="1"/>
  <c r="D261" i="1" s="1"/>
  <c r="C265" i="1"/>
  <c r="D265" i="1" s="1"/>
  <c r="C269" i="1"/>
  <c r="D269" i="1" s="1"/>
  <c r="C273" i="1"/>
  <c r="D273" i="1" s="1"/>
  <c r="C277" i="1"/>
  <c r="D277" i="1" s="1"/>
  <c r="C281" i="1"/>
  <c r="D281" i="1" s="1"/>
  <c r="C285" i="1"/>
  <c r="D285" i="1" s="1"/>
  <c r="C289" i="1"/>
  <c r="D289" i="1" s="1"/>
  <c r="C293" i="1"/>
  <c r="D293" i="1" s="1"/>
  <c r="C297" i="1"/>
  <c r="D297" i="1" s="1"/>
  <c r="C301" i="1"/>
  <c r="D301" i="1" s="1"/>
  <c r="C305" i="1"/>
  <c r="D305" i="1" s="1"/>
  <c r="C309" i="1"/>
  <c r="D309" i="1" s="1"/>
  <c r="C313" i="1"/>
  <c r="D313" i="1" s="1"/>
  <c r="C317" i="1"/>
  <c r="D317" i="1" s="1"/>
  <c r="C321" i="1"/>
  <c r="D321" i="1" s="1"/>
  <c r="C325" i="1"/>
  <c r="D325" i="1" s="1"/>
  <c r="C329" i="1"/>
  <c r="D329" i="1" s="1"/>
  <c r="C333" i="1"/>
  <c r="D333" i="1" s="1"/>
  <c r="C337" i="1"/>
  <c r="D337" i="1" s="1"/>
  <c r="C341" i="1"/>
  <c r="D341" i="1" s="1"/>
  <c r="C345" i="1"/>
  <c r="D345" i="1" s="1"/>
  <c r="C349" i="1"/>
  <c r="D349" i="1" s="1"/>
  <c r="C353" i="1"/>
  <c r="D353" i="1" s="1"/>
  <c r="C357" i="1"/>
  <c r="D357" i="1" s="1"/>
  <c r="C23" i="1"/>
  <c r="D23" i="1" s="1"/>
  <c r="C27" i="1"/>
  <c r="D27" i="1" s="1"/>
  <c r="C31" i="1"/>
  <c r="D31" i="1" s="1"/>
  <c r="C35" i="1"/>
  <c r="D35" i="1" s="1"/>
  <c r="C39" i="1"/>
  <c r="D39" i="1" s="1"/>
  <c r="C43" i="1"/>
  <c r="D43" i="1" s="1"/>
  <c r="C47" i="1"/>
  <c r="D47" i="1" s="1"/>
  <c r="C51" i="1"/>
  <c r="D51" i="1" s="1"/>
  <c r="C55" i="1"/>
  <c r="D55" i="1" s="1"/>
  <c r="C59" i="1"/>
  <c r="D59" i="1" s="1"/>
  <c r="C63" i="1"/>
  <c r="D63" i="1" s="1"/>
  <c r="C67" i="1"/>
  <c r="D67" i="1" s="1"/>
  <c r="C71" i="1"/>
  <c r="D71" i="1" s="1"/>
  <c r="C75" i="1"/>
  <c r="D75" i="1" s="1"/>
  <c r="C79" i="1"/>
  <c r="D79" i="1" s="1"/>
  <c r="C83" i="1"/>
  <c r="D83" i="1" s="1"/>
  <c r="C87" i="1"/>
  <c r="D87" i="1" s="1"/>
  <c r="C91" i="1"/>
  <c r="D91" i="1" s="1"/>
  <c r="C95" i="1"/>
  <c r="D95" i="1" s="1"/>
  <c r="C99" i="1"/>
  <c r="D99" i="1" s="1"/>
  <c r="C103" i="1"/>
  <c r="D103" i="1" s="1"/>
  <c r="C107" i="1"/>
  <c r="D107" i="1" s="1"/>
  <c r="C111" i="1"/>
  <c r="D111" i="1" s="1"/>
  <c r="C115" i="1"/>
  <c r="D115" i="1" s="1"/>
  <c r="C119" i="1"/>
  <c r="D119" i="1" s="1"/>
  <c r="C123" i="1"/>
  <c r="D123" i="1" s="1"/>
  <c r="C127" i="1"/>
  <c r="D127" i="1" s="1"/>
  <c r="C131" i="1"/>
  <c r="D131" i="1" s="1"/>
  <c r="C135" i="1"/>
  <c r="D135" i="1" s="1"/>
  <c r="C139" i="1"/>
  <c r="D139" i="1" s="1"/>
  <c r="C143" i="1"/>
  <c r="D143" i="1" s="1"/>
  <c r="C147" i="1"/>
  <c r="D147" i="1" s="1"/>
  <c r="C151" i="1"/>
  <c r="D151" i="1" s="1"/>
  <c r="C155" i="1"/>
  <c r="D155" i="1" s="1"/>
  <c r="C159" i="1"/>
  <c r="D159" i="1" s="1"/>
  <c r="C163" i="1"/>
  <c r="D163" i="1" s="1"/>
  <c r="C167" i="1"/>
  <c r="D167" i="1" s="1"/>
  <c r="C171" i="1"/>
  <c r="D171" i="1" s="1"/>
  <c r="C175" i="1"/>
  <c r="D175" i="1" s="1"/>
  <c r="C179" i="1"/>
  <c r="D179" i="1" s="1"/>
  <c r="C183" i="1"/>
  <c r="D183" i="1" s="1"/>
  <c r="C187" i="1"/>
  <c r="D187" i="1" s="1"/>
  <c r="C191" i="1"/>
  <c r="D191" i="1" s="1"/>
  <c r="C195" i="1"/>
  <c r="D195" i="1" s="1"/>
  <c r="C199" i="1"/>
  <c r="D199" i="1" s="1"/>
  <c r="C203" i="1"/>
  <c r="D203" i="1" s="1"/>
  <c r="C207" i="1"/>
  <c r="D207" i="1" s="1"/>
  <c r="C211" i="1"/>
  <c r="D211" i="1" s="1"/>
  <c r="C215" i="1"/>
  <c r="D215" i="1" s="1"/>
  <c r="C219" i="1"/>
  <c r="D219" i="1" s="1"/>
  <c r="C223" i="1"/>
  <c r="D223" i="1" s="1"/>
  <c r="C227" i="1"/>
  <c r="D227" i="1" s="1"/>
  <c r="C231" i="1"/>
  <c r="D231" i="1" s="1"/>
  <c r="C235" i="1"/>
  <c r="D235" i="1" s="1"/>
  <c r="C239" i="1"/>
  <c r="D239" i="1" s="1"/>
  <c r="C243" i="1"/>
  <c r="D243" i="1" s="1"/>
  <c r="C247" i="1"/>
  <c r="D247" i="1" s="1"/>
  <c r="C251" i="1"/>
  <c r="D251" i="1" s="1"/>
  <c r="C255" i="1"/>
  <c r="D255" i="1" s="1"/>
  <c r="C259" i="1"/>
  <c r="D259" i="1" s="1"/>
  <c r="C263" i="1"/>
  <c r="D263" i="1" s="1"/>
  <c r="C267" i="1"/>
  <c r="D267" i="1" s="1"/>
  <c r="C271" i="1"/>
  <c r="D271" i="1" s="1"/>
  <c r="C275" i="1"/>
  <c r="D275" i="1" s="1"/>
  <c r="C279" i="1"/>
  <c r="D279" i="1" s="1"/>
  <c r="C283" i="1"/>
  <c r="D283" i="1" s="1"/>
  <c r="C287" i="1"/>
  <c r="D287" i="1" s="1"/>
  <c r="C291" i="1"/>
  <c r="D291" i="1" s="1"/>
  <c r="C295" i="1"/>
  <c r="D295" i="1" s="1"/>
  <c r="C299" i="1"/>
  <c r="D299" i="1" s="1"/>
  <c r="C303" i="1"/>
  <c r="D303" i="1" s="1"/>
  <c r="C307" i="1"/>
  <c r="D307" i="1" s="1"/>
  <c r="C311" i="1"/>
  <c r="D311" i="1" s="1"/>
  <c r="C315" i="1"/>
  <c r="D315" i="1" s="1"/>
  <c r="C319" i="1"/>
  <c r="D319" i="1" s="1"/>
  <c r="C323" i="1"/>
  <c r="D323" i="1" s="1"/>
  <c r="C327" i="1"/>
  <c r="D327" i="1" s="1"/>
  <c r="C331" i="1"/>
  <c r="D331" i="1" s="1"/>
  <c r="C335" i="1"/>
  <c r="D335" i="1" s="1"/>
  <c r="C339" i="1"/>
  <c r="D339" i="1" s="1"/>
  <c r="C343" i="1"/>
  <c r="D343" i="1" s="1"/>
  <c r="C347" i="1"/>
  <c r="D347" i="1" s="1"/>
  <c r="C351" i="1"/>
  <c r="D351" i="1" s="1"/>
  <c r="C355" i="1"/>
  <c r="D355" i="1" s="1"/>
  <c r="C359" i="1"/>
  <c r="D359" i="1" s="1"/>
  <c r="M315" i="1" l="1"/>
  <c r="Q315" i="1" s="1"/>
  <c r="L315" i="1"/>
  <c r="M267" i="1"/>
  <c r="Q267" i="1" s="1"/>
  <c r="L267" i="1"/>
  <c r="M219" i="1"/>
  <c r="Q219" i="1" s="1"/>
  <c r="L219" i="1"/>
  <c r="M171" i="1"/>
  <c r="Q171" i="1" s="1"/>
  <c r="L171" i="1"/>
  <c r="M123" i="1"/>
  <c r="Q123" i="1" s="1"/>
  <c r="L123" i="1"/>
  <c r="M75" i="1"/>
  <c r="Q75" i="1" s="1"/>
  <c r="L75" i="1"/>
  <c r="M27" i="1"/>
  <c r="Q27" i="1" s="1"/>
  <c r="L27" i="1"/>
  <c r="M317" i="1"/>
  <c r="Q317" i="1" s="1"/>
  <c r="L317" i="1"/>
  <c r="M269" i="1"/>
  <c r="Q269" i="1" s="1"/>
  <c r="L269" i="1"/>
  <c r="M221" i="1"/>
  <c r="Q221" i="1" s="1"/>
  <c r="L221" i="1"/>
  <c r="M157" i="1"/>
  <c r="Q157" i="1" s="1"/>
  <c r="L157" i="1"/>
  <c r="M109" i="1"/>
  <c r="Q109" i="1" s="1"/>
  <c r="L109" i="1"/>
  <c r="M77" i="1"/>
  <c r="Q77" i="1" s="1"/>
  <c r="L77" i="1"/>
  <c r="M29" i="1"/>
  <c r="Q29" i="1" s="1"/>
  <c r="L29" i="1"/>
  <c r="M134" i="1"/>
  <c r="Q134" i="1" s="1"/>
  <c r="L134" i="1"/>
  <c r="K26" i="1"/>
  <c r="M26" i="1"/>
  <c r="Q26" i="1" s="1"/>
  <c r="L26" i="1"/>
  <c r="K218" i="1"/>
  <c r="M218" i="1"/>
  <c r="Q218" i="1" s="1"/>
  <c r="L218" i="1"/>
  <c r="K361" i="1"/>
  <c r="M361" i="1"/>
  <c r="Q361" i="1" s="1"/>
  <c r="L361" i="1"/>
  <c r="K188" i="1"/>
  <c r="M188" i="1"/>
  <c r="Q188" i="1" s="1"/>
  <c r="L188" i="1"/>
  <c r="K348" i="1"/>
  <c r="M348" i="1"/>
  <c r="Q348" i="1" s="1"/>
  <c r="L348" i="1"/>
  <c r="K194" i="1"/>
  <c r="M194" i="1"/>
  <c r="Q194" i="1" s="1"/>
  <c r="L194" i="1"/>
  <c r="K352" i="1"/>
  <c r="M352" i="1"/>
  <c r="Q352" i="1" s="1"/>
  <c r="L352" i="1"/>
  <c r="K332" i="1"/>
  <c r="M332" i="1"/>
  <c r="Q332" i="1" s="1"/>
  <c r="L332" i="1"/>
  <c r="K358" i="1"/>
  <c r="M358" i="1"/>
  <c r="Q358" i="1" s="1"/>
  <c r="L358" i="1"/>
  <c r="K360" i="1"/>
  <c r="L360" i="1"/>
  <c r="M360" i="1"/>
  <c r="Q360" i="1" s="1"/>
  <c r="M311" i="1"/>
  <c r="Q311" i="1" s="1"/>
  <c r="L311" i="1"/>
  <c r="M263" i="1"/>
  <c r="Q263" i="1" s="1"/>
  <c r="L263" i="1"/>
  <c r="M247" i="1"/>
  <c r="Q247" i="1" s="1"/>
  <c r="L247" i="1"/>
  <c r="M231" i="1"/>
  <c r="Q231" i="1" s="1"/>
  <c r="L231" i="1"/>
  <c r="M215" i="1"/>
  <c r="Q215" i="1" s="1"/>
  <c r="L215" i="1"/>
  <c r="M199" i="1"/>
  <c r="Q199" i="1" s="1"/>
  <c r="L199" i="1"/>
  <c r="M183" i="1"/>
  <c r="Q183" i="1" s="1"/>
  <c r="L183" i="1"/>
  <c r="M167" i="1"/>
  <c r="Q167" i="1" s="1"/>
  <c r="L167" i="1"/>
  <c r="M151" i="1"/>
  <c r="Q151" i="1" s="1"/>
  <c r="L151" i="1"/>
  <c r="M135" i="1"/>
  <c r="Q135" i="1" s="1"/>
  <c r="L135" i="1"/>
  <c r="M119" i="1"/>
  <c r="Q119" i="1" s="1"/>
  <c r="L119" i="1"/>
  <c r="M103" i="1"/>
  <c r="Q103" i="1" s="1"/>
  <c r="L103" i="1"/>
  <c r="M87" i="1"/>
  <c r="Q87" i="1" s="1"/>
  <c r="L87" i="1"/>
  <c r="M71" i="1"/>
  <c r="Q71" i="1" s="1"/>
  <c r="L71" i="1"/>
  <c r="M55" i="1"/>
  <c r="Q55" i="1" s="1"/>
  <c r="L55" i="1"/>
  <c r="M39" i="1"/>
  <c r="Q39" i="1" s="1"/>
  <c r="L39" i="1"/>
  <c r="M23" i="1"/>
  <c r="Q23" i="1" s="1"/>
  <c r="L23" i="1"/>
  <c r="M345" i="1"/>
  <c r="Q345" i="1" s="1"/>
  <c r="L345" i="1"/>
  <c r="M329" i="1"/>
  <c r="Q329" i="1" s="1"/>
  <c r="L329" i="1"/>
  <c r="M313" i="1"/>
  <c r="Q313" i="1" s="1"/>
  <c r="L313" i="1"/>
  <c r="M297" i="1"/>
  <c r="Q297" i="1" s="1"/>
  <c r="L297" i="1"/>
  <c r="K281" i="1"/>
  <c r="M281" i="1"/>
  <c r="Q281" i="1" s="1"/>
  <c r="L281" i="1"/>
  <c r="M265" i="1"/>
  <c r="Q265" i="1" s="1"/>
  <c r="L265" i="1"/>
  <c r="M249" i="1"/>
  <c r="Q249" i="1" s="1"/>
  <c r="L249" i="1"/>
  <c r="M233" i="1"/>
  <c r="Q233" i="1" s="1"/>
  <c r="L233" i="1"/>
  <c r="M217" i="1"/>
  <c r="Q217" i="1" s="1"/>
  <c r="L217" i="1"/>
  <c r="M201" i="1"/>
  <c r="Q201" i="1" s="1"/>
  <c r="L201" i="1"/>
  <c r="M185" i="1"/>
  <c r="Q185" i="1" s="1"/>
  <c r="L185" i="1"/>
  <c r="M169" i="1"/>
  <c r="Q169" i="1" s="1"/>
  <c r="L169" i="1"/>
  <c r="M153" i="1"/>
  <c r="Q153" i="1" s="1"/>
  <c r="L153" i="1"/>
  <c r="M137" i="1"/>
  <c r="Q137" i="1" s="1"/>
  <c r="L137" i="1"/>
  <c r="M121" i="1"/>
  <c r="Q121" i="1" s="1"/>
  <c r="L121" i="1"/>
  <c r="M105" i="1"/>
  <c r="Q105" i="1" s="1"/>
  <c r="L105" i="1"/>
  <c r="M89" i="1"/>
  <c r="Q89" i="1" s="1"/>
  <c r="L89" i="1"/>
  <c r="M73" i="1"/>
  <c r="Q73" i="1" s="1"/>
  <c r="L73" i="1"/>
  <c r="M57" i="1"/>
  <c r="Q57" i="1" s="1"/>
  <c r="L57" i="1"/>
  <c r="M41" i="1"/>
  <c r="Q41" i="1" s="1"/>
  <c r="L41" i="1"/>
  <c r="K25" i="1"/>
  <c r="M25" i="1"/>
  <c r="Q25" i="1" s="1"/>
  <c r="L25" i="1"/>
  <c r="M46" i="1"/>
  <c r="Q46" i="1" s="1"/>
  <c r="L46" i="1"/>
  <c r="M78" i="1"/>
  <c r="Q78" i="1" s="1"/>
  <c r="L78" i="1"/>
  <c r="M110" i="1"/>
  <c r="Q110" i="1" s="1"/>
  <c r="L110" i="1"/>
  <c r="M142" i="1"/>
  <c r="Q142" i="1" s="1"/>
  <c r="L142" i="1"/>
  <c r="M174" i="1"/>
  <c r="Q174" i="1" s="1"/>
  <c r="L174" i="1"/>
  <c r="M206" i="1"/>
  <c r="Q206" i="1" s="1"/>
  <c r="L206" i="1"/>
  <c r="M238" i="1"/>
  <c r="Q238" i="1" s="1"/>
  <c r="L238" i="1"/>
  <c r="M270" i="1"/>
  <c r="Q270" i="1" s="1"/>
  <c r="L270" i="1"/>
  <c r="M40" i="1"/>
  <c r="Q40" i="1" s="1"/>
  <c r="L40" i="1"/>
  <c r="K72" i="1"/>
  <c r="M72" i="1"/>
  <c r="Q72" i="1" s="1"/>
  <c r="L72" i="1"/>
  <c r="M104" i="1"/>
  <c r="Q104" i="1" s="1"/>
  <c r="L104" i="1"/>
  <c r="M136" i="1"/>
  <c r="Q136" i="1" s="1"/>
  <c r="L136" i="1"/>
  <c r="M168" i="1"/>
  <c r="Q168" i="1" s="1"/>
  <c r="L168" i="1"/>
  <c r="M200" i="1"/>
  <c r="Q200" i="1" s="1"/>
  <c r="L200" i="1"/>
  <c r="M232" i="1"/>
  <c r="Q232" i="1" s="1"/>
  <c r="L232" i="1"/>
  <c r="M264" i="1"/>
  <c r="Q264" i="1" s="1"/>
  <c r="L264" i="1"/>
  <c r="M296" i="1"/>
  <c r="Q296" i="1" s="1"/>
  <c r="L296" i="1"/>
  <c r="M328" i="1"/>
  <c r="Q328" i="1" s="1"/>
  <c r="L328" i="1"/>
  <c r="E348" i="1"/>
  <c r="F348" i="1" s="1"/>
  <c r="G348" i="1" s="1"/>
  <c r="H348" i="1" s="1"/>
  <c r="E218" i="1"/>
  <c r="F218" i="1" s="1"/>
  <c r="M42" i="1"/>
  <c r="Q42" i="1" s="1"/>
  <c r="L42" i="1"/>
  <c r="M106" i="1"/>
  <c r="Q106" i="1" s="1"/>
  <c r="L106" i="1"/>
  <c r="M170" i="1"/>
  <c r="Q170" i="1" s="1"/>
  <c r="L170" i="1"/>
  <c r="M234" i="1"/>
  <c r="Q234" i="1" s="1"/>
  <c r="L234" i="1"/>
  <c r="M292" i="1"/>
  <c r="Q292" i="1" s="1"/>
  <c r="L292" i="1"/>
  <c r="M334" i="1"/>
  <c r="Q334" i="1" s="1"/>
  <c r="L334" i="1"/>
  <c r="M20" i="1"/>
  <c r="Q20" i="1" s="1"/>
  <c r="L20" i="1"/>
  <c r="M76" i="1"/>
  <c r="Q76" i="1" s="1"/>
  <c r="L76" i="1"/>
  <c r="M140" i="1"/>
  <c r="Q140" i="1" s="1"/>
  <c r="L140" i="1"/>
  <c r="M204" i="1"/>
  <c r="Q204" i="1" s="1"/>
  <c r="L204" i="1"/>
  <c r="M268" i="1"/>
  <c r="Q268" i="1" s="1"/>
  <c r="L268" i="1"/>
  <c r="M316" i="1"/>
  <c r="Q316" i="1" s="1"/>
  <c r="L316" i="1"/>
  <c r="M356" i="1"/>
  <c r="Q356" i="1" s="1"/>
  <c r="L356" i="1"/>
  <c r="M98" i="1"/>
  <c r="Q98" i="1" s="1"/>
  <c r="L98" i="1"/>
  <c r="M226" i="1"/>
  <c r="Q226" i="1" s="1"/>
  <c r="L226" i="1"/>
  <c r="M330" i="1"/>
  <c r="Q330" i="1" s="1"/>
  <c r="L330" i="1"/>
  <c r="M228" i="1"/>
  <c r="Q228" i="1" s="1"/>
  <c r="L228" i="1"/>
  <c r="L364" i="1"/>
  <c r="M364" i="1"/>
  <c r="Q364" i="1" s="1"/>
  <c r="M164" i="1"/>
  <c r="Q164" i="1" s="1"/>
  <c r="L164" i="1"/>
  <c r="M50" i="1"/>
  <c r="Q50" i="1" s="1"/>
  <c r="L50" i="1"/>
  <c r="M178" i="1"/>
  <c r="Q178" i="1" s="1"/>
  <c r="L178" i="1"/>
  <c r="M298" i="1"/>
  <c r="Q298" i="1" s="1"/>
  <c r="L298" i="1"/>
  <c r="M52" i="1"/>
  <c r="Q52" i="1" s="1"/>
  <c r="L52" i="1"/>
  <c r="M180" i="1"/>
  <c r="Q180" i="1" s="1"/>
  <c r="L180" i="1"/>
  <c r="K300" i="1"/>
  <c r="M300" i="1"/>
  <c r="Q300" i="1" s="1"/>
  <c r="L300" i="1"/>
  <c r="M331" i="1"/>
  <c r="Q331" i="1" s="1"/>
  <c r="L331" i="1"/>
  <c r="M283" i="1"/>
  <c r="Q283" i="1" s="1"/>
  <c r="L283" i="1"/>
  <c r="M235" i="1"/>
  <c r="Q235" i="1" s="1"/>
  <c r="L235" i="1"/>
  <c r="M187" i="1"/>
  <c r="Q187" i="1" s="1"/>
  <c r="L187" i="1"/>
  <c r="M139" i="1"/>
  <c r="Q139" i="1" s="1"/>
  <c r="L139" i="1"/>
  <c r="M91" i="1"/>
  <c r="Q91" i="1" s="1"/>
  <c r="L91" i="1"/>
  <c r="M43" i="1"/>
  <c r="Q43" i="1" s="1"/>
  <c r="L43" i="1"/>
  <c r="M333" i="1"/>
  <c r="Q333" i="1" s="1"/>
  <c r="L333" i="1"/>
  <c r="M285" i="1"/>
  <c r="Q285" i="1" s="1"/>
  <c r="L285" i="1"/>
  <c r="M237" i="1"/>
  <c r="Q237" i="1" s="1"/>
  <c r="L237" i="1"/>
  <c r="M189" i="1"/>
  <c r="Q189" i="1" s="1"/>
  <c r="L189" i="1"/>
  <c r="M141" i="1"/>
  <c r="Q141" i="1" s="1"/>
  <c r="L141" i="1"/>
  <c r="M93" i="1"/>
  <c r="Q93" i="1" s="1"/>
  <c r="L93" i="1"/>
  <c r="M45" i="1"/>
  <c r="Q45" i="1" s="1"/>
  <c r="L45" i="1"/>
  <c r="M70" i="1"/>
  <c r="Q70" i="1" s="1"/>
  <c r="L70" i="1"/>
  <c r="M102" i="1"/>
  <c r="Q102" i="1" s="1"/>
  <c r="L102" i="1"/>
  <c r="M198" i="1"/>
  <c r="Q198" i="1" s="1"/>
  <c r="L198" i="1"/>
  <c r="M230" i="1"/>
  <c r="Q230" i="1" s="1"/>
  <c r="L230" i="1"/>
  <c r="M262" i="1"/>
  <c r="Q262" i="1" s="1"/>
  <c r="L262" i="1"/>
  <c r="M32" i="1"/>
  <c r="Q32" i="1" s="1"/>
  <c r="L32" i="1"/>
  <c r="M64" i="1"/>
  <c r="Q64" i="1" s="1"/>
  <c r="L64" i="1"/>
  <c r="M96" i="1"/>
  <c r="Q96" i="1" s="1"/>
  <c r="L96" i="1"/>
  <c r="M128" i="1"/>
  <c r="Q128" i="1" s="1"/>
  <c r="L128" i="1"/>
  <c r="M160" i="1"/>
  <c r="Q160" i="1" s="1"/>
  <c r="L160" i="1"/>
  <c r="M192" i="1"/>
  <c r="Q192" i="1" s="1"/>
  <c r="L192" i="1"/>
  <c r="M224" i="1"/>
  <c r="Q224" i="1" s="1"/>
  <c r="L224" i="1"/>
  <c r="M256" i="1"/>
  <c r="Q256" i="1" s="1"/>
  <c r="L256" i="1"/>
  <c r="M288" i="1"/>
  <c r="Q288" i="1" s="1"/>
  <c r="L288" i="1"/>
  <c r="M320" i="1"/>
  <c r="Q320" i="1" s="1"/>
  <c r="L320" i="1"/>
  <c r="K90" i="1"/>
  <c r="M90" i="1"/>
  <c r="Q90" i="1" s="1"/>
  <c r="L90" i="1"/>
  <c r="K282" i="1"/>
  <c r="M282" i="1"/>
  <c r="Q282" i="1" s="1"/>
  <c r="L282" i="1"/>
  <c r="K60" i="1"/>
  <c r="M60" i="1"/>
  <c r="Q60" i="1" s="1"/>
  <c r="L60" i="1"/>
  <c r="K306" i="1"/>
  <c r="M306" i="1"/>
  <c r="Q306" i="1" s="1"/>
  <c r="L306" i="1"/>
  <c r="K308" i="1"/>
  <c r="M308" i="1"/>
  <c r="Q308" i="1" s="1"/>
  <c r="L308" i="1"/>
  <c r="K100" i="1"/>
  <c r="M100" i="1"/>
  <c r="Q100" i="1" s="1"/>
  <c r="L100" i="1"/>
  <c r="K148" i="1"/>
  <c r="M148" i="1"/>
  <c r="Q148" i="1" s="1"/>
  <c r="L148" i="1"/>
  <c r="M343" i="1"/>
  <c r="Q343" i="1" s="1"/>
  <c r="L343" i="1"/>
  <c r="M295" i="1"/>
  <c r="Q295" i="1" s="1"/>
  <c r="L295" i="1"/>
  <c r="M355" i="1"/>
  <c r="Q355" i="1" s="1"/>
  <c r="L355" i="1"/>
  <c r="M323" i="1"/>
  <c r="Q323" i="1" s="1"/>
  <c r="L323" i="1"/>
  <c r="M291" i="1"/>
  <c r="Q291" i="1" s="1"/>
  <c r="L291" i="1"/>
  <c r="M259" i="1"/>
  <c r="Q259" i="1" s="1"/>
  <c r="L259" i="1"/>
  <c r="M227" i="1"/>
  <c r="Q227" i="1" s="1"/>
  <c r="L227" i="1"/>
  <c r="M195" i="1"/>
  <c r="Q195" i="1" s="1"/>
  <c r="L195" i="1"/>
  <c r="M163" i="1"/>
  <c r="Q163" i="1" s="1"/>
  <c r="L163" i="1"/>
  <c r="M131" i="1"/>
  <c r="Q131" i="1" s="1"/>
  <c r="L131" i="1"/>
  <c r="M115" i="1"/>
  <c r="Q115" i="1" s="1"/>
  <c r="L115" i="1"/>
  <c r="M99" i="1"/>
  <c r="Q99" i="1" s="1"/>
  <c r="L99" i="1"/>
  <c r="M83" i="1"/>
  <c r="Q83" i="1" s="1"/>
  <c r="L83" i="1"/>
  <c r="M67" i="1"/>
  <c r="Q67" i="1" s="1"/>
  <c r="L67" i="1"/>
  <c r="M51" i="1"/>
  <c r="Q51" i="1" s="1"/>
  <c r="L51" i="1"/>
  <c r="M35" i="1"/>
  <c r="Q35" i="1" s="1"/>
  <c r="L35" i="1"/>
  <c r="M357" i="1"/>
  <c r="Q357" i="1" s="1"/>
  <c r="L357" i="1"/>
  <c r="M341" i="1"/>
  <c r="Q341" i="1" s="1"/>
  <c r="L341" i="1"/>
  <c r="M325" i="1"/>
  <c r="Q325" i="1" s="1"/>
  <c r="L325" i="1"/>
  <c r="M309" i="1"/>
  <c r="Q309" i="1" s="1"/>
  <c r="L309" i="1"/>
  <c r="M293" i="1"/>
  <c r="Q293" i="1" s="1"/>
  <c r="L293" i="1"/>
  <c r="M277" i="1"/>
  <c r="Q277" i="1" s="1"/>
  <c r="L277" i="1"/>
  <c r="M261" i="1"/>
  <c r="Q261" i="1" s="1"/>
  <c r="L261" i="1"/>
  <c r="M245" i="1"/>
  <c r="Q245" i="1" s="1"/>
  <c r="L245" i="1"/>
  <c r="M229" i="1"/>
  <c r="Q229" i="1" s="1"/>
  <c r="L229" i="1"/>
  <c r="M213" i="1"/>
  <c r="Q213" i="1" s="1"/>
  <c r="L213" i="1"/>
  <c r="M197" i="1"/>
  <c r="Q197" i="1" s="1"/>
  <c r="L197" i="1"/>
  <c r="M181" i="1"/>
  <c r="Q181" i="1" s="1"/>
  <c r="L181" i="1"/>
  <c r="M165" i="1"/>
  <c r="Q165" i="1" s="1"/>
  <c r="L165" i="1"/>
  <c r="M149" i="1"/>
  <c r="Q149" i="1" s="1"/>
  <c r="L149" i="1"/>
  <c r="M133" i="1"/>
  <c r="Q133" i="1" s="1"/>
  <c r="L133" i="1"/>
  <c r="M117" i="1"/>
  <c r="Q117" i="1" s="1"/>
  <c r="L117" i="1"/>
  <c r="M101" i="1"/>
  <c r="Q101" i="1" s="1"/>
  <c r="L101" i="1"/>
  <c r="M85" i="1"/>
  <c r="Q85" i="1" s="1"/>
  <c r="L85" i="1"/>
  <c r="M69" i="1"/>
  <c r="Q69" i="1" s="1"/>
  <c r="L69" i="1"/>
  <c r="M53" i="1"/>
  <c r="Q53" i="1" s="1"/>
  <c r="L53" i="1"/>
  <c r="M37" i="1"/>
  <c r="Q37" i="1" s="1"/>
  <c r="L37" i="1"/>
  <c r="M21" i="1"/>
  <c r="Q21" i="1" s="1"/>
  <c r="L21" i="1"/>
  <c r="M54" i="1"/>
  <c r="Q54" i="1" s="1"/>
  <c r="L54" i="1"/>
  <c r="M86" i="1"/>
  <c r="Q86" i="1" s="1"/>
  <c r="L86" i="1"/>
  <c r="M118" i="1"/>
  <c r="Q118" i="1" s="1"/>
  <c r="L118" i="1"/>
  <c r="M150" i="1"/>
  <c r="Q150" i="1" s="1"/>
  <c r="L150" i="1"/>
  <c r="M182" i="1"/>
  <c r="Q182" i="1" s="1"/>
  <c r="L182" i="1"/>
  <c r="M214" i="1"/>
  <c r="Q214" i="1" s="1"/>
  <c r="L214" i="1"/>
  <c r="M246" i="1"/>
  <c r="Q246" i="1" s="1"/>
  <c r="L246" i="1"/>
  <c r="M278" i="1"/>
  <c r="Q278" i="1" s="1"/>
  <c r="L278" i="1"/>
  <c r="M48" i="1"/>
  <c r="Q48" i="1" s="1"/>
  <c r="L48" i="1"/>
  <c r="M80" i="1"/>
  <c r="Q80" i="1" s="1"/>
  <c r="L80" i="1"/>
  <c r="M112" i="1"/>
  <c r="Q112" i="1" s="1"/>
  <c r="L112" i="1"/>
  <c r="M144" i="1"/>
  <c r="Q144" i="1" s="1"/>
  <c r="L144" i="1"/>
  <c r="M176" i="1"/>
  <c r="Q176" i="1" s="1"/>
  <c r="L176" i="1"/>
  <c r="M208" i="1"/>
  <c r="Q208" i="1" s="1"/>
  <c r="L208" i="1"/>
  <c r="M240" i="1"/>
  <c r="Q240" i="1" s="1"/>
  <c r="L240" i="1"/>
  <c r="M272" i="1"/>
  <c r="Q272" i="1" s="1"/>
  <c r="L272" i="1"/>
  <c r="M304" i="1"/>
  <c r="Q304" i="1" s="1"/>
  <c r="L304" i="1"/>
  <c r="M336" i="1"/>
  <c r="Q336" i="1" s="1"/>
  <c r="L336" i="1"/>
  <c r="E308" i="1"/>
  <c r="F308" i="1" s="1"/>
  <c r="G308" i="1" s="1"/>
  <c r="H308" i="1" s="1"/>
  <c r="E352" i="1"/>
  <c r="F352" i="1" s="1"/>
  <c r="E26" i="1"/>
  <c r="F26" i="1" s="1"/>
  <c r="E90" i="1"/>
  <c r="F90" i="1" s="1"/>
  <c r="G90" i="1" s="1"/>
  <c r="H90" i="1" s="1"/>
  <c r="E358" i="1"/>
  <c r="F358" i="1" s="1"/>
  <c r="G358" i="1" s="1"/>
  <c r="H358" i="1" s="1"/>
  <c r="M58" i="1"/>
  <c r="Q58" i="1" s="1"/>
  <c r="L58" i="1"/>
  <c r="M122" i="1"/>
  <c r="Q122" i="1" s="1"/>
  <c r="L122" i="1"/>
  <c r="M186" i="1"/>
  <c r="Q186" i="1" s="1"/>
  <c r="L186" i="1"/>
  <c r="M250" i="1"/>
  <c r="Q250" i="1" s="1"/>
  <c r="L250" i="1"/>
  <c r="M302" i="1"/>
  <c r="Q302" i="1" s="1"/>
  <c r="L302" i="1"/>
  <c r="M346" i="1"/>
  <c r="Q346" i="1" s="1"/>
  <c r="L346" i="1"/>
  <c r="M28" i="1"/>
  <c r="Q28" i="1" s="1"/>
  <c r="L28" i="1"/>
  <c r="M92" i="1"/>
  <c r="Q92" i="1" s="1"/>
  <c r="L92" i="1"/>
  <c r="M156" i="1"/>
  <c r="Q156" i="1" s="1"/>
  <c r="L156" i="1"/>
  <c r="M220" i="1"/>
  <c r="Q220" i="1" s="1"/>
  <c r="L220" i="1"/>
  <c r="M284" i="1"/>
  <c r="Q284" i="1" s="1"/>
  <c r="L284" i="1"/>
  <c r="K326" i="1"/>
  <c r="M326" i="1"/>
  <c r="Q326" i="1" s="1"/>
  <c r="L326" i="1"/>
  <c r="M362" i="1"/>
  <c r="Q362" i="1" s="1"/>
  <c r="L362" i="1"/>
  <c r="M130" i="1"/>
  <c r="Q130" i="1" s="1"/>
  <c r="L130" i="1"/>
  <c r="M258" i="1"/>
  <c r="Q258" i="1" s="1"/>
  <c r="L258" i="1"/>
  <c r="M350" i="1"/>
  <c r="Q350" i="1" s="1"/>
  <c r="L350" i="1"/>
  <c r="K290" i="1"/>
  <c r="M290" i="1"/>
  <c r="Q290" i="1" s="1"/>
  <c r="L290" i="1"/>
  <c r="M36" i="1"/>
  <c r="Q36" i="1" s="1"/>
  <c r="L36" i="1"/>
  <c r="K196" i="1"/>
  <c r="M196" i="1"/>
  <c r="Q196" i="1" s="1"/>
  <c r="L196" i="1"/>
  <c r="M82" i="1"/>
  <c r="Q82" i="1" s="1"/>
  <c r="L82" i="1"/>
  <c r="M210" i="1"/>
  <c r="Q210" i="1" s="1"/>
  <c r="L210" i="1"/>
  <c r="M318" i="1"/>
  <c r="Q318" i="1" s="1"/>
  <c r="L318" i="1"/>
  <c r="M84" i="1"/>
  <c r="Q84" i="1" s="1"/>
  <c r="L84" i="1"/>
  <c r="K212" i="1"/>
  <c r="M212" i="1"/>
  <c r="Q212" i="1" s="1"/>
  <c r="L212" i="1"/>
  <c r="M322" i="1"/>
  <c r="Q322" i="1" s="1"/>
  <c r="L322" i="1"/>
  <c r="M347" i="1"/>
  <c r="Q347" i="1" s="1"/>
  <c r="L347" i="1"/>
  <c r="M299" i="1"/>
  <c r="Q299" i="1" s="1"/>
  <c r="L299" i="1"/>
  <c r="M251" i="1"/>
  <c r="Q251" i="1" s="1"/>
  <c r="L251" i="1"/>
  <c r="M203" i="1"/>
  <c r="Q203" i="1" s="1"/>
  <c r="L203" i="1"/>
  <c r="M155" i="1"/>
  <c r="Q155" i="1" s="1"/>
  <c r="L155" i="1"/>
  <c r="M107" i="1"/>
  <c r="Q107" i="1" s="1"/>
  <c r="L107" i="1"/>
  <c r="M59" i="1"/>
  <c r="Q59" i="1" s="1"/>
  <c r="L59" i="1"/>
  <c r="M349" i="1"/>
  <c r="Q349" i="1" s="1"/>
  <c r="L349" i="1"/>
  <c r="M301" i="1"/>
  <c r="Q301" i="1" s="1"/>
  <c r="L301" i="1"/>
  <c r="M253" i="1"/>
  <c r="Q253" i="1" s="1"/>
  <c r="L253" i="1"/>
  <c r="M205" i="1"/>
  <c r="Q205" i="1" s="1"/>
  <c r="L205" i="1"/>
  <c r="M173" i="1"/>
  <c r="Q173" i="1" s="1"/>
  <c r="L173" i="1"/>
  <c r="M125" i="1"/>
  <c r="Q125" i="1" s="1"/>
  <c r="L125" i="1"/>
  <c r="M61" i="1"/>
  <c r="Q61" i="1" s="1"/>
  <c r="L61" i="1"/>
  <c r="M38" i="1"/>
  <c r="Q38" i="1" s="1"/>
  <c r="L38" i="1"/>
  <c r="M166" i="1"/>
  <c r="Q166" i="1" s="1"/>
  <c r="L166" i="1"/>
  <c r="K154" i="1"/>
  <c r="M154" i="1"/>
  <c r="Q154" i="1" s="1"/>
  <c r="L154" i="1"/>
  <c r="K324" i="1"/>
  <c r="M324" i="1"/>
  <c r="Q324" i="1" s="1"/>
  <c r="L324" i="1"/>
  <c r="K124" i="1"/>
  <c r="M124" i="1"/>
  <c r="Q124" i="1" s="1"/>
  <c r="L124" i="1"/>
  <c r="K252" i="1"/>
  <c r="M252" i="1"/>
  <c r="Q252" i="1" s="1"/>
  <c r="L252" i="1"/>
  <c r="K66" i="1"/>
  <c r="M66" i="1"/>
  <c r="Q66" i="1" s="1"/>
  <c r="L66" i="1"/>
  <c r="K132" i="1"/>
  <c r="M132" i="1"/>
  <c r="Q132" i="1" s="1"/>
  <c r="L132" i="1"/>
  <c r="K146" i="1"/>
  <c r="M146" i="1"/>
  <c r="Q146" i="1" s="1"/>
  <c r="L146" i="1"/>
  <c r="K274" i="1"/>
  <c r="M274" i="1"/>
  <c r="Q274" i="1" s="1"/>
  <c r="L274" i="1"/>
  <c r="K276" i="1"/>
  <c r="M276" i="1"/>
  <c r="Q276" i="1" s="1"/>
  <c r="L276" i="1"/>
  <c r="K359" i="1"/>
  <c r="M359" i="1"/>
  <c r="Q359" i="1" s="1"/>
  <c r="L359" i="1"/>
  <c r="M327" i="1"/>
  <c r="Q327" i="1" s="1"/>
  <c r="L327" i="1"/>
  <c r="M279" i="1"/>
  <c r="Q279" i="1" s="1"/>
  <c r="L279" i="1"/>
  <c r="M339" i="1"/>
  <c r="Q339" i="1" s="1"/>
  <c r="L339" i="1"/>
  <c r="M307" i="1"/>
  <c r="Q307" i="1" s="1"/>
  <c r="L307" i="1"/>
  <c r="M275" i="1"/>
  <c r="Q275" i="1" s="1"/>
  <c r="L275" i="1"/>
  <c r="M243" i="1"/>
  <c r="Q243" i="1" s="1"/>
  <c r="L243" i="1"/>
  <c r="M211" i="1"/>
  <c r="Q211" i="1" s="1"/>
  <c r="L211" i="1"/>
  <c r="M179" i="1"/>
  <c r="Q179" i="1" s="1"/>
  <c r="L179" i="1"/>
  <c r="M147" i="1"/>
  <c r="Q147" i="1" s="1"/>
  <c r="L147" i="1"/>
  <c r="M351" i="1"/>
  <c r="Q351" i="1" s="1"/>
  <c r="L351" i="1"/>
  <c r="M335" i="1"/>
  <c r="Q335" i="1" s="1"/>
  <c r="L335" i="1"/>
  <c r="M319" i="1"/>
  <c r="Q319" i="1" s="1"/>
  <c r="L319" i="1"/>
  <c r="M303" i="1"/>
  <c r="Q303" i="1" s="1"/>
  <c r="L303" i="1"/>
  <c r="M287" i="1"/>
  <c r="Q287" i="1" s="1"/>
  <c r="L287" i="1"/>
  <c r="M271" i="1"/>
  <c r="Q271" i="1" s="1"/>
  <c r="L271" i="1"/>
  <c r="M255" i="1"/>
  <c r="Q255" i="1" s="1"/>
  <c r="L255" i="1"/>
  <c r="M239" i="1"/>
  <c r="Q239" i="1" s="1"/>
  <c r="L239" i="1"/>
  <c r="M223" i="1"/>
  <c r="Q223" i="1" s="1"/>
  <c r="L223" i="1"/>
  <c r="M207" i="1"/>
  <c r="Q207" i="1" s="1"/>
  <c r="L207" i="1"/>
  <c r="M191" i="1"/>
  <c r="Q191" i="1" s="1"/>
  <c r="L191" i="1"/>
  <c r="M175" i="1"/>
  <c r="Q175" i="1" s="1"/>
  <c r="L175" i="1"/>
  <c r="M159" i="1"/>
  <c r="Q159" i="1" s="1"/>
  <c r="L159" i="1"/>
  <c r="M143" i="1"/>
  <c r="Q143" i="1" s="1"/>
  <c r="L143" i="1"/>
  <c r="M127" i="1"/>
  <c r="Q127" i="1" s="1"/>
  <c r="L127" i="1"/>
  <c r="M111" i="1"/>
  <c r="Q111" i="1" s="1"/>
  <c r="L111" i="1"/>
  <c r="M95" i="1"/>
  <c r="Q95" i="1" s="1"/>
  <c r="L95" i="1"/>
  <c r="M79" i="1"/>
  <c r="Q79" i="1" s="1"/>
  <c r="L79" i="1"/>
  <c r="M63" i="1"/>
  <c r="Q63" i="1" s="1"/>
  <c r="L63" i="1"/>
  <c r="M47" i="1"/>
  <c r="Q47" i="1" s="1"/>
  <c r="L47" i="1"/>
  <c r="M31" i="1"/>
  <c r="Q31" i="1" s="1"/>
  <c r="L31" i="1"/>
  <c r="M353" i="1"/>
  <c r="Q353" i="1" s="1"/>
  <c r="L353" i="1"/>
  <c r="M337" i="1"/>
  <c r="Q337" i="1" s="1"/>
  <c r="L337" i="1"/>
  <c r="M321" i="1"/>
  <c r="Q321" i="1" s="1"/>
  <c r="L321" i="1"/>
  <c r="M305" i="1"/>
  <c r="Q305" i="1" s="1"/>
  <c r="L305" i="1"/>
  <c r="M289" i="1"/>
  <c r="Q289" i="1" s="1"/>
  <c r="L289" i="1"/>
  <c r="M273" i="1"/>
  <c r="Q273" i="1" s="1"/>
  <c r="L273" i="1"/>
  <c r="M257" i="1"/>
  <c r="Q257" i="1" s="1"/>
  <c r="L257" i="1"/>
  <c r="M241" i="1"/>
  <c r="Q241" i="1" s="1"/>
  <c r="L241" i="1"/>
  <c r="M225" i="1"/>
  <c r="Q225" i="1" s="1"/>
  <c r="L225" i="1"/>
  <c r="M209" i="1"/>
  <c r="Q209" i="1" s="1"/>
  <c r="L209" i="1"/>
  <c r="M193" i="1"/>
  <c r="Q193" i="1" s="1"/>
  <c r="L193" i="1"/>
  <c r="M177" i="1"/>
  <c r="Q177" i="1" s="1"/>
  <c r="L177" i="1"/>
  <c r="M161" i="1"/>
  <c r="Q161" i="1" s="1"/>
  <c r="L161" i="1"/>
  <c r="M145" i="1"/>
  <c r="Q145" i="1" s="1"/>
  <c r="L145" i="1"/>
  <c r="M129" i="1"/>
  <c r="Q129" i="1" s="1"/>
  <c r="L129" i="1"/>
  <c r="M113" i="1"/>
  <c r="Q113" i="1" s="1"/>
  <c r="L113" i="1"/>
  <c r="M97" i="1"/>
  <c r="Q97" i="1" s="1"/>
  <c r="L97" i="1"/>
  <c r="M81" i="1"/>
  <c r="Q81" i="1" s="1"/>
  <c r="L81" i="1"/>
  <c r="M65" i="1"/>
  <c r="Q65" i="1" s="1"/>
  <c r="L65" i="1"/>
  <c r="M49" i="1"/>
  <c r="Q49" i="1" s="1"/>
  <c r="L49" i="1"/>
  <c r="M33" i="1"/>
  <c r="Q33" i="1" s="1"/>
  <c r="L33" i="1"/>
  <c r="M30" i="1"/>
  <c r="Q30" i="1" s="1"/>
  <c r="L30" i="1"/>
  <c r="M62" i="1"/>
  <c r="Q62" i="1" s="1"/>
  <c r="L62" i="1"/>
  <c r="M94" i="1"/>
  <c r="Q94" i="1" s="1"/>
  <c r="L94" i="1"/>
  <c r="M126" i="1"/>
  <c r="Q126" i="1" s="1"/>
  <c r="L126" i="1"/>
  <c r="M158" i="1"/>
  <c r="Q158" i="1" s="1"/>
  <c r="L158" i="1"/>
  <c r="M190" i="1"/>
  <c r="Q190" i="1" s="1"/>
  <c r="L190" i="1"/>
  <c r="M222" i="1"/>
  <c r="Q222" i="1" s="1"/>
  <c r="L222" i="1"/>
  <c r="M254" i="1"/>
  <c r="Q254" i="1" s="1"/>
  <c r="L254" i="1"/>
  <c r="M24" i="1"/>
  <c r="Q24" i="1" s="1"/>
  <c r="L24" i="1"/>
  <c r="M56" i="1"/>
  <c r="Q56" i="1" s="1"/>
  <c r="L56" i="1"/>
  <c r="M88" i="1"/>
  <c r="Q88" i="1" s="1"/>
  <c r="L88" i="1"/>
  <c r="M120" i="1"/>
  <c r="Q120" i="1" s="1"/>
  <c r="L120" i="1"/>
  <c r="M152" i="1"/>
  <c r="Q152" i="1" s="1"/>
  <c r="L152" i="1"/>
  <c r="M184" i="1"/>
  <c r="Q184" i="1" s="1"/>
  <c r="L184" i="1"/>
  <c r="M216" i="1"/>
  <c r="Q216" i="1" s="1"/>
  <c r="L216" i="1"/>
  <c r="M248" i="1"/>
  <c r="Q248" i="1" s="1"/>
  <c r="L248" i="1"/>
  <c r="M280" i="1"/>
  <c r="Q280" i="1" s="1"/>
  <c r="L280" i="1"/>
  <c r="M312" i="1"/>
  <c r="Q312" i="1" s="1"/>
  <c r="L312" i="1"/>
  <c r="M344" i="1"/>
  <c r="Q344" i="1" s="1"/>
  <c r="L344" i="1"/>
  <c r="E100" i="1"/>
  <c r="F100" i="1" s="1"/>
  <c r="G100" i="1" s="1"/>
  <c r="H100" i="1" s="1"/>
  <c r="E148" i="1"/>
  <c r="F148" i="1" s="1"/>
  <c r="G148" i="1" s="1"/>
  <c r="H148" i="1" s="1"/>
  <c r="E252" i="1"/>
  <c r="F252" i="1" s="1"/>
  <c r="G252" i="1" s="1"/>
  <c r="H252" i="1" s="1"/>
  <c r="E324" i="1"/>
  <c r="F324" i="1" s="1"/>
  <c r="G324" i="1" s="1"/>
  <c r="H324" i="1" s="1"/>
  <c r="E360" i="1"/>
  <c r="F360" i="1" s="1"/>
  <c r="E194" i="1"/>
  <c r="F194" i="1" s="1"/>
  <c r="I194" i="1" s="1"/>
  <c r="E274" i="1"/>
  <c r="F274" i="1" s="1"/>
  <c r="G274" i="1" s="1"/>
  <c r="H274" i="1" s="1"/>
  <c r="E306" i="1"/>
  <c r="F306" i="1" s="1"/>
  <c r="G306" i="1" s="1"/>
  <c r="H306" i="1" s="1"/>
  <c r="K74" i="1"/>
  <c r="M74" i="1"/>
  <c r="Q74" i="1" s="1"/>
  <c r="L74" i="1"/>
  <c r="K138" i="1"/>
  <c r="M138" i="1"/>
  <c r="Q138" i="1" s="1"/>
  <c r="L138" i="1"/>
  <c r="K202" i="1"/>
  <c r="M202" i="1"/>
  <c r="Q202" i="1" s="1"/>
  <c r="L202" i="1"/>
  <c r="K266" i="1"/>
  <c r="M266" i="1"/>
  <c r="Q266" i="1" s="1"/>
  <c r="L266" i="1"/>
  <c r="M314" i="1"/>
  <c r="Q314" i="1" s="1"/>
  <c r="L314" i="1"/>
  <c r="M354" i="1"/>
  <c r="Q354" i="1" s="1"/>
  <c r="L354" i="1"/>
  <c r="K44" i="1"/>
  <c r="M44" i="1"/>
  <c r="Q44" i="1" s="1"/>
  <c r="L44" i="1"/>
  <c r="K108" i="1"/>
  <c r="M108" i="1"/>
  <c r="Q108" i="1" s="1"/>
  <c r="L108" i="1"/>
  <c r="K172" i="1"/>
  <c r="M172" i="1"/>
  <c r="Q172" i="1" s="1"/>
  <c r="L172" i="1"/>
  <c r="K236" i="1"/>
  <c r="M236" i="1"/>
  <c r="Q236" i="1" s="1"/>
  <c r="L236" i="1"/>
  <c r="K294" i="1"/>
  <c r="M294" i="1"/>
  <c r="Q294" i="1" s="1"/>
  <c r="L294" i="1"/>
  <c r="M338" i="1"/>
  <c r="Q338" i="1" s="1"/>
  <c r="L338" i="1"/>
  <c r="K34" i="1"/>
  <c r="M34" i="1"/>
  <c r="Q34" i="1" s="1"/>
  <c r="L34" i="1"/>
  <c r="K162" i="1"/>
  <c r="M162" i="1"/>
  <c r="Q162" i="1" s="1"/>
  <c r="L162" i="1"/>
  <c r="K286" i="1"/>
  <c r="M286" i="1"/>
  <c r="Q286" i="1" s="1"/>
  <c r="L286" i="1"/>
  <c r="K363" i="1"/>
  <c r="M363" i="1"/>
  <c r="Q363" i="1" s="1"/>
  <c r="L363" i="1"/>
  <c r="K310" i="1"/>
  <c r="M310" i="1"/>
  <c r="Q310" i="1" s="1"/>
  <c r="L310" i="1"/>
  <c r="K68" i="1"/>
  <c r="M68" i="1"/>
  <c r="Q68" i="1" s="1"/>
  <c r="L68" i="1"/>
  <c r="K260" i="1"/>
  <c r="M260" i="1"/>
  <c r="Q260" i="1" s="1"/>
  <c r="L260" i="1"/>
  <c r="K114" i="1"/>
  <c r="M114" i="1"/>
  <c r="Q114" i="1" s="1"/>
  <c r="L114" i="1"/>
  <c r="K242" i="1"/>
  <c r="M242" i="1"/>
  <c r="Q242" i="1" s="1"/>
  <c r="L242" i="1"/>
  <c r="K340" i="1"/>
  <c r="M340" i="1"/>
  <c r="Q340" i="1" s="1"/>
  <c r="L340" i="1"/>
  <c r="K116" i="1"/>
  <c r="M116" i="1"/>
  <c r="Q116" i="1" s="1"/>
  <c r="L116" i="1"/>
  <c r="K244" i="1"/>
  <c r="M244" i="1"/>
  <c r="Q244" i="1" s="1"/>
  <c r="L244" i="1"/>
  <c r="K342" i="1"/>
  <c r="M342" i="1"/>
  <c r="Q342" i="1" s="1"/>
  <c r="L342" i="1"/>
  <c r="E212" i="1"/>
  <c r="F212" i="1" s="1"/>
  <c r="E116" i="1"/>
  <c r="F116" i="1" s="1"/>
  <c r="G116" i="1" s="1"/>
  <c r="H116" i="1" s="1"/>
  <c r="E172" i="1"/>
  <c r="F172" i="1" s="1"/>
  <c r="G172" i="1" s="1"/>
  <c r="H172" i="1" s="1"/>
  <c r="E236" i="1"/>
  <c r="F236" i="1" s="1"/>
  <c r="I236" i="1" s="1"/>
  <c r="E340" i="1"/>
  <c r="F340" i="1" s="1"/>
  <c r="G340" i="1" s="1"/>
  <c r="H340" i="1" s="1"/>
  <c r="E138" i="1"/>
  <c r="F138" i="1" s="1"/>
  <c r="G138" i="1" s="1"/>
  <c r="H138" i="1" s="1"/>
  <c r="E266" i="1"/>
  <c r="F266" i="1" s="1"/>
  <c r="G266" i="1" s="1"/>
  <c r="H266" i="1" s="1"/>
  <c r="E290" i="1"/>
  <c r="F290" i="1" s="1"/>
  <c r="G290" i="1" s="1"/>
  <c r="H290" i="1" s="1"/>
  <c r="E326" i="1"/>
  <c r="F326" i="1" s="1"/>
  <c r="G326" i="1" s="1"/>
  <c r="H326" i="1" s="1"/>
  <c r="E72" i="1"/>
  <c r="F72" i="1" s="1"/>
  <c r="G72" i="1" s="1"/>
  <c r="H72" i="1" s="1"/>
  <c r="E300" i="1"/>
  <c r="F300" i="1" s="1"/>
  <c r="G300" i="1" s="1"/>
  <c r="H300" i="1" s="1"/>
  <c r="E25" i="1"/>
  <c r="F25" i="1" s="1"/>
  <c r="G25" i="1" s="1"/>
  <c r="H25" i="1" s="1"/>
  <c r="E319" i="1"/>
  <c r="F319" i="1" s="1"/>
  <c r="I319" i="1" s="1"/>
  <c r="K319" i="1"/>
  <c r="E271" i="1"/>
  <c r="F271" i="1" s="1"/>
  <c r="G271" i="1" s="1"/>
  <c r="H271" i="1" s="1"/>
  <c r="K271" i="1"/>
  <c r="E223" i="1"/>
  <c r="F223" i="1" s="1"/>
  <c r="I223" i="1" s="1"/>
  <c r="K223" i="1"/>
  <c r="E175" i="1"/>
  <c r="F175" i="1" s="1"/>
  <c r="G175" i="1" s="1"/>
  <c r="H175" i="1" s="1"/>
  <c r="K175" i="1"/>
  <c r="E127" i="1"/>
  <c r="F127" i="1" s="1"/>
  <c r="I127" i="1" s="1"/>
  <c r="K127" i="1"/>
  <c r="E79" i="1"/>
  <c r="F79" i="1" s="1"/>
  <c r="G79" i="1" s="1"/>
  <c r="H79" i="1" s="1"/>
  <c r="K79" i="1"/>
  <c r="E31" i="1"/>
  <c r="F31" i="1" s="1"/>
  <c r="I31" i="1" s="1"/>
  <c r="K31" i="1"/>
  <c r="E321" i="1"/>
  <c r="F321" i="1" s="1"/>
  <c r="G321" i="1" s="1"/>
  <c r="H321" i="1" s="1"/>
  <c r="K321" i="1"/>
  <c r="E273" i="1"/>
  <c r="F273" i="1" s="1"/>
  <c r="I273" i="1" s="1"/>
  <c r="K273" i="1"/>
  <c r="E225" i="1"/>
  <c r="F225" i="1" s="1"/>
  <c r="I225" i="1" s="1"/>
  <c r="K225" i="1"/>
  <c r="E177" i="1"/>
  <c r="F177" i="1" s="1"/>
  <c r="I177" i="1" s="1"/>
  <c r="K177" i="1"/>
  <c r="E129" i="1"/>
  <c r="F129" i="1" s="1"/>
  <c r="I129" i="1" s="1"/>
  <c r="K129" i="1"/>
  <c r="E81" i="1"/>
  <c r="F81" i="1" s="1"/>
  <c r="I81" i="1" s="1"/>
  <c r="K81" i="1"/>
  <c r="E33" i="1"/>
  <c r="F33" i="1" s="1"/>
  <c r="G33" i="1" s="1"/>
  <c r="H33" i="1" s="1"/>
  <c r="K33" i="1"/>
  <c r="E94" i="1"/>
  <c r="F94" i="1" s="1"/>
  <c r="I94" i="1" s="1"/>
  <c r="K94" i="1"/>
  <c r="E24" i="1"/>
  <c r="F24" i="1" s="1"/>
  <c r="I24" i="1" s="1"/>
  <c r="K24" i="1"/>
  <c r="E106" i="1"/>
  <c r="F106" i="1" s="1"/>
  <c r="G106" i="1" s="1"/>
  <c r="H106" i="1" s="1"/>
  <c r="K106" i="1"/>
  <c r="E292" i="1"/>
  <c r="F292" i="1" s="1"/>
  <c r="G292" i="1" s="1"/>
  <c r="H292" i="1" s="1"/>
  <c r="K292" i="1"/>
  <c r="E334" i="1"/>
  <c r="F334" i="1" s="1"/>
  <c r="G334" i="1" s="1"/>
  <c r="H334" i="1" s="1"/>
  <c r="K334" i="1"/>
  <c r="E140" i="1"/>
  <c r="F140" i="1" s="1"/>
  <c r="G140" i="1" s="1"/>
  <c r="H140" i="1" s="1"/>
  <c r="K140" i="1"/>
  <c r="E268" i="1"/>
  <c r="F268" i="1" s="1"/>
  <c r="G268" i="1" s="1"/>
  <c r="H268" i="1" s="1"/>
  <c r="K268" i="1"/>
  <c r="E356" i="1"/>
  <c r="F356" i="1" s="1"/>
  <c r="I356" i="1" s="1"/>
  <c r="K356" i="1"/>
  <c r="E226" i="1"/>
  <c r="F226" i="1" s="1"/>
  <c r="I226" i="1" s="1"/>
  <c r="K226" i="1"/>
  <c r="E228" i="1"/>
  <c r="F228" i="1" s="1"/>
  <c r="G228" i="1" s="1"/>
  <c r="H228" i="1" s="1"/>
  <c r="K228" i="1"/>
  <c r="E164" i="1"/>
  <c r="F164" i="1" s="1"/>
  <c r="G164" i="1" s="1"/>
  <c r="H164" i="1" s="1"/>
  <c r="K164" i="1"/>
  <c r="E178" i="1"/>
  <c r="F178" i="1" s="1"/>
  <c r="I178" i="1" s="1"/>
  <c r="K178" i="1"/>
  <c r="E180" i="1"/>
  <c r="F180" i="1" s="1"/>
  <c r="G180" i="1" s="1"/>
  <c r="H180" i="1" s="1"/>
  <c r="K180" i="1"/>
  <c r="E347" i="1"/>
  <c r="F347" i="1" s="1"/>
  <c r="I347" i="1" s="1"/>
  <c r="K347" i="1"/>
  <c r="E331" i="1"/>
  <c r="F331" i="1" s="1"/>
  <c r="I331" i="1" s="1"/>
  <c r="K331" i="1"/>
  <c r="E299" i="1"/>
  <c r="F299" i="1" s="1"/>
  <c r="I299" i="1" s="1"/>
  <c r="K299" i="1"/>
  <c r="E283" i="1"/>
  <c r="F283" i="1" s="1"/>
  <c r="G283" i="1" s="1"/>
  <c r="H283" i="1" s="1"/>
  <c r="K283" i="1"/>
  <c r="E267" i="1"/>
  <c r="F267" i="1" s="1"/>
  <c r="I267" i="1" s="1"/>
  <c r="K267" i="1"/>
  <c r="E251" i="1"/>
  <c r="F251" i="1" s="1"/>
  <c r="G251" i="1" s="1"/>
  <c r="H251" i="1" s="1"/>
  <c r="K251" i="1"/>
  <c r="E235" i="1"/>
  <c r="F235" i="1" s="1"/>
  <c r="I235" i="1" s="1"/>
  <c r="K235" i="1"/>
  <c r="E219" i="1"/>
  <c r="F219" i="1" s="1"/>
  <c r="G219" i="1" s="1"/>
  <c r="H219" i="1" s="1"/>
  <c r="K219" i="1"/>
  <c r="E203" i="1"/>
  <c r="F203" i="1" s="1"/>
  <c r="I203" i="1" s="1"/>
  <c r="K203" i="1"/>
  <c r="E187" i="1"/>
  <c r="F187" i="1" s="1"/>
  <c r="I187" i="1" s="1"/>
  <c r="K187" i="1"/>
  <c r="E171" i="1"/>
  <c r="F171" i="1" s="1"/>
  <c r="G171" i="1" s="1"/>
  <c r="H171" i="1" s="1"/>
  <c r="K171" i="1"/>
  <c r="E155" i="1"/>
  <c r="F155" i="1" s="1"/>
  <c r="I155" i="1" s="1"/>
  <c r="K155" i="1"/>
  <c r="E139" i="1"/>
  <c r="F139" i="1" s="1"/>
  <c r="G139" i="1" s="1"/>
  <c r="H139" i="1" s="1"/>
  <c r="K139" i="1"/>
  <c r="E123" i="1"/>
  <c r="F123" i="1" s="1"/>
  <c r="K123" i="1"/>
  <c r="E107" i="1"/>
  <c r="F107" i="1" s="1"/>
  <c r="G107" i="1" s="1"/>
  <c r="H107" i="1" s="1"/>
  <c r="K107" i="1"/>
  <c r="E91" i="1"/>
  <c r="F91" i="1" s="1"/>
  <c r="I91" i="1" s="1"/>
  <c r="K91" i="1"/>
  <c r="E75" i="1"/>
  <c r="F75" i="1" s="1"/>
  <c r="G75" i="1" s="1"/>
  <c r="H75" i="1" s="1"/>
  <c r="K75" i="1"/>
  <c r="E59" i="1"/>
  <c r="F59" i="1" s="1"/>
  <c r="K59" i="1"/>
  <c r="E43" i="1"/>
  <c r="F43" i="1" s="1"/>
  <c r="I43" i="1" s="1"/>
  <c r="K43" i="1"/>
  <c r="E27" i="1"/>
  <c r="F27" i="1" s="1"/>
  <c r="I27" i="1" s="1"/>
  <c r="K27" i="1"/>
  <c r="E349" i="1"/>
  <c r="F349" i="1" s="1"/>
  <c r="G349" i="1" s="1"/>
  <c r="H349" i="1" s="1"/>
  <c r="K349" i="1"/>
  <c r="E333" i="1"/>
  <c r="F333" i="1" s="1"/>
  <c r="K333" i="1"/>
  <c r="E317" i="1"/>
  <c r="F317" i="1" s="1"/>
  <c r="G317" i="1" s="1"/>
  <c r="H317" i="1" s="1"/>
  <c r="K317" i="1"/>
  <c r="E301" i="1"/>
  <c r="F301" i="1" s="1"/>
  <c r="G301" i="1" s="1"/>
  <c r="H301" i="1" s="1"/>
  <c r="K301" i="1"/>
  <c r="E285" i="1"/>
  <c r="F285" i="1" s="1"/>
  <c r="G285" i="1" s="1"/>
  <c r="H285" i="1" s="1"/>
  <c r="K285" i="1"/>
  <c r="E269" i="1"/>
  <c r="F269" i="1" s="1"/>
  <c r="I269" i="1" s="1"/>
  <c r="K269" i="1"/>
  <c r="E253" i="1"/>
  <c r="F253" i="1" s="1"/>
  <c r="G253" i="1" s="1"/>
  <c r="H253" i="1" s="1"/>
  <c r="K253" i="1"/>
  <c r="E237" i="1"/>
  <c r="F237" i="1" s="1"/>
  <c r="I237" i="1" s="1"/>
  <c r="K237" i="1"/>
  <c r="E221" i="1"/>
  <c r="F221" i="1" s="1"/>
  <c r="G221" i="1" s="1"/>
  <c r="H221" i="1" s="1"/>
  <c r="K221" i="1"/>
  <c r="E205" i="1"/>
  <c r="F205" i="1" s="1"/>
  <c r="K205" i="1"/>
  <c r="E189" i="1"/>
  <c r="F189" i="1" s="1"/>
  <c r="G189" i="1" s="1"/>
  <c r="H189" i="1" s="1"/>
  <c r="K189" i="1"/>
  <c r="E173" i="1"/>
  <c r="F173" i="1" s="1"/>
  <c r="G173" i="1" s="1"/>
  <c r="H173" i="1" s="1"/>
  <c r="K173" i="1"/>
  <c r="E157" i="1"/>
  <c r="F157" i="1" s="1"/>
  <c r="G157" i="1" s="1"/>
  <c r="H157" i="1" s="1"/>
  <c r="K157" i="1"/>
  <c r="E141" i="1"/>
  <c r="F141" i="1" s="1"/>
  <c r="K141" i="1"/>
  <c r="E125" i="1"/>
  <c r="F125" i="1" s="1"/>
  <c r="G125" i="1" s="1"/>
  <c r="H125" i="1" s="1"/>
  <c r="K125" i="1"/>
  <c r="E109" i="1"/>
  <c r="F109" i="1" s="1"/>
  <c r="G109" i="1" s="1"/>
  <c r="H109" i="1" s="1"/>
  <c r="K109" i="1"/>
  <c r="E93" i="1"/>
  <c r="F93" i="1" s="1"/>
  <c r="G93" i="1" s="1"/>
  <c r="H93" i="1" s="1"/>
  <c r="K93" i="1"/>
  <c r="E77" i="1"/>
  <c r="F77" i="1" s="1"/>
  <c r="I77" i="1" s="1"/>
  <c r="K77" i="1"/>
  <c r="E61" i="1"/>
  <c r="F61" i="1" s="1"/>
  <c r="G61" i="1" s="1"/>
  <c r="H61" i="1" s="1"/>
  <c r="K61" i="1"/>
  <c r="E45" i="1"/>
  <c r="F45" i="1" s="1"/>
  <c r="G45" i="1" s="1"/>
  <c r="H45" i="1" s="1"/>
  <c r="K45" i="1"/>
  <c r="E29" i="1"/>
  <c r="F29" i="1" s="1"/>
  <c r="G29" i="1" s="1"/>
  <c r="H29" i="1" s="1"/>
  <c r="K29" i="1"/>
  <c r="E38" i="1"/>
  <c r="F38" i="1" s="1"/>
  <c r="K38" i="1"/>
  <c r="E70" i="1"/>
  <c r="F70" i="1" s="1"/>
  <c r="K70" i="1"/>
  <c r="E102" i="1"/>
  <c r="F102" i="1" s="1"/>
  <c r="G102" i="1" s="1"/>
  <c r="H102" i="1" s="1"/>
  <c r="K102" i="1"/>
  <c r="E134" i="1"/>
  <c r="F134" i="1" s="1"/>
  <c r="K134" i="1"/>
  <c r="E166" i="1"/>
  <c r="F166" i="1" s="1"/>
  <c r="I166" i="1" s="1"/>
  <c r="K166" i="1"/>
  <c r="E198" i="1"/>
  <c r="F198" i="1" s="1"/>
  <c r="G198" i="1" s="1"/>
  <c r="H198" i="1" s="1"/>
  <c r="K198" i="1"/>
  <c r="E230" i="1"/>
  <c r="F230" i="1" s="1"/>
  <c r="I230" i="1" s="1"/>
  <c r="K230" i="1"/>
  <c r="E262" i="1"/>
  <c r="F262" i="1" s="1"/>
  <c r="I262" i="1" s="1"/>
  <c r="K262" i="1"/>
  <c r="E32" i="1"/>
  <c r="F32" i="1" s="1"/>
  <c r="G32" i="1" s="1"/>
  <c r="H32" i="1" s="1"/>
  <c r="K32" i="1"/>
  <c r="E64" i="1"/>
  <c r="F64" i="1" s="1"/>
  <c r="I64" i="1" s="1"/>
  <c r="K64" i="1"/>
  <c r="E96" i="1"/>
  <c r="F96" i="1" s="1"/>
  <c r="K96" i="1"/>
  <c r="E128" i="1"/>
  <c r="F128" i="1" s="1"/>
  <c r="K128" i="1"/>
  <c r="E160" i="1"/>
  <c r="F160" i="1" s="1"/>
  <c r="G160" i="1" s="1"/>
  <c r="H160" i="1" s="1"/>
  <c r="K160" i="1"/>
  <c r="E192" i="1"/>
  <c r="F192" i="1" s="1"/>
  <c r="I192" i="1" s="1"/>
  <c r="K192" i="1"/>
  <c r="E224" i="1"/>
  <c r="F224" i="1" s="1"/>
  <c r="K224" i="1"/>
  <c r="E256" i="1"/>
  <c r="F256" i="1" s="1"/>
  <c r="K256" i="1"/>
  <c r="E288" i="1"/>
  <c r="F288" i="1" s="1"/>
  <c r="I288" i="1" s="1"/>
  <c r="K288" i="1"/>
  <c r="E320" i="1"/>
  <c r="F320" i="1" s="1"/>
  <c r="I320" i="1" s="1"/>
  <c r="K320" i="1"/>
  <c r="E281" i="1"/>
  <c r="F281" i="1" s="1"/>
  <c r="I281" i="1" s="1"/>
  <c r="E359" i="1"/>
  <c r="F359" i="1" s="1"/>
  <c r="I359" i="1" s="1"/>
  <c r="E58" i="1"/>
  <c r="F58" i="1" s="1"/>
  <c r="I58" i="1" s="1"/>
  <c r="K58" i="1"/>
  <c r="E122" i="1"/>
  <c r="F122" i="1" s="1"/>
  <c r="G122" i="1" s="1"/>
  <c r="H122" i="1" s="1"/>
  <c r="K122" i="1"/>
  <c r="E186" i="1"/>
  <c r="F186" i="1" s="1"/>
  <c r="G186" i="1" s="1"/>
  <c r="H186" i="1" s="1"/>
  <c r="K186" i="1"/>
  <c r="E250" i="1"/>
  <c r="F250" i="1" s="1"/>
  <c r="G250" i="1" s="1"/>
  <c r="H250" i="1" s="1"/>
  <c r="K250" i="1"/>
  <c r="E302" i="1"/>
  <c r="F302" i="1" s="1"/>
  <c r="I302" i="1" s="1"/>
  <c r="K302" i="1"/>
  <c r="E346" i="1"/>
  <c r="F346" i="1" s="1"/>
  <c r="G346" i="1" s="1"/>
  <c r="H346" i="1" s="1"/>
  <c r="K346" i="1"/>
  <c r="E28" i="1"/>
  <c r="F28" i="1" s="1"/>
  <c r="G28" i="1" s="1"/>
  <c r="H28" i="1" s="1"/>
  <c r="K28" i="1"/>
  <c r="E92" i="1"/>
  <c r="F92" i="1" s="1"/>
  <c r="K92" i="1"/>
  <c r="E156" i="1"/>
  <c r="F156" i="1" s="1"/>
  <c r="G156" i="1" s="1"/>
  <c r="H156" i="1" s="1"/>
  <c r="K156" i="1"/>
  <c r="E220" i="1"/>
  <c r="F220" i="1" s="1"/>
  <c r="G220" i="1" s="1"/>
  <c r="H220" i="1" s="1"/>
  <c r="K220" i="1"/>
  <c r="E284" i="1"/>
  <c r="F284" i="1" s="1"/>
  <c r="G284" i="1" s="1"/>
  <c r="H284" i="1" s="1"/>
  <c r="K284" i="1"/>
  <c r="E362" i="1"/>
  <c r="F362" i="1" s="1"/>
  <c r="K362" i="1"/>
  <c r="E130" i="1"/>
  <c r="F130" i="1" s="1"/>
  <c r="I130" i="1" s="1"/>
  <c r="K130" i="1"/>
  <c r="E258" i="1"/>
  <c r="F258" i="1" s="1"/>
  <c r="G258" i="1" s="1"/>
  <c r="H258" i="1" s="1"/>
  <c r="K258" i="1"/>
  <c r="E350" i="1"/>
  <c r="F350" i="1" s="1"/>
  <c r="I350" i="1" s="1"/>
  <c r="K350" i="1"/>
  <c r="E36" i="1"/>
  <c r="F36" i="1" s="1"/>
  <c r="K36" i="1"/>
  <c r="E82" i="1"/>
  <c r="F82" i="1" s="1"/>
  <c r="G82" i="1" s="1"/>
  <c r="H82" i="1" s="1"/>
  <c r="K82" i="1"/>
  <c r="E210" i="1"/>
  <c r="F210" i="1" s="1"/>
  <c r="K210" i="1"/>
  <c r="E318" i="1"/>
  <c r="F318" i="1" s="1"/>
  <c r="G318" i="1" s="1"/>
  <c r="H318" i="1" s="1"/>
  <c r="K318" i="1"/>
  <c r="E84" i="1"/>
  <c r="F84" i="1" s="1"/>
  <c r="I84" i="1" s="1"/>
  <c r="K84" i="1"/>
  <c r="E322" i="1"/>
  <c r="F322" i="1" s="1"/>
  <c r="G322" i="1" s="1"/>
  <c r="H322" i="1" s="1"/>
  <c r="K322" i="1"/>
  <c r="E335" i="1"/>
  <c r="F335" i="1" s="1"/>
  <c r="G335" i="1" s="1"/>
  <c r="H335" i="1" s="1"/>
  <c r="K335" i="1"/>
  <c r="E303" i="1"/>
  <c r="F303" i="1" s="1"/>
  <c r="I303" i="1" s="1"/>
  <c r="K303" i="1"/>
  <c r="E255" i="1"/>
  <c r="F255" i="1" s="1"/>
  <c r="G255" i="1" s="1"/>
  <c r="H255" i="1" s="1"/>
  <c r="K255" i="1"/>
  <c r="E191" i="1"/>
  <c r="F191" i="1" s="1"/>
  <c r="G191" i="1" s="1"/>
  <c r="H191" i="1" s="1"/>
  <c r="K191" i="1"/>
  <c r="E143" i="1"/>
  <c r="F143" i="1" s="1"/>
  <c r="K143" i="1"/>
  <c r="E111" i="1"/>
  <c r="F111" i="1" s="1"/>
  <c r="G111" i="1" s="1"/>
  <c r="H111" i="1" s="1"/>
  <c r="K111" i="1"/>
  <c r="E63" i="1"/>
  <c r="F63" i="1" s="1"/>
  <c r="G63" i="1" s="1"/>
  <c r="H63" i="1" s="1"/>
  <c r="K63" i="1"/>
  <c r="E337" i="1"/>
  <c r="F337" i="1" s="1"/>
  <c r="G337" i="1" s="1"/>
  <c r="H337" i="1" s="1"/>
  <c r="K337" i="1"/>
  <c r="E305" i="1"/>
  <c r="F305" i="1" s="1"/>
  <c r="G305" i="1" s="1"/>
  <c r="H305" i="1" s="1"/>
  <c r="K305" i="1"/>
  <c r="E257" i="1"/>
  <c r="F257" i="1" s="1"/>
  <c r="G257" i="1" s="1"/>
  <c r="H257" i="1" s="1"/>
  <c r="K257" i="1"/>
  <c r="E209" i="1"/>
  <c r="F209" i="1" s="1"/>
  <c r="G209" i="1" s="1"/>
  <c r="H209" i="1" s="1"/>
  <c r="K209" i="1"/>
  <c r="E145" i="1"/>
  <c r="F145" i="1" s="1"/>
  <c r="G145" i="1" s="1"/>
  <c r="H145" i="1" s="1"/>
  <c r="K145" i="1"/>
  <c r="E97" i="1"/>
  <c r="F97" i="1" s="1"/>
  <c r="K97" i="1"/>
  <c r="E49" i="1"/>
  <c r="F49" i="1" s="1"/>
  <c r="G49" i="1" s="1"/>
  <c r="H49" i="1" s="1"/>
  <c r="K49" i="1"/>
  <c r="E62" i="1"/>
  <c r="F62" i="1" s="1"/>
  <c r="K62" i="1"/>
  <c r="E158" i="1"/>
  <c r="F158" i="1" s="1"/>
  <c r="G158" i="1" s="1"/>
  <c r="H158" i="1" s="1"/>
  <c r="K158" i="1"/>
  <c r="E222" i="1"/>
  <c r="F222" i="1" s="1"/>
  <c r="I222" i="1" s="1"/>
  <c r="K222" i="1"/>
  <c r="E42" i="1"/>
  <c r="F42" i="1" s="1"/>
  <c r="I42" i="1" s="1"/>
  <c r="K42" i="1"/>
  <c r="E234" i="1"/>
  <c r="F234" i="1" s="1"/>
  <c r="K234" i="1"/>
  <c r="E20" i="1"/>
  <c r="F20" i="1" s="1"/>
  <c r="G20" i="1" s="1"/>
  <c r="H20" i="1" s="1"/>
  <c r="K20" i="1"/>
  <c r="E204" i="1"/>
  <c r="F204" i="1" s="1"/>
  <c r="K204" i="1"/>
  <c r="E316" i="1"/>
  <c r="F316" i="1" s="1"/>
  <c r="K316" i="1"/>
  <c r="E98" i="1"/>
  <c r="F98" i="1" s="1"/>
  <c r="I98" i="1" s="1"/>
  <c r="K98" i="1"/>
  <c r="E330" i="1"/>
  <c r="F330" i="1" s="1"/>
  <c r="G330" i="1" s="1"/>
  <c r="H330" i="1" s="1"/>
  <c r="K330" i="1"/>
  <c r="E364" i="1"/>
  <c r="F364" i="1" s="1"/>
  <c r="I364" i="1" s="1"/>
  <c r="K364" i="1"/>
  <c r="E50" i="1"/>
  <c r="F50" i="1" s="1"/>
  <c r="I50" i="1" s="1"/>
  <c r="K50" i="1"/>
  <c r="E298" i="1"/>
  <c r="F298" i="1" s="1"/>
  <c r="I298" i="1" s="1"/>
  <c r="K298" i="1"/>
  <c r="E52" i="1"/>
  <c r="F52" i="1" s="1"/>
  <c r="G52" i="1" s="1"/>
  <c r="H52" i="1" s="1"/>
  <c r="K52" i="1"/>
  <c r="E315" i="1"/>
  <c r="F315" i="1" s="1"/>
  <c r="I315" i="1" s="1"/>
  <c r="K315" i="1"/>
  <c r="E343" i="1"/>
  <c r="F343" i="1" s="1"/>
  <c r="K343" i="1"/>
  <c r="E327" i="1"/>
  <c r="F327" i="1" s="1"/>
  <c r="I327" i="1" s="1"/>
  <c r="K327" i="1"/>
  <c r="E311" i="1"/>
  <c r="F311" i="1" s="1"/>
  <c r="K311" i="1"/>
  <c r="E295" i="1"/>
  <c r="F295" i="1" s="1"/>
  <c r="I295" i="1" s="1"/>
  <c r="K295" i="1"/>
  <c r="E279" i="1"/>
  <c r="F279" i="1" s="1"/>
  <c r="G279" i="1" s="1"/>
  <c r="H279" i="1" s="1"/>
  <c r="K279" i="1"/>
  <c r="E263" i="1"/>
  <c r="F263" i="1" s="1"/>
  <c r="I263" i="1" s="1"/>
  <c r="K263" i="1"/>
  <c r="E247" i="1"/>
  <c r="F247" i="1" s="1"/>
  <c r="K247" i="1"/>
  <c r="E231" i="1"/>
  <c r="F231" i="1" s="1"/>
  <c r="G231" i="1" s="1"/>
  <c r="H231" i="1" s="1"/>
  <c r="K231" i="1"/>
  <c r="E215" i="1"/>
  <c r="F215" i="1" s="1"/>
  <c r="G215" i="1" s="1"/>
  <c r="H215" i="1" s="1"/>
  <c r="K215" i="1"/>
  <c r="E199" i="1"/>
  <c r="F199" i="1" s="1"/>
  <c r="K199" i="1"/>
  <c r="E183" i="1"/>
  <c r="F183" i="1" s="1"/>
  <c r="I183" i="1" s="1"/>
  <c r="K183" i="1"/>
  <c r="E167" i="1"/>
  <c r="F167" i="1" s="1"/>
  <c r="I167" i="1" s="1"/>
  <c r="K167" i="1"/>
  <c r="E151" i="1"/>
  <c r="F151" i="1" s="1"/>
  <c r="G151" i="1" s="1"/>
  <c r="H151" i="1" s="1"/>
  <c r="K151" i="1"/>
  <c r="E135" i="1"/>
  <c r="F135" i="1" s="1"/>
  <c r="K135" i="1"/>
  <c r="E119" i="1"/>
  <c r="F119" i="1" s="1"/>
  <c r="G119" i="1" s="1"/>
  <c r="H119" i="1" s="1"/>
  <c r="K119" i="1"/>
  <c r="E103" i="1"/>
  <c r="F103" i="1" s="1"/>
  <c r="I103" i="1" s="1"/>
  <c r="K103" i="1"/>
  <c r="E87" i="1"/>
  <c r="F87" i="1" s="1"/>
  <c r="I87" i="1" s="1"/>
  <c r="K87" i="1"/>
  <c r="E71" i="1"/>
  <c r="F71" i="1" s="1"/>
  <c r="K71" i="1"/>
  <c r="E55" i="1"/>
  <c r="F55" i="1" s="1"/>
  <c r="K55" i="1"/>
  <c r="E39" i="1"/>
  <c r="F39" i="1" s="1"/>
  <c r="I39" i="1" s="1"/>
  <c r="K39" i="1"/>
  <c r="E23" i="1"/>
  <c r="F23" i="1" s="1"/>
  <c r="I23" i="1" s="1"/>
  <c r="K23" i="1"/>
  <c r="E345" i="1"/>
  <c r="F345" i="1" s="1"/>
  <c r="I345" i="1" s="1"/>
  <c r="K345" i="1"/>
  <c r="E329" i="1"/>
  <c r="F329" i="1" s="1"/>
  <c r="I329" i="1" s="1"/>
  <c r="K329" i="1"/>
  <c r="E313" i="1"/>
  <c r="F313" i="1" s="1"/>
  <c r="K313" i="1"/>
  <c r="E297" i="1"/>
  <c r="F297" i="1" s="1"/>
  <c r="K297" i="1"/>
  <c r="E265" i="1"/>
  <c r="F265" i="1" s="1"/>
  <c r="G265" i="1" s="1"/>
  <c r="H265" i="1" s="1"/>
  <c r="K265" i="1"/>
  <c r="E249" i="1"/>
  <c r="F249" i="1" s="1"/>
  <c r="K249" i="1"/>
  <c r="E233" i="1"/>
  <c r="F233" i="1" s="1"/>
  <c r="K233" i="1"/>
  <c r="E217" i="1"/>
  <c r="F217" i="1" s="1"/>
  <c r="G217" i="1" s="1"/>
  <c r="H217" i="1" s="1"/>
  <c r="K217" i="1"/>
  <c r="E201" i="1"/>
  <c r="F201" i="1" s="1"/>
  <c r="G201" i="1" s="1"/>
  <c r="H201" i="1" s="1"/>
  <c r="K201" i="1"/>
  <c r="E185" i="1"/>
  <c r="F185" i="1" s="1"/>
  <c r="K185" i="1"/>
  <c r="E169" i="1"/>
  <c r="F169" i="1" s="1"/>
  <c r="I169" i="1" s="1"/>
  <c r="K169" i="1"/>
  <c r="E153" i="1"/>
  <c r="F153" i="1" s="1"/>
  <c r="G153" i="1" s="1"/>
  <c r="H153" i="1" s="1"/>
  <c r="K153" i="1"/>
  <c r="E137" i="1"/>
  <c r="F137" i="1" s="1"/>
  <c r="G137" i="1" s="1"/>
  <c r="H137" i="1" s="1"/>
  <c r="K137" i="1"/>
  <c r="E121" i="1"/>
  <c r="F121" i="1" s="1"/>
  <c r="I121" i="1" s="1"/>
  <c r="K121" i="1"/>
  <c r="E105" i="1"/>
  <c r="F105" i="1" s="1"/>
  <c r="I105" i="1" s="1"/>
  <c r="K105" i="1"/>
  <c r="E89" i="1"/>
  <c r="F89" i="1" s="1"/>
  <c r="G89" i="1" s="1"/>
  <c r="H89" i="1" s="1"/>
  <c r="K89" i="1"/>
  <c r="E73" i="1"/>
  <c r="F73" i="1" s="1"/>
  <c r="K73" i="1"/>
  <c r="E57" i="1"/>
  <c r="F57" i="1" s="1"/>
  <c r="I57" i="1" s="1"/>
  <c r="K57" i="1"/>
  <c r="E41" i="1"/>
  <c r="F41" i="1" s="1"/>
  <c r="I41" i="1" s="1"/>
  <c r="K41" i="1"/>
  <c r="E46" i="1"/>
  <c r="F46" i="1" s="1"/>
  <c r="I46" i="1" s="1"/>
  <c r="K46" i="1"/>
  <c r="E78" i="1"/>
  <c r="F78" i="1" s="1"/>
  <c r="I78" i="1" s="1"/>
  <c r="K78" i="1"/>
  <c r="E110" i="1"/>
  <c r="F110" i="1" s="1"/>
  <c r="I110" i="1" s="1"/>
  <c r="K110" i="1"/>
  <c r="E142" i="1"/>
  <c r="F142" i="1" s="1"/>
  <c r="K142" i="1"/>
  <c r="E174" i="1"/>
  <c r="F174" i="1" s="1"/>
  <c r="I174" i="1" s="1"/>
  <c r="K174" i="1"/>
  <c r="E206" i="1"/>
  <c r="F206" i="1" s="1"/>
  <c r="K206" i="1"/>
  <c r="E238" i="1"/>
  <c r="F238" i="1" s="1"/>
  <c r="I238" i="1" s="1"/>
  <c r="K238" i="1"/>
  <c r="E270" i="1"/>
  <c r="F270" i="1" s="1"/>
  <c r="G270" i="1" s="1"/>
  <c r="H270" i="1" s="1"/>
  <c r="K270" i="1"/>
  <c r="E40" i="1"/>
  <c r="F40" i="1" s="1"/>
  <c r="I40" i="1" s="1"/>
  <c r="K40" i="1"/>
  <c r="E104" i="1"/>
  <c r="F104" i="1" s="1"/>
  <c r="I104" i="1" s="1"/>
  <c r="K104" i="1"/>
  <c r="E136" i="1"/>
  <c r="F136" i="1" s="1"/>
  <c r="G136" i="1" s="1"/>
  <c r="H136" i="1" s="1"/>
  <c r="K136" i="1"/>
  <c r="E168" i="1"/>
  <c r="F168" i="1" s="1"/>
  <c r="K168" i="1"/>
  <c r="E200" i="1"/>
  <c r="F200" i="1" s="1"/>
  <c r="I200" i="1" s="1"/>
  <c r="K200" i="1"/>
  <c r="E232" i="1"/>
  <c r="F232" i="1" s="1"/>
  <c r="I232" i="1" s="1"/>
  <c r="K232" i="1"/>
  <c r="E264" i="1"/>
  <c r="F264" i="1" s="1"/>
  <c r="I264" i="1" s="1"/>
  <c r="K264" i="1"/>
  <c r="E296" i="1"/>
  <c r="F296" i="1" s="1"/>
  <c r="K296" i="1"/>
  <c r="E328" i="1"/>
  <c r="F328" i="1" s="1"/>
  <c r="K328" i="1"/>
  <c r="E314" i="1"/>
  <c r="F314" i="1" s="1"/>
  <c r="K314" i="1"/>
  <c r="E354" i="1"/>
  <c r="F354" i="1" s="1"/>
  <c r="K354" i="1"/>
  <c r="E338" i="1"/>
  <c r="F338" i="1" s="1"/>
  <c r="I338" i="1" s="1"/>
  <c r="K338" i="1"/>
  <c r="E351" i="1"/>
  <c r="F351" i="1" s="1"/>
  <c r="G351" i="1" s="1"/>
  <c r="H351" i="1" s="1"/>
  <c r="K351" i="1"/>
  <c r="E287" i="1"/>
  <c r="F287" i="1" s="1"/>
  <c r="K287" i="1"/>
  <c r="E239" i="1"/>
  <c r="F239" i="1" s="1"/>
  <c r="I239" i="1" s="1"/>
  <c r="K239" i="1"/>
  <c r="E207" i="1"/>
  <c r="F207" i="1" s="1"/>
  <c r="K207" i="1"/>
  <c r="E159" i="1"/>
  <c r="F159" i="1" s="1"/>
  <c r="G159" i="1" s="1"/>
  <c r="H159" i="1" s="1"/>
  <c r="K159" i="1"/>
  <c r="E95" i="1"/>
  <c r="F95" i="1" s="1"/>
  <c r="G95" i="1" s="1"/>
  <c r="H95" i="1" s="1"/>
  <c r="K95" i="1"/>
  <c r="E47" i="1"/>
  <c r="F47" i="1" s="1"/>
  <c r="K47" i="1"/>
  <c r="E353" i="1"/>
  <c r="F353" i="1" s="1"/>
  <c r="G353" i="1" s="1"/>
  <c r="H353" i="1" s="1"/>
  <c r="K353" i="1"/>
  <c r="E289" i="1"/>
  <c r="F289" i="1" s="1"/>
  <c r="K289" i="1"/>
  <c r="E241" i="1"/>
  <c r="F241" i="1" s="1"/>
  <c r="G241" i="1" s="1"/>
  <c r="H241" i="1" s="1"/>
  <c r="K241" i="1"/>
  <c r="E193" i="1"/>
  <c r="F193" i="1" s="1"/>
  <c r="K193" i="1"/>
  <c r="E161" i="1"/>
  <c r="F161" i="1" s="1"/>
  <c r="G161" i="1" s="1"/>
  <c r="H161" i="1" s="1"/>
  <c r="K161" i="1"/>
  <c r="E113" i="1"/>
  <c r="F113" i="1" s="1"/>
  <c r="G113" i="1" s="1"/>
  <c r="H113" i="1" s="1"/>
  <c r="K113" i="1"/>
  <c r="E65" i="1"/>
  <c r="F65" i="1" s="1"/>
  <c r="G65" i="1" s="1"/>
  <c r="H65" i="1" s="1"/>
  <c r="K65" i="1"/>
  <c r="E30" i="1"/>
  <c r="F30" i="1" s="1"/>
  <c r="G30" i="1" s="1"/>
  <c r="H30" i="1" s="1"/>
  <c r="K30" i="1"/>
  <c r="E126" i="1"/>
  <c r="F126" i="1" s="1"/>
  <c r="G126" i="1" s="1"/>
  <c r="H126" i="1" s="1"/>
  <c r="K126" i="1"/>
  <c r="E190" i="1"/>
  <c r="F190" i="1" s="1"/>
  <c r="K190" i="1"/>
  <c r="E254" i="1"/>
  <c r="F254" i="1" s="1"/>
  <c r="G254" i="1" s="1"/>
  <c r="H254" i="1" s="1"/>
  <c r="K254" i="1"/>
  <c r="E56" i="1"/>
  <c r="F56" i="1" s="1"/>
  <c r="K56" i="1"/>
  <c r="E88" i="1"/>
  <c r="F88" i="1" s="1"/>
  <c r="I88" i="1" s="1"/>
  <c r="K88" i="1"/>
  <c r="E120" i="1"/>
  <c r="F120" i="1" s="1"/>
  <c r="G120" i="1" s="1"/>
  <c r="H120" i="1" s="1"/>
  <c r="K120" i="1"/>
  <c r="E152" i="1"/>
  <c r="F152" i="1" s="1"/>
  <c r="G152" i="1" s="1"/>
  <c r="H152" i="1" s="1"/>
  <c r="K152" i="1"/>
  <c r="E184" i="1"/>
  <c r="F184" i="1" s="1"/>
  <c r="K184" i="1"/>
  <c r="E216" i="1"/>
  <c r="F216" i="1" s="1"/>
  <c r="I216" i="1" s="1"/>
  <c r="K216" i="1"/>
  <c r="E248" i="1"/>
  <c r="F248" i="1" s="1"/>
  <c r="G248" i="1" s="1"/>
  <c r="H248" i="1" s="1"/>
  <c r="K248" i="1"/>
  <c r="E280" i="1"/>
  <c r="F280" i="1" s="1"/>
  <c r="G280" i="1" s="1"/>
  <c r="H280" i="1" s="1"/>
  <c r="K280" i="1"/>
  <c r="E312" i="1"/>
  <c r="F312" i="1" s="1"/>
  <c r="K312" i="1"/>
  <c r="E344" i="1"/>
  <c r="F344" i="1" s="1"/>
  <c r="I344" i="1" s="1"/>
  <c r="K344" i="1"/>
  <c r="E170" i="1"/>
  <c r="F170" i="1" s="1"/>
  <c r="I170" i="1" s="1"/>
  <c r="K170" i="1"/>
  <c r="E76" i="1"/>
  <c r="F76" i="1" s="1"/>
  <c r="G76" i="1" s="1"/>
  <c r="H76" i="1" s="1"/>
  <c r="K76" i="1"/>
  <c r="E355" i="1"/>
  <c r="F355" i="1" s="1"/>
  <c r="I355" i="1" s="1"/>
  <c r="K355" i="1"/>
  <c r="E339" i="1"/>
  <c r="F339" i="1" s="1"/>
  <c r="G339" i="1" s="1"/>
  <c r="H339" i="1" s="1"/>
  <c r="K339" i="1"/>
  <c r="E323" i="1"/>
  <c r="F323" i="1" s="1"/>
  <c r="K323" i="1"/>
  <c r="E307" i="1"/>
  <c r="F307" i="1" s="1"/>
  <c r="G307" i="1" s="1"/>
  <c r="H307" i="1" s="1"/>
  <c r="K307" i="1"/>
  <c r="E291" i="1"/>
  <c r="F291" i="1" s="1"/>
  <c r="I291" i="1" s="1"/>
  <c r="K291" i="1"/>
  <c r="E275" i="1"/>
  <c r="F275" i="1" s="1"/>
  <c r="K275" i="1"/>
  <c r="E259" i="1"/>
  <c r="F259" i="1" s="1"/>
  <c r="I259" i="1" s="1"/>
  <c r="K259" i="1"/>
  <c r="E243" i="1"/>
  <c r="F243" i="1" s="1"/>
  <c r="G243" i="1" s="1"/>
  <c r="H243" i="1" s="1"/>
  <c r="K243" i="1"/>
  <c r="E227" i="1"/>
  <c r="F227" i="1" s="1"/>
  <c r="I227" i="1" s="1"/>
  <c r="K227" i="1"/>
  <c r="E211" i="1"/>
  <c r="F211" i="1" s="1"/>
  <c r="G211" i="1" s="1"/>
  <c r="H211" i="1" s="1"/>
  <c r="K211" i="1"/>
  <c r="E195" i="1"/>
  <c r="F195" i="1" s="1"/>
  <c r="K195" i="1"/>
  <c r="E179" i="1"/>
  <c r="F179" i="1" s="1"/>
  <c r="G179" i="1" s="1"/>
  <c r="H179" i="1" s="1"/>
  <c r="K179" i="1"/>
  <c r="E163" i="1"/>
  <c r="F163" i="1" s="1"/>
  <c r="I163" i="1" s="1"/>
  <c r="K163" i="1"/>
  <c r="E147" i="1"/>
  <c r="F147" i="1" s="1"/>
  <c r="K147" i="1"/>
  <c r="E131" i="1"/>
  <c r="F131" i="1" s="1"/>
  <c r="I131" i="1" s="1"/>
  <c r="K131" i="1"/>
  <c r="E115" i="1"/>
  <c r="F115" i="1" s="1"/>
  <c r="G115" i="1" s="1"/>
  <c r="H115" i="1" s="1"/>
  <c r="K115" i="1"/>
  <c r="E99" i="1"/>
  <c r="F99" i="1" s="1"/>
  <c r="I99" i="1" s="1"/>
  <c r="K99" i="1"/>
  <c r="E83" i="1"/>
  <c r="F83" i="1" s="1"/>
  <c r="K83" i="1"/>
  <c r="E67" i="1"/>
  <c r="F67" i="1" s="1"/>
  <c r="I67" i="1" s="1"/>
  <c r="K67" i="1"/>
  <c r="E51" i="1"/>
  <c r="F51" i="1" s="1"/>
  <c r="G51" i="1" s="1"/>
  <c r="H51" i="1" s="1"/>
  <c r="K51" i="1"/>
  <c r="E35" i="1"/>
  <c r="F35" i="1" s="1"/>
  <c r="K35" i="1"/>
  <c r="E357" i="1"/>
  <c r="F357" i="1" s="1"/>
  <c r="I357" i="1" s="1"/>
  <c r="K357" i="1"/>
  <c r="E341" i="1"/>
  <c r="F341" i="1" s="1"/>
  <c r="K341" i="1"/>
  <c r="E325" i="1"/>
  <c r="F325" i="1" s="1"/>
  <c r="I325" i="1" s="1"/>
  <c r="K325" i="1"/>
  <c r="E309" i="1"/>
  <c r="F309" i="1" s="1"/>
  <c r="I309" i="1" s="1"/>
  <c r="K309" i="1"/>
  <c r="E293" i="1"/>
  <c r="F293" i="1" s="1"/>
  <c r="G293" i="1" s="1"/>
  <c r="H293" i="1" s="1"/>
  <c r="K293" i="1"/>
  <c r="E277" i="1"/>
  <c r="F277" i="1" s="1"/>
  <c r="K277" i="1"/>
  <c r="E261" i="1"/>
  <c r="F261" i="1" s="1"/>
  <c r="G261" i="1" s="1"/>
  <c r="H261" i="1" s="1"/>
  <c r="K261" i="1"/>
  <c r="E245" i="1"/>
  <c r="F245" i="1" s="1"/>
  <c r="I245" i="1" s="1"/>
  <c r="K245" i="1"/>
  <c r="E229" i="1"/>
  <c r="F229" i="1" s="1"/>
  <c r="K229" i="1"/>
  <c r="E213" i="1"/>
  <c r="F213" i="1" s="1"/>
  <c r="I213" i="1" s="1"/>
  <c r="K213" i="1"/>
  <c r="E197" i="1"/>
  <c r="F197" i="1" s="1"/>
  <c r="G197" i="1" s="1"/>
  <c r="H197" i="1" s="1"/>
  <c r="K197" i="1"/>
  <c r="E181" i="1"/>
  <c r="F181" i="1" s="1"/>
  <c r="I181" i="1" s="1"/>
  <c r="K181" i="1"/>
  <c r="E165" i="1"/>
  <c r="F165" i="1" s="1"/>
  <c r="K165" i="1"/>
  <c r="E149" i="1"/>
  <c r="F149" i="1" s="1"/>
  <c r="I149" i="1" s="1"/>
  <c r="K149" i="1"/>
  <c r="E133" i="1"/>
  <c r="F133" i="1" s="1"/>
  <c r="G133" i="1" s="1"/>
  <c r="H133" i="1" s="1"/>
  <c r="K133" i="1"/>
  <c r="E117" i="1"/>
  <c r="F117" i="1" s="1"/>
  <c r="K117" i="1"/>
  <c r="E101" i="1"/>
  <c r="F101" i="1" s="1"/>
  <c r="I101" i="1" s="1"/>
  <c r="K101" i="1"/>
  <c r="E85" i="1"/>
  <c r="F85" i="1" s="1"/>
  <c r="K85" i="1"/>
  <c r="E69" i="1"/>
  <c r="F69" i="1" s="1"/>
  <c r="I69" i="1" s="1"/>
  <c r="K69" i="1"/>
  <c r="E53" i="1"/>
  <c r="F53" i="1" s="1"/>
  <c r="I53" i="1" s="1"/>
  <c r="K53" i="1"/>
  <c r="E37" i="1"/>
  <c r="F37" i="1" s="1"/>
  <c r="G37" i="1" s="1"/>
  <c r="H37" i="1" s="1"/>
  <c r="K37" i="1"/>
  <c r="E21" i="1"/>
  <c r="F21" i="1" s="1"/>
  <c r="K21" i="1"/>
  <c r="E54" i="1"/>
  <c r="F54" i="1" s="1"/>
  <c r="G54" i="1" s="1"/>
  <c r="H54" i="1" s="1"/>
  <c r="K54" i="1"/>
  <c r="E86" i="1"/>
  <c r="F86" i="1" s="1"/>
  <c r="I86" i="1" s="1"/>
  <c r="K86" i="1"/>
  <c r="E118" i="1"/>
  <c r="F118" i="1" s="1"/>
  <c r="I118" i="1" s="1"/>
  <c r="K118" i="1"/>
  <c r="E150" i="1"/>
  <c r="F150" i="1" s="1"/>
  <c r="K150" i="1"/>
  <c r="E182" i="1"/>
  <c r="F182" i="1" s="1"/>
  <c r="I182" i="1" s="1"/>
  <c r="K182" i="1"/>
  <c r="E214" i="1"/>
  <c r="F214" i="1" s="1"/>
  <c r="G214" i="1" s="1"/>
  <c r="H214" i="1" s="1"/>
  <c r="K214" i="1"/>
  <c r="E246" i="1"/>
  <c r="F246" i="1" s="1"/>
  <c r="I246" i="1" s="1"/>
  <c r="K246" i="1"/>
  <c r="E278" i="1"/>
  <c r="F278" i="1" s="1"/>
  <c r="I278" i="1" s="1"/>
  <c r="K278" i="1"/>
  <c r="E48" i="1"/>
  <c r="F48" i="1" s="1"/>
  <c r="G48" i="1" s="1"/>
  <c r="H48" i="1" s="1"/>
  <c r="K48" i="1"/>
  <c r="E80" i="1"/>
  <c r="F80" i="1" s="1"/>
  <c r="I80" i="1" s="1"/>
  <c r="K80" i="1"/>
  <c r="E112" i="1"/>
  <c r="F112" i="1" s="1"/>
  <c r="K112" i="1"/>
  <c r="E144" i="1"/>
  <c r="F144" i="1" s="1"/>
  <c r="I144" i="1" s="1"/>
  <c r="K144" i="1"/>
  <c r="E176" i="1"/>
  <c r="F176" i="1" s="1"/>
  <c r="G176" i="1" s="1"/>
  <c r="H176" i="1" s="1"/>
  <c r="K176" i="1"/>
  <c r="E208" i="1"/>
  <c r="F208" i="1" s="1"/>
  <c r="I208" i="1" s="1"/>
  <c r="K208" i="1"/>
  <c r="E240" i="1"/>
  <c r="F240" i="1" s="1"/>
  <c r="K240" i="1"/>
  <c r="E272" i="1"/>
  <c r="F272" i="1" s="1"/>
  <c r="I272" i="1" s="1"/>
  <c r="K272" i="1"/>
  <c r="E304" i="1"/>
  <c r="F304" i="1" s="1"/>
  <c r="G304" i="1" s="1"/>
  <c r="H304" i="1" s="1"/>
  <c r="K304" i="1"/>
  <c r="E336" i="1"/>
  <c r="F336" i="1" s="1"/>
  <c r="K336" i="1"/>
  <c r="G319" i="1"/>
  <c r="H319" i="1" s="1"/>
  <c r="G60" i="1"/>
  <c r="H60" i="1" s="1"/>
  <c r="I60" i="1"/>
  <c r="I116" i="1"/>
  <c r="G360" i="1"/>
  <c r="H360" i="1" s="1"/>
  <c r="I360" i="1"/>
  <c r="G361" i="1"/>
  <c r="H361" i="1" s="1"/>
  <c r="I361" i="1"/>
  <c r="G66" i="1"/>
  <c r="H66" i="1" s="1"/>
  <c r="I66" i="1"/>
  <c r="G154" i="1"/>
  <c r="H154" i="1" s="1"/>
  <c r="I154" i="1"/>
  <c r="G202" i="1"/>
  <c r="H202" i="1" s="1"/>
  <c r="I202" i="1"/>
  <c r="I274" i="1"/>
  <c r="G310" i="1"/>
  <c r="H310" i="1" s="1"/>
  <c r="I310" i="1"/>
  <c r="G363" i="1"/>
  <c r="H363" i="1" s="1"/>
  <c r="I363" i="1"/>
  <c r="G68" i="1"/>
  <c r="H68" i="1" s="1"/>
  <c r="I68" i="1"/>
  <c r="I100" i="1"/>
  <c r="G124" i="1"/>
  <c r="H124" i="1" s="1"/>
  <c r="I124" i="1"/>
  <c r="I148" i="1"/>
  <c r="G22" i="1"/>
  <c r="H22" i="1" s="1"/>
  <c r="I22" i="1"/>
  <c r="I90" i="1"/>
  <c r="G114" i="1"/>
  <c r="H114" i="1" s="1"/>
  <c r="I114" i="1"/>
  <c r="I138" i="1"/>
  <c r="G162" i="1"/>
  <c r="H162" i="1" s="1"/>
  <c r="I162" i="1"/>
  <c r="G294" i="1"/>
  <c r="H294" i="1" s="1"/>
  <c r="I294" i="1"/>
  <c r="G260" i="1"/>
  <c r="H260" i="1" s="1"/>
  <c r="I260" i="1"/>
  <c r="I340" i="1"/>
  <c r="G44" i="1"/>
  <c r="H44" i="1" s="1"/>
  <c r="I44" i="1"/>
  <c r="I72" i="1"/>
  <c r="G132" i="1"/>
  <c r="H132" i="1" s="1"/>
  <c r="I132" i="1"/>
  <c r="G188" i="1"/>
  <c r="H188" i="1" s="1"/>
  <c r="I188" i="1"/>
  <c r="G212" i="1"/>
  <c r="H212" i="1" s="1"/>
  <c r="I212" i="1"/>
  <c r="G244" i="1"/>
  <c r="H244" i="1" s="1"/>
  <c r="I244" i="1"/>
  <c r="G352" i="1"/>
  <c r="H352" i="1" s="1"/>
  <c r="I352" i="1"/>
  <c r="G26" i="1"/>
  <c r="H26" i="1" s="1"/>
  <c r="I26" i="1"/>
  <c r="G74" i="1"/>
  <c r="H74" i="1" s="1"/>
  <c r="I74" i="1"/>
  <c r="G146" i="1"/>
  <c r="H146" i="1" s="1"/>
  <c r="I146" i="1"/>
  <c r="G194" i="1"/>
  <c r="H194" i="1" s="1"/>
  <c r="G282" i="1"/>
  <c r="H282" i="1" s="1"/>
  <c r="I282" i="1"/>
  <c r="G359" i="1"/>
  <c r="H359" i="1" s="1"/>
  <c r="I79" i="1"/>
  <c r="G108" i="1"/>
  <c r="H108" i="1" s="1"/>
  <c r="I108" i="1"/>
  <c r="G196" i="1"/>
  <c r="H196" i="1" s="1"/>
  <c r="I196" i="1"/>
  <c r="I252" i="1"/>
  <c r="G276" i="1"/>
  <c r="H276" i="1" s="1"/>
  <c r="I276" i="1"/>
  <c r="G332" i="1"/>
  <c r="H332" i="1" s="1"/>
  <c r="I332" i="1"/>
  <c r="G34" i="1"/>
  <c r="H34" i="1" s="1"/>
  <c r="I34" i="1"/>
  <c r="G218" i="1"/>
  <c r="H218" i="1" s="1"/>
  <c r="I218" i="1"/>
  <c r="G242" i="1"/>
  <c r="H242" i="1" s="1"/>
  <c r="I242" i="1"/>
  <c r="I266" i="1"/>
  <c r="G286" i="1"/>
  <c r="H286" i="1" s="1"/>
  <c r="I286" i="1"/>
  <c r="G342" i="1"/>
  <c r="H342" i="1" s="1"/>
  <c r="I342" i="1"/>
  <c r="I300" i="1" l="1"/>
  <c r="G94" i="1"/>
  <c r="H94" i="1" s="1"/>
  <c r="G225" i="1"/>
  <c r="H225" i="1" s="1"/>
  <c r="I93" i="1"/>
  <c r="G81" i="1"/>
  <c r="H81" i="1" s="1"/>
  <c r="I140" i="1"/>
  <c r="I321" i="1"/>
  <c r="I172" i="1"/>
  <c r="G24" i="1"/>
  <c r="H24" i="1" s="1"/>
  <c r="G273" i="1"/>
  <c r="H273" i="1" s="1"/>
  <c r="G127" i="1"/>
  <c r="H127" i="1" s="1"/>
  <c r="I326" i="1"/>
  <c r="G129" i="1"/>
  <c r="H129" i="1" s="1"/>
  <c r="I348" i="1"/>
  <c r="G320" i="1"/>
  <c r="H320" i="1" s="1"/>
  <c r="I75" i="1"/>
  <c r="I228" i="1"/>
  <c r="G67" i="1"/>
  <c r="H67" i="1" s="1"/>
  <c r="I175" i="1"/>
  <c r="I308" i="1"/>
  <c r="I306" i="1"/>
  <c r="G356" i="1"/>
  <c r="H356" i="1" s="1"/>
  <c r="I33" i="1"/>
  <c r="G299" i="1"/>
  <c r="H299" i="1" s="1"/>
  <c r="G281" i="1"/>
  <c r="H281" i="1" s="1"/>
  <c r="I351" i="1"/>
  <c r="I358" i="1"/>
  <c r="G236" i="1"/>
  <c r="H236" i="1" s="1"/>
  <c r="G177" i="1"/>
  <c r="H177" i="1" s="1"/>
  <c r="G31" i="1"/>
  <c r="H31" i="1" s="1"/>
  <c r="I335" i="1"/>
  <c r="I160" i="1"/>
  <c r="G110" i="1"/>
  <c r="H110" i="1" s="1"/>
  <c r="I271" i="1"/>
  <c r="I119" i="1"/>
  <c r="I136" i="1"/>
  <c r="G86" i="1"/>
  <c r="H86" i="1" s="1"/>
  <c r="I122" i="1"/>
  <c r="I253" i="1"/>
  <c r="I318" i="1"/>
  <c r="G272" i="1"/>
  <c r="H272" i="1" s="1"/>
  <c r="I301" i="1"/>
  <c r="I180" i="1"/>
  <c r="I280" i="1"/>
  <c r="I324" i="1"/>
  <c r="I290" i="1"/>
  <c r="I156" i="1"/>
  <c r="G130" i="1"/>
  <c r="H130" i="1" s="1"/>
  <c r="I189" i="1"/>
  <c r="G267" i="1"/>
  <c r="H267" i="1" s="1"/>
  <c r="G166" i="1"/>
  <c r="H166" i="1" s="1"/>
  <c r="G57" i="1"/>
  <c r="H57" i="1" s="1"/>
  <c r="G183" i="1"/>
  <c r="H183" i="1" s="1"/>
  <c r="I109" i="1"/>
  <c r="G338" i="1"/>
  <c r="H338" i="1" s="1"/>
  <c r="G41" i="1"/>
  <c r="H41" i="1" s="1"/>
  <c r="G101" i="1"/>
  <c r="H101" i="1" s="1"/>
  <c r="I25" i="1"/>
  <c r="I346" i="1"/>
  <c r="I198" i="1"/>
  <c r="I349" i="1"/>
  <c r="I254" i="1"/>
  <c r="I211" i="1"/>
  <c r="I171" i="1"/>
  <c r="I151" i="1"/>
  <c r="G350" i="1"/>
  <c r="H350" i="1" s="1"/>
  <c r="I107" i="1"/>
  <c r="I284" i="1"/>
  <c r="I250" i="1"/>
  <c r="G170" i="1"/>
  <c r="H170" i="1" s="1"/>
  <c r="I221" i="1"/>
  <c r="I61" i="1"/>
  <c r="I120" i="1"/>
  <c r="I158" i="1"/>
  <c r="I49" i="1"/>
  <c r="I145" i="1"/>
  <c r="I241" i="1"/>
  <c r="I337" i="1"/>
  <c r="I95" i="1"/>
  <c r="G103" i="1"/>
  <c r="H103" i="1" s="1"/>
  <c r="G262" i="1"/>
  <c r="H262" i="1" s="1"/>
  <c r="G50" i="1"/>
  <c r="H50" i="1" s="1"/>
  <c r="I153" i="1"/>
  <c r="G245" i="1"/>
  <c r="H245" i="1" s="1"/>
  <c r="G259" i="1"/>
  <c r="H259" i="1" s="1"/>
  <c r="G84" i="1"/>
  <c r="H84" i="1" s="1"/>
  <c r="I251" i="1"/>
  <c r="G203" i="1"/>
  <c r="H203" i="1" s="1"/>
  <c r="G364" i="1"/>
  <c r="H364" i="1" s="1"/>
  <c r="G238" i="1"/>
  <c r="H238" i="1" s="1"/>
  <c r="I279" i="1"/>
  <c r="G295" i="1"/>
  <c r="H295" i="1" s="1"/>
  <c r="G178" i="1"/>
  <c r="H178" i="1" s="1"/>
  <c r="I265" i="1"/>
  <c r="I292" i="1"/>
  <c r="G64" i="1"/>
  <c r="H64" i="1" s="1"/>
  <c r="I339" i="1"/>
  <c r="I28" i="1"/>
  <c r="G58" i="1"/>
  <c r="H58" i="1" s="1"/>
  <c r="I20" i="1"/>
  <c r="I82" i="1"/>
  <c r="I317" i="1"/>
  <c r="I125" i="1"/>
  <c r="I52" i="1"/>
  <c r="I191" i="1"/>
  <c r="I164" i="1"/>
  <c r="G144" i="1"/>
  <c r="H144" i="1" s="1"/>
  <c r="G131" i="1"/>
  <c r="H131" i="1" s="1"/>
  <c r="G43" i="1"/>
  <c r="H43" i="1" s="1"/>
  <c r="G347" i="1"/>
  <c r="H347" i="1" s="1"/>
  <c r="I258" i="1"/>
  <c r="G237" i="1"/>
  <c r="H237" i="1" s="1"/>
  <c r="G23" i="1"/>
  <c r="H23" i="1" s="1"/>
  <c r="G187" i="1"/>
  <c r="H187" i="1" s="1"/>
  <c r="I147" i="1"/>
  <c r="G147" i="1"/>
  <c r="H147" i="1" s="1"/>
  <c r="I207" i="1"/>
  <c r="G207" i="1"/>
  <c r="H207" i="1" s="1"/>
  <c r="I314" i="1"/>
  <c r="G314" i="1"/>
  <c r="H314" i="1" s="1"/>
  <c r="G168" i="1"/>
  <c r="H168" i="1" s="1"/>
  <c r="I168" i="1"/>
  <c r="I206" i="1"/>
  <c r="G206" i="1"/>
  <c r="H206" i="1" s="1"/>
  <c r="I233" i="1"/>
  <c r="G233" i="1"/>
  <c r="H233" i="1" s="1"/>
  <c r="I199" i="1"/>
  <c r="G199" i="1"/>
  <c r="H199" i="1" s="1"/>
  <c r="I204" i="1"/>
  <c r="G204" i="1"/>
  <c r="H204" i="1" s="1"/>
  <c r="G234" i="1"/>
  <c r="H234" i="1" s="1"/>
  <c r="I234" i="1"/>
  <c r="G97" i="1"/>
  <c r="H97" i="1" s="1"/>
  <c r="I97" i="1"/>
  <c r="G143" i="1"/>
  <c r="H143" i="1" s="1"/>
  <c r="I143" i="1"/>
  <c r="I210" i="1"/>
  <c r="G210" i="1"/>
  <c r="H210" i="1" s="1"/>
  <c r="I36" i="1"/>
  <c r="G36" i="1"/>
  <c r="H36" i="1" s="1"/>
  <c r="G362" i="1"/>
  <c r="H362" i="1" s="1"/>
  <c r="I362" i="1"/>
  <c r="G92" i="1"/>
  <c r="H92" i="1" s="1"/>
  <c r="I92" i="1"/>
  <c r="I224" i="1"/>
  <c r="G224" i="1"/>
  <c r="H224" i="1" s="1"/>
  <c r="I96" i="1"/>
  <c r="G96" i="1"/>
  <c r="H96" i="1" s="1"/>
  <c r="I38" i="1"/>
  <c r="G38" i="1"/>
  <c r="H38" i="1" s="1"/>
  <c r="I141" i="1"/>
  <c r="G141" i="1"/>
  <c r="H141" i="1" s="1"/>
  <c r="I205" i="1"/>
  <c r="G205" i="1"/>
  <c r="H205" i="1" s="1"/>
  <c r="I333" i="1"/>
  <c r="G333" i="1"/>
  <c r="H333" i="1" s="1"/>
  <c r="I59" i="1"/>
  <c r="G59" i="1"/>
  <c r="H59" i="1" s="1"/>
  <c r="I123" i="1"/>
  <c r="G123" i="1"/>
  <c r="H123" i="1" s="1"/>
  <c r="I220" i="1"/>
  <c r="I186" i="1"/>
  <c r="G331" i="1"/>
  <c r="H331" i="1" s="1"/>
  <c r="I322" i="1"/>
  <c r="I102" i="1"/>
  <c r="I76" i="1"/>
  <c r="I248" i="1"/>
  <c r="G88" i="1"/>
  <c r="H88" i="1" s="1"/>
  <c r="G222" i="1"/>
  <c r="H222" i="1" s="1"/>
  <c r="I30" i="1"/>
  <c r="I65" i="1"/>
  <c r="I209" i="1"/>
  <c r="I257" i="1"/>
  <c r="I63" i="1"/>
  <c r="I111" i="1"/>
  <c r="G239" i="1"/>
  <c r="H239" i="1" s="1"/>
  <c r="I334" i="1"/>
  <c r="G98" i="1"/>
  <c r="H98" i="1" s="1"/>
  <c r="I217" i="1"/>
  <c r="G104" i="1"/>
  <c r="H104" i="1" s="1"/>
  <c r="G80" i="1"/>
  <c r="H80" i="1" s="1"/>
  <c r="G149" i="1"/>
  <c r="H149" i="1" s="1"/>
  <c r="I293" i="1"/>
  <c r="I115" i="1"/>
  <c r="I243" i="1"/>
  <c r="G200" i="1"/>
  <c r="H200" i="1" s="1"/>
  <c r="G288" i="1"/>
  <c r="H288" i="1" s="1"/>
  <c r="G91" i="1"/>
  <c r="H91" i="1" s="1"/>
  <c r="I330" i="1"/>
  <c r="G230" i="1"/>
  <c r="H230" i="1" s="1"/>
  <c r="I173" i="1"/>
  <c r="G264" i="1"/>
  <c r="H264" i="1" s="1"/>
  <c r="I270" i="1"/>
  <c r="G78" i="1"/>
  <c r="H78" i="1" s="1"/>
  <c r="I215" i="1"/>
  <c r="G167" i="1"/>
  <c r="H167" i="1" s="1"/>
  <c r="I106" i="1"/>
  <c r="I201" i="1"/>
  <c r="G27" i="1"/>
  <c r="H27" i="1" s="1"/>
  <c r="I283" i="1"/>
  <c r="G223" i="1"/>
  <c r="H223" i="1" s="1"/>
  <c r="G83" i="1"/>
  <c r="H83" i="1" s="1"/>
  <c r="I83" i="1"/>
  <c r="I275" i="1"/>
  <c r="G275" i="1"/>
  <c r="H275" i="1" s="1"/>
  <c r="G142" i="1"/>
  <c r="H142" i="1" s="1"/>
  <c r="I142" i="1"/>
  <c r="I73" i="1"/>
  <c r="G73" i="1"/>
  <c r="H73" i="1" s="1"/>
  <c r="I37" i="1"/>
  <c r="I137" i="1"/>
  <c r="I336" i="1"/>
  <c r="G336" i="1"/>
  <c r="H336" i="1" s="1"/>
  <c r="G150" i="1"/>
  <c r="H150" i="1" s="1"/>
  <c r="I150" i="1"/>
  <c r="I117" i="1"/>
  <c r="G117" i="1"/>
  <c r="H117" i="1" s="1"/>
  <c r="I35" i="1"/>
  <c r="G35" i="1"/>
  <c r="H35" i="1" s="1"/>
  <c r="I195" i="1"/>
  <c r="G195" i="1"/>
  <c r="H195" i="1" s="1"/>
  <c r="I323" i="1"/>
  <c r="G323" i="1"/>
  <c r="H323" i="1" s="1"/>
  <c r="G312" i="1"/>
  <c r="H312" i="1" s="1"/>
  <c r="I312" i="1"/>
  <c r="G190" i="1"/>
  <c r="H190" i="1" s="1"/>
  <c r="I190" i="1"/>
  <c r="G193" i="1"/>
  <c r="H193" i="1" s="1"/>
  <c r="I193" i="1"/>
  <c r="G47" i="1"/>
  <c r="H47" i="1" s="1"/>
  <c r="I47" i="1"/>
  <c r="G354" i="1"/>
  <c r="H354" i="1" s="1"/>
  <c r="I354" i="1"/>
  <c r="I297" i="1"/>
  <c r="G297" i="1"/>
  <c r="H297" i="1" s="1"/>
  <c r="G247" i="1"/>
  <c r="H247" i="1" s="1"/>
  <c r="I247" i="1"/>
  <c r="I311" i="1"/>
  <c r="G311" i="1"/>
  <c r="H311" i="1" s="1"/>
  <c r="G70" i="1"/>
  <c r="H70" i="1" s="1"/>
  <c r="I70" i="1"/>
  <c r="G240" i="1"/>
  <c r="H240" i="1" s="1"/>
  <c r="I240" i="1"/>
  <c r="I112" i="1"/>
  <c r="G112" i="1"/>
  <c r="H112" i="1" s="1"/>
  <c r="G165" i="1"/>
  <c r="H165" i="1" s="1"/>
  <c r="I165" i="1"/>
  <c r="I229" i="1"/>
  <c r="G229" i="1"/>
  <c r="H229" i="1" s="1"/>
  <c r="G287" i="1"/>
  <c r="H287" i="1" s="1"/>
  <c r="I287" i="1"/>
  <c r="I296" i="1"/>
  <c r="G296" i="1"/>
  <c r="H296" i="1" s="1"/>
  <c r="I313" i="1"/>
  <c r="G313" i="1"/>
  <c r="H313" i="1" s="1"/>
  <c r="I71" i="1"/>
  <c r="G71" i="1"/>
  <c r="H71" i="1" s="1"/>
  <c r="I135" i="1"/>
  <c r="G135" i="1"/>
  <c r="H135" i="1" s="1"/>
  <c r="G62" i="1"/>
  <c r="H62" i="1" s="1"/>
  <c r="I62" i="1"/>
  <c r="G216" i="1"/>
  <c r="H216" i="1" s="1"/>
  <c r="I197" i="1"/>
  <c r="G325" i="1"/>
  <c r="H325" i="1" s="1"/>
  <c r="G182" i="1"/>
  <c r="H182" i="1" s="1"/>
  <c r="G315" i="1"/>
  <c r="H315" i="1" s="1"/>
  <c r="I21" i="1"/>
  <c r="G21" i="1"/>
  <c r="H21" i="1" s="1"/>
  <c r="I85" i="1"/>
  <c r="G85" i="1"/>
  <c r="H85" i="1" s="1"/>
  <c r="I277" i="1"/>
  <c r="G277" i="1"/>
  <c r="H277" i="1" s="1"/>
  <c r="I341" i="1"/>
  <c r="G341" i="1"/>
  <c r="H341" i="1" s="1"/>
  <c r="G184" i="1"/>
  <c r="H184" i="1" s="1"/>
  <c r="I184" i="1"/>
  <c r="G56" i="1"/>
  <c r="H56" i="1" s="1"/>
  <c r="I56" i="1"/>
  <c r="G289" i="1"/>
  <c r="H289" i="1" s="1"/>
  <c r="I289" i="1"/>
  <c r="I328" i="1"/>
  <c r="G328" i="1"/>
  <c r="H328" i="1" s="1"/>
  <c r="I185" i="1"/>
  <c r="G185" i="1"/>
  <c r="H185" i="1" s="1"/>
  <c r="I249" i="1"/>
  <c r="G249" i="1"/>
  <c r="H249" i="1" s="1"/>
  <c r="G55" i="1"/>
  <c r="H55" i="1" s="1"/>
  <c r="I55" i="1"/>
  <c r="I343" i="1"/>
  <c r="G343" i="1"/>
  <c r="H343" i="1" s="1"/>
  <c r="I316" i="1"/>
  <c r="G316" i="1"/>
  <c r="H316" i="1" s="1"/>
  <c r="I256" i="1"/>
  <c r="G256" i="1"/>
  <c r="H256" i="1" s="1"/>
  <c r="G128" i="1"/>
  <c r="H128" i="1" s="1"/>
  <c r="I128" i="1"/>
  <c r="I134" i="1"/>
  <c r="G134" i="1"/>
  <c r="H134" i="1" s="1"/>
  <c r="G302" i="1"/>
  <c r="H302" i="1" s="1"/>
  <c r="I285" i="1"/>
  <c r="I157" i="1"/>
  <c r="I29" i="1"/>
  <c r="G344" i="1"/>
  <c r="H344" i="1" s="1"/>
  <c r="I152" i="1"/>
  <c r="I126" i="1"/>
  <c r="I113" i="1"/>
  <c r="I161" i="1"/>
  <c r="I305" i="1"/>
  <c r="I353" i="1"/>
  <c r="I159" i="1"/>
  <c r="I231" i="1"/>
  <c r="G298" i="1"/>
  <c r="H298" i="1" s="1"/>
  <c r="I214" i="1"/>
  <c r="G345" i="1"/>
  <c r="H345" i="1" s="1"/>
  <c r="I89" i="1"/>
  <c r="I268" i="1"/>
  <c r="I176" i="1"/>
  <c r="G69" i="1"/>
  <c r="H69" i="1" s="1"/>
  <c r="G213" i="1"/>
  <c r="H213" i="1" s="1"/>
  <c r="G357" i="1"/>
  <c r="H357" i="1" s="1"/>
  <c r="G163" i="1"/>
  <c r="H163" i="1" s="1"/>
  <c r="G291" i="1"/>
  <c r="H291" i="1" s="1"/>
  <c r="I32" i="1"/>
  <c r="I219" i="1"/>
  <c r="I255" i="1"/>
  <c r="G42" i="1"/>
  <c r="H42" i="1" s="1"/>
  <c r="G269" i="1"/>
  <c r="H269" i="1" s="1"/>
  <c r="I45" i="1"/>
  <c r="G174" i="1"/>
  <c r="H174" i="1" s="1"/>
  <c r="G87" i="1"/>
  <c r="H87" i="1" s="1"/>
  <c r="G327" i="1"/>
  <c r="H327" i="1" s="1"/>
  <c r="I139" i="1"/>
  <c r="G226" i="1"/>
  <c r="H226" i="1" s="1"/>
  <c r="G329" i="1"/>
  <c r="H329" i="1" s="1"/>
  <c r="G105" i="1"/>
  <c r="H105" i="1" s="1"/>
  <c r="G192" i="1"/>
  <c r="H192" i="1" s="1"/>
  <c r="G155" i="1"/>
  <c r="H155" i="1" s="1"/>
  <c r="G235" i="1"/>
  <c r="H235" i="1" s="1"/>
  <c r="I307" i="1"/>
  <c r="G246" i="1"/>
  <c r="H246" i="1" s="1"/>
  <c r="I54" i="1"/>
  <c r="I304" i="1"/>
  <c r="I48" i="1"/>
  <c r="I133" i="1"/>
  <c r="I261" i="1"/>
  <c r="I51" i="1"/>
  <c r="I179" i="1"/>
  <c r="G118" i="1"/>
  <c r="H118" i="1" s="1"/>
  <c r="G121" i="1"/>
  <c r="H121" i="1" s="1"/>
  <c r="G208" i="1"/>
  <c r="H208" i="1" s="1"/>
  <c r="G53" i="1"/>
  <c r="H53" i="1" s="1"/>
  <c r="G181" i="1"/>
  <c r="H181" i="1" s="1"/>
  <c r="G309" i="1"/>
  <c r="H309" i="1" s="1"/>
  <c r="G99" i="1"/>
  <c r="H99" i="1" s="1"/>
  <c r="G227" i="1"/>
  <c r="H227" i="1" s="1"/>
  <c r="G355" i="1"/>
  <c r="H355" i="1" s="1"/>
  <c r="G303" i="1"/>
  <c r="H303" i="1" s="1"/>
  <c r="G278" i="1"/>
  <c r="H278" i="1" s="1"/>
  <c r="G77" i="1"/>
  <c r="H77" i="1" s="1"/>
  <c r="G40" i="1"/>
  <c r="H40" i="1" s="1"/>
  <c r="G46" i="1"/>
  <c r="H46" i="1" s="1"/>
  <c r="G263" i="1"/>
  <c r="H263" i="1" s="1"/>
  <c r="G39" i="1"/>
  <c r="H39" i="1" s="1"/>
  <c r="G169" i="1"/>
  <c r="H169" i="1" s="1"/>
  <c r="G232" i="1"/>
  <c r="H232" i="1" s="1"/>
</calcChain>
</file>

<file path=xl/sharedStrings.xml><?xml version="1.0" encoding="utf-8"?>
<sst xmlns="http://schemas.openxmlformats.org/spreadsheetml/2006/main" count="55" uniqueCount="54">
  <si>
    <t>Piston area</t>
  </si>
  <si>
    <t>Sd</t>
  </si>
  <si>
    <t>xmax</t>
  </si>
  <si>
    <t>Vas</t>
  </si>
  <si>
    <t>BxL</t>
  </si>
  <si>
    <t>Rdc</t>
  </si>
  <si>
    <t>Le</t>
  </si>
  <si>
    <t>mms</t>
  </si>
  <si>
    <t>Max displacement</t>
  </si>
  <si>
    <t>Eqv. Volume</t>
  </si>
  <si>
    <t>Force per amp</t>
  </si>
  <si>
    <t>Coil resistance</t>
  </si>
  <si>
    <t>Coil inductance</t>
  </si>
  <si>
    <t>moving mass</t>
  </si>
  <si>
    <t>mm2</t>
  </si>
  <si>
    <t>mm</t>
  </si>
  <si>
    <t>L</t>
  </si>
  <si>
    <t>f</t>
  </si>
  <si>
    <t>omega</t>
  </si>
  <si>
    <t>x</t>
  </si>
  <si>
    <t>splau</t>
  </si>
  <si>
    <t>turn</t>
  </si>
  <si>
    <t>N/A</t>
  </si>
  <si>
    <t>ohm</t>
  </si>
  <si>
    <t>mH</t>
  </si>
  <si>
    <t>g</t>
  </si>
  <si>
    <t>m2</t>
  </si>
  <si>
    <t>m</t>
  </si>
  <si>
    <t>m3</t>
  </si>
  <si>
    <t>H</t>
  </si>
  <si>
    <t>kg</t>
  </si>
  <si>
    <t>air compressibility</t>
  </si>
  <si>
    <t>Pa-1</t>
  </si>
  <si>
    <t>Ca</t>
  </si>
  <si>
    <t>k</t>
  </si>
  <si>
    <t>z</t>
  </si>
  <si>
    <t>xre</t>
  </si>
  <si>
    <t>i</t>
  </si>
  <si>
    <t>phase</t>
  </si>
  <si>
    <t>x_A</t>
  </si>
  <si>
    <t>x_B</t>
  </si>
  <si>
    <t>x_C</t>
  </si>
  <si>
    <t>spl_A</t>
  </si>
  <si>
    <t>SPL_B</t>
  </si>
  <si>
    <t>SPL_C</t>
  </si>
  <si>
    <t>x_D</t>
  </si>
  <si>
    <t>SPL_D</t>
  </si>
  <si>
    <t>N/m</t>
  </si>
  <si>
    <t>rigidity of suspension</t>
  </si>
  <si>
    <t>f1</t>
  </si>
  <si>
    <t>f2</t>
  </si>
  <si>
    <t>f3</t>
  </si>
  <si>
    <t>fc1</t>
  </si>
  <si>
    <t>fc2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</si>
</sst>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1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Sheet1!$C$20:$C$364</c:f>
              <c:numCache>
                <c:formatCode>General</c:formatCode>
                <c:ptCount val="345"/>
                <c:pt idx="0">
                  <c:v>4.9999999999999991</c:v>
                </c:pt>
                <c:pt idx="1">
                  <c:v>5.111707816877165</c:v>
                </c:pt>
                <c:pt idx="2">
                  <c:v>5.2259113610246235</c:v>
                </c:pt>
                <c:pt idx="3">
                  <c:v>5.3426663908913525</c:v>
                </c:pt>
                <c:pt idx="4">
                  <c:v>5.4620299106572485</c:v>
                </c:pt>
                <c:pt idx="5">
                  <c:v>5.5840601980647095</c:v>
                </c:pt>
                <c:pt idx="6">
                  <c:v>5.7088168328720057</c:v>
                </c:pt>
                <c:pt idx="7">
                  <c:v>5.8363607259423551</c:v>
                </c:pt>
                <c:pt idx="8">
                  <c:v>5.9667541489828873</c:v>
                </c:pt>
                <c:pt idx="9">
                  <c:v>6.100060764948017</c:v>
                </c:pt>
                <c:pt idx="10">
                  <c:v>6.2363456591220965</c:v>
                </c:pt>
                <c:pt idx="11">
                  <c:v>6.37567537089648</c:v>
                </c:pt>
                <c:pt idx="12">
                  <c:v>6.5181179262565534</c:v>
                </c:pt>
                <c:pt idx="13">
                  <c:v>6.6637428709945619</c:v>
                </c:pt>
                <c:pt idx="14">
                  <c:v>6.8126213046644777</c:v>
                </c:pt>
                <c:pt idx="15">
                  <c:v>6.9648259152954655</c:v>
                </c:pt>
                <c:pt idx="16">
                  <c:v>7.1204310148808982</c:v>
                </c:pt>
                <c:pt idx="17">
                  <c:v>7.2795125756602594</c:v>
                </c:pt>
                <c:pt idx="18">
                  <c:v>7.4421482672116364</c:v>
                </c:pt>
                <c:pt idx="19">
                  <c:v>7.6084174943729153</c:v>
                </c:pt>
                <c:pt idx="20">
                  <c:v>7.7784014360102054</c:v>
                </c:pt>
                <c:pt idx="21">
                  <c:v>7.952183084652388</c:v>
                </c:pt>
                <c:pt idx="22">
                  <c:v>8.1298472870111969</c:v>
                </c:pt>
                <c:pt idx="23">
                  <c:v>8.31148078540655</c:v>
                </c:pt>
                <c:pt idx="24">
                  <c:v>8.4971722601174058</c:v>
                </c:pt>
                <c:pt idx="25">
                  <c:v>8.687012372678792</c:v>
                </c:pt>
                <c:pt idx="26">
                  <c:v>8.8810938101461669</c:v>
                </c:pt>
                <c:pt idx="27">
                  <c:v>9.0795113303487156</c:v>
                </c:pt>
                <c:pt idx="28">
                  <c:v>9.2823618081536647</c:v>
                </c:pt>
                <c:pt idx="29">
                  <c:v>9.4897442827642351</c:v>
                </c:pt>
                <c:pt idx="30">
                  <c:v>9.7017600060742666</c:v>
                </c:pt>
                <c:pt idx="31">
                  <c:v>9.9185124921032166</c:v>
                </c:pt>
                <c:pt idx="32">
                  <c:v>10.140107567535567</c:v>
                </c:pt>
                <c:pt idx="33">
                  <c:v>10.366653423389373</c:v>
                </c:pt>
                <c:pt idx="34">
                  <c:v>10.598260667839178</c:v>
                </c:pt>
                <c:pt idx="35">
                  <c:v>10.835042380219067</c:v>
                </c:pt>
                <c:pt idx="36">
                  <c:v>11.077114166232235</c:v>
                </c:pt>
                <c:pt idx="37">
                  <c:v>11.324594214394022</c:v>
                </c:pt>
                <c:pt idx="38">
                  <c:v>11.577603353735974</c:v>
                </c:pt>
                <c:pt idx="39">
                  <c:v>11.836265112799088</c:v>
                </c:pt>
                <c:pt idx="40">
                  <c:v>12.100705779945123</c:v>
                </c:pt>
                <c:pt idx="41">
                  <c:v>12.371054465015238</c:v>
                </c:pt>
                <c:pt idx="42">
                  <c:v>12.647443162366311</c:v>
                </c:pt>
                <c:pt idx="43">
                  <c:v>12.930006815315508</c:v>
                </c:pt>
                <c:pt idx="44">
                  <c:v>13.218883382024661</c:v>
                </c:pt>
                <c:pt idx="45">
                  <c:v>13.514213902856632</c:v>
                </c:pt>
                <c:pt idx="46">
                  <c:v>13.816142569236458</c:v>
                </c:pt>
                <c:pt idx="47">
                  <c:v>14.12481679405108</c:v>
                </c:pt>
                <c:pt idx="48">
                  <c:v>14.440387283621748</c:v>
                </c:pt>
                <c:pt idx="49">
                  <c:v>14.76300811128459</c:v>
                </c:pt>
                <c:pt idx="50">
                  <c:v>15.092836792614888</c:v>
                </c:pt>
                <c:pt idx="51">
                  <c:v>15.430034362332163</c:v>
                </c:pt>
                <c:pt idx="52">
                  <c:v>15.774765452923319</c:v>
                </c:pt>
                <c:pt idx="53">
                  <c:v>16.127198375022399</c:v>
                </c:pt>
                <c:pt idx="54">
                  <c:v>16.487505199586145</c:v>
                </c:pt>
                <c:pt idx="55">
                  <c:v>16.855861841905483</c:v>
                </c:pt>
                <c:pt idx="56">
                  <c:v>17.232448147493965</c:v>
                </c:pt>
                <c:pt idx="57">
                  <c:v>17.617447979895061</c:v>
                </c:pt>
                <c:pt idx="58">
                  <c:v>18.011049310451291</c:v>
                </c:pt>
                <c:pt idx="59">
                  <c:v>18.413444310078784</c:v>
                </c:pt>
                <c:pt idx="60">
                  <c:v>18.824829443092426</c:v>
                </c:pt>
                <c:pt idx="61">
                  <c:v>19.245405563126997</c:v>
                </c:pt>
                <c:pt idx="62">
                  <c:v>19.675378011201513</c:v>
                </c:pt>
                <c:pt idx="63">
                  <c:v>20.114956715974376</c:v>
                </c:pt>
                <c:pt idx="64">
                  <c:v>20.564356296238412</c:v>
                </c:pt>
                <c:pt idx="65">
                  <c:v>21.023796165705818</c:v>
                </c:pt>
                <c:pt idx="66">
                  <c:v>21.493500640134116</c:v>
                </c:pt>
                <c:pt idx="67">
                  <c:v>21.973699046845596</c:v>
                </c:pt>
                <c:pt idx="68">
                  <c:v>22.464625836693379</c:v>
                </c:pt>
                <c:pt idx="69">
                  <c:v>22.966520698529269</c:v>
                </c:pt>
                <c:pt idx="70">
                  <c:v>23.479628676228657</c:v>
                </c:pt>
                <c:pt idx="71">
                  <c:v>24.00420028833026</c:v>
                </c:pt>
                <c:pt idx="72">
                  <c:v>24.540491650348581</c:v>
                </c:pt>
                <c:pt idx="73">
                  <c:v>25.088764599819132</c:v>
                </c:pt>
                <c:pt idx="74">
                  <c:v>25.649286824137317</c:v>
                </c:pt>
                <c:pt idx="75">
                  <c:v>26.222331991253444</c:v>
                </c:pt>
                <c:pt idx="76">
                  <c:v>26.808179883287693</c:v>
                </c:pt>
                <c:pt idx="77">
                  <c:v>27.407116533130164</c:v>
                </c:pt>
                <c:pt idx="78">
                  <c:v>28.019434364092987</c:v>
                </c:pt>
                <c:pt idx="79">
                  <c:v>28.645432332682148</c:v>
                </c:pt>
                <c:pt idx="80">
                  <c:v>29.28541607455946</c:v>
                </c:pt>
                <c:pt idx="81">
                  <c:v>29.939698053765159</c:v>
                </c:pt>
                <c:pt idx="82">
                  <c:v>30.608597715274687</c:v>
                </c:pt>
                <c:pt idx="83">
                  <c:v>31.292441640963649</c:v>
                </c:pt>
                <c:pt idx="84">
                  <c:v>31.991563709057267</c:v>
                </c:pt>
                <c:pt idx="85">
                  <c:v>32.706305257142397</c:v>
                </c:pt>
                <c:pt idx="86">
                  <c:v>33.437015248821091</c:v>
                </c:pt>
                <c:pt idx="87">
                  <c:v>34.184050444087966</c:v>
                </c:pt>
                <c:pt idx="88">
                  <c:v>34.94777557351356</c:v>
                </c:pt>
                <c:pt idx="89">
                  <c:v>35.728563516319632</c:v>
                </c:pt>
                <c:pt idx="90">
                  <c:v>36.526795482432689</c:v>
                </c:pt>
                <c:pt idx="91">
                  <c:v>37.342861198604929</c:v>
                </c:pt>
                <c:pt idx="92">
                  <c:v>38.177159098693551</c:v>
                </c:pt>
                <c:pt idx="93">
                  <c:v>39.030096518191023</c:v>
                </c:pt>
                <c:pt idx="94">
                  <c:v>39.902089893101483</c:v>
                </c:pt>
                <c:pt idx="95">
                  <c:v>40.793564963260422</c:v>
                </c:pt>
                <c:pt idx="96">
                  <c:v>41.704956980196968</c:v>
                </c:pt>
                <c:pt idx="97">
                  <c:v>42.636710919639739</c:v>
                </c:pt>
                <c:pt idx="98">
                  <c:v>43.589281698770911</c:v>
                </c:pt>
                <c:pt idx="99">
                  <c:v>44.563134398333631</c:v>
                </c:pt>
                <c:pt idx="100">
                  <c:v>45.55874448970193</c:v>
                </c:pt>
                <c:pt idx="101">
                  <c:v>46.576598067023788</c:v>
                </c:pt>
                <c:pt idx="102">
                  <c:v>47.617192084550261</c:v>
                </c:pt>
                <c:pt idx="103">
                  <c:v>48.681034599267392</c:v>
                </c:pt>
                <c:pt idx="104">
                  <c:v>49.768645018948604</c:v>
                </c:pt>
                <c:pt idx="105">
                  <c:v>50.880554355748899</c:v>
                </c:pt>
                <c:pt idx="106">
                  <c:v>52.017305485465016</c:v>
                </c:pt>
                <c:pt idx="107">
                  <c:v>53.179453412587819</c:v>
                </c:pt>
                <c:pt idx="108">
                  <c:v>54.367565541276022</c:v>
                </c:pt>
                <c:pt idx="109">
                  <c:v>55.582221952384479</c:v>
                </c:pt>
                <c:pt idx="110">
                  <c:v>56.824015686681101</c:v>
                </c:pt>
                <c:pt idx="111">
                  <c:v>58.093553034391668</c:v>
                </c:pt>
                <c:pt idx="112">
                  <c:v>59.391453831213646</c:v>
                </c:pt>
                <c:pt idx="113">
                  <c:v>60.718351760942788</c:v>
                </c:pt>
                <c:pt idx="114">
                  <c:v>62.074894664861766</c:v>
                </c:pt>
                <c:pt idx="115">
                  <c:v>63.461744858040085</c:v>
                </c:pt>
                <c:pt idx="116">
                  <c:v>64.879579452701577</c:v>
                </c:pt>
                <c:pt idx="117">
                  <c:v>66.32909068881554</c:v>
                </c:pt>
                <c:pt idx="118">
                  <c:v>67.810986272074601</c:v>
                </c:pt>
                <c:pt idx="119">
                  <c:v>69.325989719422807</c:v>
                </c:pt>
                <c:pt idx="120">
                  <c:v>70.874840712303893</c:v>
                </c:pt>
                <c:pt idx="121">
                  <c:v>72.458295457801597</c:v>
                </c:pt>
                <c:pt idx="122">
                  <c:v>74.077127057847889</c:v>
                </c:pt>
                <c:pt idx="123">
                  <c:v>75.732125886680848</c:v>
                </c:pt>
                <c:pt idx="124">
                  <c:v>77.424099976734382</c:v>
                </c:pt>
                <c:pt idx="125">
                  <c:v>79.153875413150502</c:v>
                </c:pt>
                <c:pt idx="126">
                  <c:v>80.922296737104503</c:v>
                </c:pt>
                <c:pt idx="127">
                  <c:v>82.730227358142173</c:v>
                </c:pt>
                <c:pt idx="128">
                  <c:v>84.578549975728066</c:v>
                </c:pt>
                <c:pt idx="129">
                  <c:v>86.468167010213079</c:v>
                </c:pt>
                <c:pt idx="130">
                  <c:v>88.400001043429327</c:v>
                </c:pt>
                <c:pt idx="131">
                  <c:v>90.374995269129428</c:v>
                </c:pt>
                <c:pt idx="132">
                  <c:v>92.394113953489196</c:v>
                </c:pt>
                <c:pt idx="133">
                  <c:v>94.458342905898022</c:v>
                </c:pt>
                <c:pt idx="134">
                  <c:v>96.568689960268586</c:v>
                </c:pt>
                <c:pt idx="135">
                  <c:v>98.726185467098432</c:v>
                </c:pt>
                <c:pt idx="136">
                  <c:v>100.93188279652644</c:v>
                </c:pt>
                <c:pt idx="137">
                  <c:v>103.18685885262677</c:v>
                </c:pt>
                <c:pt idx="138">
                  <c:v>105.49221459919465</c:v>
                </c:pt>
                <c:pt idx="139">
                  <c:v>107.84907559727732</c:v>
                </c:pt>
                <c:pt idx="140">
                  <c:v>110.25859255471582</c:v>
                </c:pt>
                <c:pt idx="141">
                  <c:v>112.72194188796311</c:v>
                </c:pt>
                <c:pt idx="142">
                  <c:v>115.24032629645488</c:v>
                </c:pt>
                <c:pt idx="143">
                  <c:v>117.81497534981278</c:v>
                </c:pt>
                <c:pt idx="144">
                  <c:v>120.44714608816567</c:v>
                </c:pt>
                <c:pt idx="145">
                  <c:v>123.13812363588454</c:v>
                </c:pt>
                <c:pt idx="146">
                  <c:v>125.88922182902752</c:v>
                </c:pt>
                <c:pt idx="147">
                  <c:v>128.70178385680475</c:v>
                </c:pt>
                <c:pt idx="148">
                  <c:v>131.5771829173728</c:v>
                </c:pt>
                <c:pt idx="149">
                  <c:v>134.51682288828232</c:v>
                </c:pt>
                <c:pt idx="150">
                  <c:v>137.52213901190285</c:v>
                </c:pt>
                <c:pt idx="151">
                  <c:v>140.59459859616234</c:v>
                </c:pt>
                <c:pt idx="152">
                  <c:v>143.73570173094217</c:v>
                </c:pt>
                <c:pt idx="153">
                  <c:v>146.9469820204763</c:v>
                </c:pt>
                <c:pt idx="154">
                  <c:v>150.23000733211546</c:v>
                </c:pt>
                <c:pt idx="155">
                  <c:v>153.58638056181778</c:v>
                </c:pt>
                <c:pt idx="156">
                  <c:v>157.01774041674298</c:v>
                </c:pt>
                <c:pt idx="157">
                  <c:v>160.52576221533087</c:v>
                </c:pt>
                <c:pt idx="158">
                  <c:v>164.11215870525447</c:v>
                </c:pt>
                <c:pt idx="159">
                  <c:v>167.77868089964699</c:v>
                </c:pt>
                <c:pt idx="160">
                  <c:v>171.52711893201311</c:v>
                </c:pt>
                <c:pt idx="161">
                  <c:v>175.35930293023821</c:v>
                </c:pt>
                <c:pt idx="162">
                  <c:v>179.27710391012585</c:v>
                </c:pt>
                <c:pt idx="163">
                  <c:v>183.28243468889812</c:v>
                </c:pt>
                <c:pt idx="164">
                  <c:v>187.37725081910375</c:v>
                </c:pt>
                <c:pt idx="165">
                  <c:v>191.56355154339326</c:v>
                </c:pt>
                <c:pt idx="166">
                  <c:v>195.84338077062313</c:v>
                </c:pt>
                <c:pt idx="167">
                  <c:v>200.218828073769</c:v>
                </c:pt>
                <c:pt idx="168">
                  <c:v>204.69202971013399</c:v>
                </c:pt>
                <c:pt idx="169">
                  <c:v>209.26516966434909</c:v>
                </c:pt>
                <c:pt idx="170">
                  <c:v>213.94048071467603</c:v>
                </c:pt>
                <c:pt idx="171">
                  <c:v>218.72024552313349</c:v>
                </c:pt>
                <c:pt idx="172">
                  <c:v>223.60679774997899</c:v>
                </c:pt>
                <c:pt idx="173">
                  <c:v>228.60252319308771</c:v>
                </c:pt>
                <c:pt idx="174">
                  <c:v>233.70986095279011</c:v>
                </c:pt>
                <c:pt idx="175">
                  <c:v>238.93130462273064</c:v>
                </c:pt>
                <c:pt idx="176">
                  <c:v>244.2694035073342</c:v>
                </c:pt>
                <c:pt idx="177">
                  <c:v>249.72676386647268</c:v>
                </c:pt>
                <c:pt idx="178">
                  <c:v>255.30605018793719</c:v>
                </c:pt>
                <c:pt idx="179">
                  <c:v>261.00998648834263</c:v>
                </c:pt>
                <c:pt idx="180">
                  <c:v>266.84135764309303</c:v>
                </c:pt>
                <c:pt idx="181">
                  <c:v>272.80301074606268</c:v>
                </c:pt>
                <c:pt idx="182">
                  <c:v>278.89785649965495</c:v>
                </c:pt>
                <c:pt idx="183">
                  <c:v>285.12887063591432</c:v>
                </c:pt>
                <c:pt idx="184">
                  <c:v>291.49909536939214</c:v>
                </c:pt>
                <c:pt idx="185">
                  <c:v>298.01164088246901</c:v>
                </c:pt>
                <c:pt idx="186">
                  <c:v>304.66968684386137</c:v>
                </c:pt>
                <c:pt idx="187">
                  <c:v>311.476483961057</c:v>
                </c:pt>
                <c:pt idx="188">
                  <c:v>318.43535556743024</c:v>
                </c:pt>
                <c:pt idx="189">
                  <c:v>325.54969924481838</c:v>
                </c:pt>
                <c:pt idx="190">
                  <c:v>332.8229884823499</c:v>
                </c:pt>
                <c:pt idx="191">
                  <c:v>340.25877437232919</c:v>
                </c:pt>
                <c:pt idx="192">
                  <c:v>347.86068734401596</c:v>
                </c:pt>
                <c:pt idx="193">
                  <c:v>355.63243893613418</c:v>
                </c:pt>
                <c:pt idx="194">
                  <c:v>363.57782360898557</c:v>
                </c:pt>
                <c:pt idx="195">
                  <c:v>371.7007205970479</c:v>
                </c:pt>
                <c:pt idx="196">
                  <c:v>380.00509580296091</c:v>
                </c:pt>
                <c:pt idx="197">
                  <c:v>388.49500373383046</c:v>
                </c:pt>
                <c:pt idx="198">
                  <c:v>397.17458948078917</c:v>
                </c:pt>
                <c:pt idx="199">
                  <c:v>406.04809074278569</c:v>
                </c:pt>
                <c:pt idx="200">
                  <c:v>415.11983989558945</c:v>
                </c:pt>
                <c:pt idx="201">
                  <c:v>424.39426610701622</c:v>
                </c:pt>
                <c:pt idx="202">
                  <c:v>433.87589749941679</c:v>
                </c:pt>
                <c:pt idx="203">
                  <c:v>443.56936336047318</c:v>
                </c:pt>
                <c:pt idx="204">
                  <c:v>453.47939640339149</c:v>
                </c:pt>
                <c:pt idx="205">
                  <c:v>463.61083507759088</c:v>
                </c:pt>
                <c:pt idx="206">
                  <c:v>473.96862593101412</c:v>
                </c:pt>
                <c:pt idx="207">
                  <c:v>484.55782602521907</c:v>
                </c:pt>
                <c:pt idx="208">
                  <c:v>495.38360540442386</c:v>
                </c:pt>
                <c:pt idx="209">
                  <c:v>506.45124961971715</c:v>
                </c:pt>
                <c:pt idx="210">
                  <c:v>517.76616230966363</c:v>
                </c:pt>
                <c:pt idx="211">
                  <c:v>529.33386783855951</c:v>
                </c:pt>
                <c:pt idx="212">
                  <c:v>541.16001399363813</c:v>
                </c:pt>
                <c:pt idx="213">
                  <c:v>553.25037474252758</c:v>
                </c:pt>
                <c:pt idx="214">
                  <c:v>565.61085305231961</c:v>
                </c:pt>
                <c:pt idx="215">
                  <c:v>578.24748377162109</c:v>
                </c:pt>
                <c:pt idx="216">
                  <c:v>591.16643657698921</c:v>
                </c:pt>
                <c:pt idx="217">
                  <c:v>604.37401898520329</c:v>
                </c:pt>
                <c:pt idx="218">
                  <c:v>617.87667943282679</c:v>
                </c:pt>
                <c:pt idx="219">
                  <c:v>631.68101042457715</c:v>
                </c:pt>
                <c:pt idx="220">
                  <c:v>645.79375175203586</c:v>
                </c:pt>
                <c:pt idx="221">
                  <c:v>660.22179378426245</c:v>
                </c:pt>
                <c:pt idx="222">
                  <c:v>674.97218083193593</c:v>
                </c:pt>
                <c:pt idx="223">
                  <c:v>690.05211458664735</c:v>
                </c:pt>
                <c:pt idx="224">
                  <c:v>705.46895763703628</c:v>
                </c:pt>
                <c:pt idx="225">
                  <c:v>721.23023706348522</c:v>
                </c:pt>
                <c:pt idx="226">
                  <c:v>737.34364811311673</c:v>
                </c:pt>
                <c:pt idx="227">
                  <c:v>753.81705795690937</c:v>
                </c:pt>
                <c:pt idx="228">
                  <c:v>770.65850953073664</c:v>
                </c:pt>
                <c:pt idx="229">
                  <c:v>787.87622546223406</c:v>
                </c:pt>
                <c:pt idx="230">
                  <c:v>805.47861208539598</c:v>
                </c:pt>
                <c:pt idx="231">
                  <c:v>823.47426354485742</c:v>
                </c:pt>
                <c:pt idx="232">
                  <c:v>841.87196599188337</c:v>
                </c:pt>
                <c:pt idx="233">
                  <c:v>860.68070187409194</c:v>
                </c:pt>
                <c:pt idx="234">
                  <c:v>879.90965432102394</c:v>
                </c:pt>
                <c:pt idx="235">
                  <c:v>899.5682116276929</c:v>
                </c:pt>
                <c:pt idx="236">
                  <c:v>919.66597183829776</c:v>
                </c:pt>
                <c:pt idx="237">
                  <c:v>940.21274743235278</c:v>
                </c:pt>
                <c:pt idx="238">
                  <c:v>961.21857011550333</c:v>
                </c:pt>
                <c:pt idx="239">
                  <c:v>982.69369571738162</c:v>
                </c:pt>
                <c:pt idx="240">
                  <c:v>1004.6486091988905</c:v>
                </c:pt>
                <c:pt idx="241">
                  <c:v>1027.094029771348</c:v>
                </c:pt>
                <c:pt idx="242">
                  <c:v>1050.040916130014</c:v>
                </c:pt>
                <c:pt idx="243">
                  <c:v>1073.5004718045311</c:v>
                </c:pt>
                <c:pt idx="244">
                  <c:v>1097.484150628909</c:v>
                </c:pt>
                <c:pt idx="245">
                  <c:v>1122.0036623337187</c:v>
                </c:pt>
                <c:pt idx="246">
                  <c:v>1147.070978263215</c:v>
                </c:pt>
                <c:pt idx="247">
                  <c:v>1172.6983372202033</c:v>
                </c:pt>
                <c:pt idx="248">
                  <c:v>1198.8982514414731</c:v>
                </c:pt>
                <c:pt idx="249">
                  <c:v>1225.6835127067482</c:v>
                </c:pt>
                <c:pt idx="250">
                  <c:v>1253.0671985841102</c:v>
                </c:pt>
                <c:pt idx="251">
                  <c:v>1281.062678814953</c:v>
                </c:pt>
                <c:pt idx="252">
                  <c:v>1309.6836218415999</c:v>
                </c:pt>
                <c:pt idx="253">
                  <c:v>1338.9440014807415</c:v>
                </c:pt>
                <c:pt idx="254">
                  <c:v>1368.858103745979</c:v>
                </c:pt>
                <c:pt idx="255">
                  <c:v>1399.4405338227957</c:v>
                </c:pt>
                <c:pt idx="256">
                  <c:v>1430.7062231993471</c:v>
                </c:pt>
                <c:pt idx="257">
                  <c:v>1462.6704369565825</c:v>
                </c:pt>
                <c:pt idx="258">
                  <c:v>1495.34878122122</c:v>
                </c:pt>
                <c:pt idx="259">
                  <c:v>1528.7572107852511</c:v>
                </c:pt>
                <c:pt idx="260">
                  <c:v>1562.912036895661</c:v>
                </c:pt>
                <c:pt idx="261">
                  <c:v>1597.8299352181921</c:v>
                </c:pt>
                <c:pt idx="262">
                  <c:v>1633.5279539790342</c:v>
                </c:pt>
                <c:pt idx="263">
                  <c:v>1670.0235222883978</c:v>
                </c:pt>
                <c:pt idx="264">
                  <c:v>1707.3344586500689</c:v>
                </c:pt>
                <c:pt idx="265">
                  <c:v>1745.4789796610612</c:v>
                </c:pt>
                <c:pt idx="266">
                  <c:v>1784.4757089056443</c:v>
                </c:pt>
                <c:pt idx="267">
                  <c:v>1824.3436860480817</c:v>
                </c:pt>
                <c:pt idx="268">
                  <c:v>1865.1023761284955</c:v>
                </c:pt>
                <c:pt idx="269">
                  <c:v>1906.7716790664404</c:v>
                </c:pt>
                <c:pt idx="270">
                  <c:v>1949.3719393767851</c:v>
                </c:pt>
                <c:pt idx="271">
                  <c:v>1992.9239561026618</c:v>
                </c:pt>
                <c:pt idx="272">
                  <c:v>2037.4489929703493</c:v>
                </c:pt>
                <c:pt idx="273">
                  <c:v>2082.9687887710079</c:v>
                </c:pt>
                <c:pt idx="274">
                  <c:v>2129.5055679743855</c:v>
                </c:pt>
                <c:pt idx="275">
                  <c:v>2177.082051579624</c:v>
                </c:pt>
                <c:pt idx="276">
                  <c:v>2225.7214682085073</c:v>
                </c:pt>
                <c:pt idx="277">
                  <c:v>2275.4475654465509</c:v>
                </c:pt>
                <c:pt idx="278">
                  <c:v>2326.284621437449</c:v>
                </c:pt>
                <c:pt idx="279">
                  <c:v>2378.2574567365905</c:v>
                </c:pt>
                <c:pt idx="280">
                  <c:v>2431.3914464293689</c:v>
                </c:pt>
                <c:pt idx="281">
                  <c:v>2485.7125325202555</c:v>
                </c:pt>
                <c:pt idx="282">
                  <c:v>2541.2472365986664</c:v>
                </c:pt>
                <c:pt idx="283">
                  <c:v>2598.0226727877789</c:v>
                </c:pt>
                <c:pt idx="284">
                  <c:v>2656.0665609826801</c:v>
                </c:pt>
                <c:pt idx="285">
                  <c:v>2715.4072403842447</c:v>
                </c:pt>
                <c:pt idx="286">
                  <c:v>2776.0736833353985</c:v>
                </c:pt>
                <c:pt idx="287">
                  <c:v>2838.0955094665096</c:v>
                </c:pt>
                <c:pt idx="288">
                  <c:v>2901.5030001567866</c:v>
                </c:pt>
                <c:pt idx="289">
                  <c:v>2966.3271133188005</c:v>
                </c:pt>
                <c:pt idx="290">
                  <c:v>3032.5994985132793</c:v>
                </c:pt>
                <c:pt idx="291">
                  <c:v>3100.3525124016137</c:v>
                </c:pt>
                <c:pt idx="292">
                  <c:v>3169.619234543622</c:v>
                </c:pt>
                <c:pt idx="293">
                  <c:v>3240.4334835481691</c:v>
                </c:pt>
                <c:pt idx="294">
                  <c:v>3312.8298335847344</c:v>
                </c:pt>
                <c:pt idx="295">
                  <c:v>3386.8436312637982</c:v>
                </c:pt>
                <c:pt idx="296">
                  <c:v>3462.5110128943588</c:v>
                </c:pt>
                <c:pt idx="297">
                  <c:v>3539.868922127072</c:v>
                </c:pt>
                <c:pt idx="298">
                  <c:v>3618.9551279914986</c:v>
                </c:pt>
                <c:pt idx="299">
                  <c:v>3699.8082433363747</c:v>
                </c:pt>
                <c:pt idx="300">
                  <c:v>3782.4677436818224</c:v>
                </c:pt>
                <c:pt idx="301">
                  <c:v>3866.9739864928201</c:v>
                </c:pt>
                <c:pt idx="302">
                  <c:v>3953.3682308832058</c:v>
                </c:pt>
                <c:pt idx="303">
                  <c:v>4041.6926577599056</c:v>
                </c:pt>
                <c:pt idx="304">
                  <c:v>4131.9903904172697</c:v>
                </c:pt>
                <c:pt idx="305">
                  <c:v>4224.3055155914635</c:v>
                </c:pt>
                <c:pt idx="306">
                  <c:v>4318.6831049852399</c:v>
                </c:pt>
                <c:pt idx="307">
                  <c:v>4415.1692372736779</c:v>
                </c:pt>
                <c:pt idx="308">
                  <c:v>4513.811020601489</c:v>
                </c:pt>
                <c:pt idx="309">
                  <c:v>4614.6566155829923</c:v>
                </c:pt>
                <c:pt idx="310">
                  <c:v>4717.7552588158997</c:v>
                </c:pt>
                <c:pt idx="311">
                  <c:v>4823.1572869205156</c:v>
                </c:pt>
                <c:pt idx="312">
                  <c:v>4930.9141611159303</c:v>
                </c:pt>
                <c:pt idx="313">
                  <c:v>5041.0784923453211</c:v>
                </c:pt>
                <c:pt idx="314">
                  <c:v>5153.704066962594</c:v>
                </c:pt>
                <c:pt idx="315">
                  <c:v>5268.8458729928643</c:v>
                </c:pt>
                <c:pt idx="316">
                  <c:v>5386.5601269797207</c:v>
                </c:pt>
                <c:pt idx="317">
                  <c:v>5506.9043014322269</c:v>
                </c:pt>
                <c:pt idx="318">
                  <c:v>5629.9371528851179</c:v>
                </c:pt>
                <c:pt idx="319">
                  <c:v>5755.7187505860047</c:v>
                </c:pt>
                <c:pt idx="320">
                  <c:v>5884.3105058233987</c:v>
                </c:pt>
                <c:pt idx="321">
                  <c:v>6015.7752019099762</c:v>
                </c:pt>
                <c:pt idx="322">
                  <c:v>6150.1770248358043</c:v>
                </c:pt>
                <c:pt idx="323">
                  <c:v>6287.581594606304</c:v>
                </c:pt>
                <c:pt idx="324">
                  <c:v>6428.0559972804167</c:v>
                </c:pt>
                <c:pt idx="325">
                  <c:v>6571.6688177244878</c:v>
                </c:pt>
                <c:pt idx="326">
                  <c:v>6718.4901730980337</c:v>
                </c:pt>
                <c:pt idx="327">
                  <c:v>6868.5917470875374</c:v>
                </c:pt>
                <c:pt idx="328">
                  <c:v>7022.0468249050682</c:v>
                </c:pt>
                <c:pt idx="329">
                  <c:v>7178.9303290689404</c:v>
                </c:pt>
                <c:pt idx="330">
                  <c:v>7339.3188559836635</c:v>
                </c:pt>
                <c:pt idx="331">
                  <c:v>7503.2907133371309</c:v>
                </c:pt>
                <c:pt idx="332">
                  <c:v>7670.9259583334479</c:v>
                </c:pt>
                <c:pt idx="333">
                  <c:v>7842.306436779807</c:v>
                </c:pt>
                <c:pt idx="334">
                  <c:v>8017.5158230466868</c:v>
                </c:pt>
                <c:pt idx="335">
                  <c:v>8196.6396609208332</c:v>
                </c:pt>
                <c:pt idx="336">
                  <c:v>8379.7654053708811</c:v>
                </c:pt>
                <c:pt idx="337">
                  <c:v>8566.9824652462339</c:v>
                </c:pt>
                <c:pt idx="338">
                  <c:v>8758.3822469297538</c:v>
                </c:pt>
                <c:pt idx="339">
                  <c:v>8954.0581989658149</c:v>
                </c:pt>
                <c:pt idx="340">
                  <c:v>9154.1058576853229</c:v>
                </c:pt>
                <c:pt idx="341">
                  <c:v>9358.622893850219</c:v>
                </c:pt>
                <c:pt idx="342">
                  <c:v>9567.7091603399658</c:v>
                </c:pt>
                <c:pt idx="343">
                  <c:v>9781.46674090341</c:v>
                </c:pt>
                <c:pt idx="344">
                  <c:v>9999.9999999999909</c:v>
                </c:pt>
              </c:numCache>
            </c:numRef>
          </c:xVal>
          <c:yVal>
            <c:numRef>
              <c:f>Sheet1!$I$20:$I$364</c:f>
              <c:numCache>
                <c:formatCode>General</c:formatCode>
                <c:ptCount val="345"/>
                <c:pt idx="0">
                  <c:v>0.43778703384827156</c:v>
                </c:pt>
                <c:pt idx="1">
                  <c:v>0.43647744401991767</c:v>
                </c:pt>
                <c:pt idx="2">
                  <c:v>0.43514362702987108</c:v>
                </c:pt>
                <c:pt idx="3">
                  <c:v>0.43378533623956</c:v>
                </c:pt>
                <c:pt idx="4">
                  <c:v>0.43240233463348199</c:v>
                </c:pt>
                <c:pt idx="5">
                  <c:v>0.43099439559624358</c:v>
                </c:pt>
                <c:pt idx="6">
                  <c:v>0.42956130370591694</c:v>
                </c:pt>
                <c:pt idx="7">
                  <c:v>0.42810285554141941</c:v>
                </c:pt>
                <c:pt idx="8">
                  <c:v>0.42661886050132103</c:v>
                </c:pt>
                <c:pt idx="9">
                  <c:v>0.42510914163116947</c:v>
                </c:pt>
                <c:pt idx="10">
                  <c:v>0.42357353645610107</c:v>
                </c:pt>
                <c:pt idx="11">
                  <c:v>0.42201189781517284</c:v>
                </c:pt>
                <c:pt idx="12">
                  <c:v>0.42042409469352643</c:v>
                </c:pt>
                <c:pt idx="13">
                  <c:v>0.41881001304814941</c:v>
                </c:pt>
                <c:pt idx="14">
                  <c:v>0.41716955662268396</c:v>
                </c:pt>
                <c:pt idx="15">
                  <c:v>0.41550264774640228</c:v>
                </c:pt>
                <c:pt idx="16">
                  <c:v>0.41380922811216297</c:v>
                </c:pt>
                <c:pt idx="17">
                  <c:v>0.41208925952787639</c:v>
                </c:pt>
                <c:pt idx="18">
                  <c:v>0.41034272463572685</c:v>
                </c:pt>
                <c:pt idx="19">
                  <c:v>0.40856962759317933</c:v>
                </c:pt>
                <c:pt idx="20">
                  <c:v>0.40676999470957376</c:v>
                </c:pt>
                <c:pt idx="21">
                  <c:v>0.40494387503196089</c:v>
                </c:pt>
                <c:pt idx="22">
                  <c:v>0.4030913408737129</c:v>
                </c:pt>
                <c:pt idx="23">
                  <c:v>0.401212488279372</c:v>
                </c:pt>
                <c:pt idx="24">
                  <c:v>0.39930743741920655</c:v>
                </c:pt>
                <c:pt idx="25">
                  <c:v>0.39737633290699287</c:v>
                </c:pt>
                <c:pt idx="26">
                  <c:v>0.39541934403467688</c:v>
                </c:pt>
                <c:pt idx="27">
                  <c:v>0.3934366649177734</c:v>
                </c:pt>
                <c:pt idx="28">
                  <c:v>0.39142851454563643</c:v>
                </c:pt>
                <c:pt idx="29">
                  <c:v>0.38939513673110826</c:v>
                </c:pt>
                <c:pt idx="30">
                  <c:v>0.38733679995448805</c:v>
                </c:pt>
                <c:pt idx="31">
                  <c:v>0.38525379709730312</c:v>
                </c:pt>
                <c:pt idx="32">
                  <c:v>0.38314644506196982</c:v>
                </c:pt>
                <c:pt idx="33">
                  <c:v>0.38101508427413433</c:v>
                </c:pt>
                <c:pt idx="34">
                  <c:v>0.37886007806524152</c:v>
                </c:pt>
                <c:pt idx="35">
                  <c:v>0.37668181193374511</c:v>
                </c:pt>
                <c:pt idx="36">
                  <c:v>0.37448069268425804</c:v>
                </c:pt>
                <c:pt idx="37">
                  <c:v>0.37225714744492844</c:v>
                </c:pt>
                <c:pt idx="38">
                  <c:v>0.37001162256432973</c:v>
                </c:pt>
                <c:pt idx="39">
                  <c:v>0.36774458239020213</c:v>
                </c:pt>
                <c:pt idx="40">
                  <c:v>0.36545650793346607</c:v>
                </c:pt>
                <c:pt idx="41">
                  <c:v>0.36314789542199488</c:v>
                </c:pt>
                <c:pt idx="42">
                  <c:v>0.36081925474972554</c:v>
                </c:pt>
                <c:pt idx="43">
                  <c:v>0.35847110782773289</c:v>
                </c:pt>
                <c:pt idx="44">
                  <c:v>0.35610398684491795</c:v>
                </c:pt>
                <c:pt idx="45">
                  <c:v>0.35371843244693052</c:v>
                </c:pt>
                <c:pt idx="46">
                  <c:v>0.35131499184284903</c:v>
                </c:pt>
                <c:pt idx="47">
                  <c:v>0.34889421684995842</c:v>
                </c:pt>
                <c:pt idx="48">
                  <c:v>0.34645666188771113</c:v>
                </c:pt>
                <c:pt idx="49">
                  <c:v>0.34400288193254885</c:v>
                </c:pt>
                <c:pt idx="50">
                  <c:v>0.34153343044581014</c:v>
                </c:pt>
                <c:pt idx="51">
                  <c:v>0.33904885728728662</c:v>
                </c:pt>
                <c:pt idx="52">
                  <c:v>0.33654970662727723</c:v>
                </c:pt>
                <c:pt idx="53">
                  <c:v>0.33403651487008074</c:v>
                </c:pt>
                <c:pt idx="54">
                  <c:v>0.33150980860185769</c:v>
                </c:pt>
                <c:pt idx="55">
                  <c:v>0.32897010257563469</c:v>
                </c:pt>
                <c:pt idx="56">
                  <c:v>0.32641789774592889</c:v>
                </c:pt>
                <c:pt idx="57">
                  <c:v>0.32385367936505166</c:v>
                </c:pt>
                <c:pt idx="58">
                  <c:v>0.32127791515262816</c:v>
                </c:pt>
                <c:pt idx="59">
                  <c:v>0.31869105354920541</c:v>
                </c:pt>
                <c:pt idx="60">
                  <c:v>0.31609352206407854</c:v>
                </c:pt>
                <c:pt idx="61">
                  <c:v>0.31348572572665578</c:v>
                </c:pt>
                <c:pt idx="62">
                  <c:v>0.31086804564973913</c:v>
                </c:pt>
                <c:pt idx="63">
                  <c:v>0.30824083771218075</c:v>
                </c:pt>
                <c:pt idx="64">
                  <c:v>0.30560443136734422</c:v>
                </c:pt>
                <c:pt idx="65">
                  <c:v>0.30295912858278018</c:v>
                </c:pt>
                <c:pt idx="66">
                  <c:v>0.30030520291548984</c:v>
                </c:pt>
                <c:pt idx="67">
                  <c:v>0.29764289872610278</c:v>
                </c:pt>
                <c:pt idx="68">
                  <c:v>0.29497243053428812</c:v>
                </c:pt>
                <c:pt idx="69">
                  <c:v>0.29229398251670424</c:v>
                </c:pt>
                <c:pt idx="70">
                  <c:v>0.28960770814786535</c:v>
                </c:pt>
                <c:pt idx="71">
                  <c:v>0.28691372998338927</c:v>
                </c:pt>
                <c:pt idx="72">
                  <c:v>0.28421213958423958</c:v>
                </c:pt>
                <c:pt idx="73">
                  <c:v>0.28150299757982145</c:v>
                </c:pt>
                <c:pt idx="74">
                  <c:v>0.27878633386706098</c:v>
                </c:pt>
                <c:pt idx="75">
                  <c:v>0.2760621479419802</c:v>
                </c:pt>
                <c:pt idx="76">
                  <c:v>0.2733304093597167</c:v>
                </c:pt>
                <c:pt idx="77">
                  <c:v>0.27059105831846186</c:v>
                </c:pt>
                <c:pt idx="78">
                  <c:v>0.2678440063623812</c:v>
                </c:pt>
                <c:pt idx="79">
                  <c:v>0.26508913719825755</c:v>
                </c:pt>
                <c:pt idx="80">
                  <c:v>0.26232630762032644</c:v>
                </c:pt>
                <c:pt idx="81">
                  <c:v>0.25955534853758649</c:v>
                </c:pt>
                <c:pt idx="82">
                  <c:v>0.25677606609772408</c:v>
                </c:pt>
                <c:pt idx="83">
                  <c:v>0.25398824290171507</c:v>
                </c:pt>
                <c:pt idx="84">
                  <c:v>0.25119163930312977</c:v>
                </c:pt>
                <c:pt idx="85">
                  <c:v>0.24838599478617512</c:v>
                </c:pt>
                <c:pt idx="86">
                  <c:v>0.24557102941655296</c:v>
                </c:pt>
                <c:pt idx="87">
                  <c:v>0.24274644535927895</c:v>
                </c:pt>
                <c:pt idx="88">
                  <c:v>0.2399119284577019</c:v>
                </c:pt>
                <c:pt idx="89">
                  <c:v>0.2370671498680661</c:v>
                </c:pt>
                <c:pt idx="90">
                  <c:v>0.2342117677440729</c:v>
                </c:pt>
                <c:pt idx="91">
                  <c:v>0.23134542896601729</c:v>
                </c:pt>
                <c:pt idx="92">
                  <c:v>0.22846777090918391</c:v>
                </c:pt>
                <c:pt idx="93">
                  <c:v>0.22557842324629954</c:v>
                </c:pt>
                <c:pt idx="94">
                  <c:v>0.22267700977892868</c:v>
                </c:pt>
                <c:pt idx="95">
                  <c:v>0.21976315029278218</c:v>
                </c:pt>
                <c:pt idx="96">
                  <c:v>0.2168364624319713</c:v>
                </c:pt>
                <c:pt idx="97">
                  <c:v>0.21389656358728479</c:v>
                </c:pt>
                <c:pt idx="98">
                  <c:v>0.21094307279358326</c:v>
                </c:pt>
                <c:pt idx="99">
                  <c:v>0.20797561263141992</c:v>
                </c:pt>
                <c:pt idx="100">
                  <c:v>0.20499381112796203</c:v>
                </c:pt>
                <c:pt idx="101">
                  <c:v>0.20199730365226465</c:v>
                </c:pt>
                <c:pt idx="102">
                  <c:v>0.19898573479988149</c:v>
                </c:pt>
                <c:pt idx="103">
                  <c:v>0.1959587602617347</c:v>
                </c:pt>
                <c:pt idx="104">
                  <c:v>0.19291604867207476</c:v>
                </c:pt>
                <c:pt idx="105">
                  <c:v>0.18985728343028055</c:v>
                </c:pt>
                <c:pt idx="106">
                  <c:v>0.18678216449113738</c:v>
                </c:pt>
                <c:pt idx="107">
                  <c:v>0.18369041011816428</c:v>
                </c:pt>
                <c:pt idx="108">
                  <c:v>0.1805817585944432</c:v>
                </c:pt>
                <c:pt idx="109">
                  <c:v>0.17745596988534956</c:v>
                </c:pt>
                <c:pt idx="110">
                  <c:v>0.17431282724751632</c:v>
                </c:pt>
                <c:pt idx="111">
                  <c:v>0.17115213877833363</c:v>
                </c:pt>
                <c:pt idx="112">
                  <c:v>0.16797373890027603</c:v>
                </c:pt>
                <c:pt idx="113">
                  <c:v>0.16477748977439666</c:v>
                </c:pt>
                <c:pt idx="114">
                  <c:v>0.16156328263737607</c:v>
                </c:pt>
                <c:pt idx="115">
                  <c:v>0.1583310390566697</c:v>
                </c:pt>
                <c:pt idx="116">
                  <c:v>0.15508071209842711</c:v>
                </c:pt>
                <c:pt idx="117">
                  <c:v>0.1518122874031293</c:v>
                </c:pt>
                <c:pt idx="118">
                  <c:v>0.14852578416413173</c:v>
                </c:pt>
                <c:pt idx="119">
                  <c:v>0.14522125600468785</c:v>
                </c:pt>
                <c:pt idx="120">
                  <c:v>0.1418987917494029</c:v>
                </c:pt>
                <c:pt idx="121">
                  <c:v>0.1385585160865461</c:v>
                </c:pt>
                <c:pt idx="122">
                  <c:v>0.13520059011819849</c:v>
                </c:pt>
                <c:pt idx="123">
                  <c:v>0.13182521179574536</c:v>
                </c:pt>
                <c:pt idx="124">
                  <c:v>0.12843261623890803</c:v>
                </c:pt>
                <c:pt idx="125">
                  <c:v>0.12502307593715381</c:v>
                </c:pt>
                <c:pt idx="126">
                  <c:v>0.12159690083305177</c:v>
                </c:pt>
                <c:pt idx="127">
                  <c:v>0.11815443828786083</c:v>
                </c:pt>
                <c:pt idx="128">
                  <c:v>0.11469607293043207</c:v>
                </c:pt>
                <c:pt idx="129">
                  <c:v>0.11122222639123758</c:v>
                </c:pt>
                <c:pt idx="130">
                  <c:v>0.10773335692410307</c:v>
                </c:pt>
                <c:pt idx="131">
                  <c:v>0.10422995891896809</c:v>
                </c:pt>
                <c:pt idx="132">
                  <c:v>0.1007125623096953</c:v>
                </c:pt>
                <c:pt idx="133">
                  <c:v>9.7181731881613428E-2</c:v>
                </c:pt>
                <c:pt idx="134">
                  <c:v>9.3638066484066002E-2</c:v>
                </c:pt>
                <c:pt idx="135">
                  <c:v>9.0082198153794521E-2</c:v>
                </c:pt>
                <c:pt idx="136">
                  <c:v>8.6514791155401519E-2</c:v>
                </c:pt>
                <c:pt idx="137">
                  <c:v>8.2936540945531489E-2</c:v>
                </c:pt>
                <c:pt idx="138">
                  <c:v>7.9348173067637695E-2</c:v>
                </c:pt>
                <c:pt idx="139">
                  <c:v>7.575044198438062E-2</c:v>
                </c:pt>
                <c:pt idx="140">
                  <c:v>7.2144129854743361E-2</c:v>
                </c:pt>
                <c:pt idx="141">
                  <c:v>6.8530045262890776E-2</c:v>
                </c:pt>
                <c:pt idx="142">
                  <c:v>6.4909021905637951E-2</c:v>
                </c:pt>
                <c:pt idx="143">
                  <c:v>6.1281917245121213E-2</c:v>
                </c:pt>
                <c:pt idx="144">
                  <c:v>5.7649611132904358E-2</c:v>
                </c:pt>
                <c:pt idx="145">
                  <c:v>5.4013004411301253E-2</c:v>
                </c:pt>
                <c:pt idx="146">
                  <c:v>5.0373017497171782E-2</c:v>
                </c:pt>
                <c:pt idx="147">
                  <c:v>4.6730588952867899E-2</c:v>
                </c:pt>
                <c:pt idx="148">
                  <c:v>4.3086674048369064E-2</c:v>
                </c:pt>
                <c:pt idx="149">
                  <c:v>3.9442243317986292E-2</c:v>
                </c:pt>
                <c:pt idx="150">
                  <c:v>3.579828111435357E-2</c:v>
                </c:pt>
                <c:pt idx="151">
                  <c:v>3.2155784161736874E-2</c:v>
                </c:pt>
                <c:pt idx="152">
                  <c:v>2.8515760110083211E-2</c:v>
                </c:pt>
                <c:pt idx="153">
                  <c:v>2.4879226090589467E-2</c:v>
                </c:pt>
                <c:pt idx="154">
                  <c:v>2.1247207273066435E-2</c:v>
                </c:pt>
                <c:pt idx="155">
                  <c:v>1.7620735424877861E-2</c:v>
                </c:pt>
                <c:pt idx="156">
                  <c:v>1.400084747084912E-2</c:v>
                </c:pt>
                <c:pt idx="157">
                  <c:v>1.0388584053257804E-2</c:v>
                </c:pt>
                <c:pt idx="158">
                  <c:v>6.7849880908202095E-3</c:v>
                </c:pt>
                <c:pt idx="159">
                  <c:v>3.1911033355048503E-3</c:v>
                </c:pt>
                <c:pt idx="160">
                  <c:v>-3.9202707397387393E-4</c:v>
                </c:pt>
                <c:pt idx="161">
                  <c:v>-3.9633620629722539E-3</c:v>
                </c:pt>
                <c:pt idx="162">
                  <c:v>-7.5218640768326813E-3</c:v>
                </c:pt>
                <c:pt idx="163">
                  <c:v>-1.1066500542311689E-2</c:v>
                </c:pt>
                <c:pt idx="164">
                  <c:v>-1.4596245334539463E-2</c:v>
                </c:pt>
                <c:pt idx="165">
                  <c:v>-1.8110080249008734E-2</c:v>
                </c:pt>
                <c:pt idx="166">
                  <c:v>-2.1606996477557035E-2</c:v>
                </c:pt>
                <c:pt idx="167">
                  <c:v>-2.5085996086657722E-2</c:v>
                </c:pt>
                <c:pt idx="168">
                  <c:v>-2.8546093495744263E-2</c:v>
                </c:pt>
                <c:pt idx="169">
                  <c:v>-3.1986316952614398E-2</c:v>
                </c:pt>
                <c:pt idx="170">
                  <c:v>-3.540571000232752E-2</c:v>
                </c:pt>
                <c:pt idx="171">
                  <c:v>-3.8803332945400289E-2</c:v>
                </c:pt>
                <c:pt idx="172">
                  <c:v>-4.2178264280514924E-2</c:v>
                </c:pt>
                <c:pt idx="173">
                  <c:v>-4.5529602126448979E-2</c:v>
                </c:pt>
                <c:pt idx="174">
                  <c:v>-4.8856465617482712E-2</c:v>
                </c:pt>
                <c:pt idx="175">
                  <c:v>-5.2157996266164249E-2</c:v>
                </c:pt>
                <c:pt idx="176">
                  <c:v>-5.5433359287062875E-2</c:v>
                </c:pt>
                <c:pt idx="177">
                  <c:v>-5.8681744874949905E-2</c:v>
                </c:pt>
                <c:pt idx="178">
                  <c:v>-6.1902369430784789E-2</c:v>
                </c:pt>
                <c:pt idx="179">
                  <c:v>-6.5094476728938463E-2</c:v>
                </c:pt>
                <c:pt idx="180">
                  <c:v>-6.825733901921606E-2</c:v>
                </c:pt>
                <c:pt idx="181">
                  <c:v>-7.1390258057514852E-2</c:v>
                </c:pt>
                <c:pt idx="182">
                  <c:v>-7.4492566059294288E-2</c:v>
                </c:pt>
                <c:pt idx="183">
                  <c:v>-7.7563626570492344E-2</c:v>
                </c:pt>
                <c:pt idx="184">
                  <c:v>-8.0602835251045293E-2</c:v>
                </c:pt>
                <c:pt idx="185">
                  <c:v>-8.3609620566781451E-2</c:v>
                </c:pt>
                <c:pt idx="186">
                  <c:v>-8.6583444386120645E-2</c:v>
                </c:pt>
                <c:pt idx="187">
                  <c:v>-8.9523802478712972E-2</c:v>
                </c:pt>
                <c:pt idx="188">
                  <c:v>-9.2430224913930797E-2</c:v>
                </c:pt>
                <c:pt idx="189">
                  <c:v>-9.5302276357859747E-2</c:v>
                </c:pt>
                <c:pt idx="190">
                  <c:v>-9.8139556268243347E-2</c:v>
                </c:pt>
                <c:pt idx="191">
                  <c:v>-0.10094169898759452</c:v>
                </c:pt>
                <c:pt idx="192">
                  <c:v>-0.10370837373545226</c:v>
                </c:pt>
                <c:pt idx="193">
                  <c:v>-0.10643928450148733</c:v>
                </c:pt>
                <c:pt idx="194">
                  <c:v>-0.10913416984185456</c:v>
                </c:pt>
                <c:pt idx="195">
                  <c:v>-0.111792802581841</c:v>
                </c:pt>
                <c:pt idx="196">
                  <c:v>-0.11441498942844261</c:v>
                </c:pt>
                <c:pt idx="197">
                  <c:v>-0.11700057049703522</c:v>
                </c:pt>
                <c:pt idx="198">
                  <c:v>-0.1195494187567889</c:v>
                </c:pt>
                <c:pt idx="199">
                  <c:v>-0.12206143939985251</c:v>
                </c:pt>
                <c:pt idx="200">
                  <c:v>-0.12453656913968668</c:v>
                </c:pt>
                <c:pt idx="201">
                  <c:v>-0.12697477544418304</c:v>
                </c:pt>
                <c:pt idx="202">
                  <c:v>-0.12937605570939503</c:v>
                </c:pt>
                <c:pt idx="203">
                  <c:v>-0.13174043637984859</c:v>
                </c:pt>
                <c:pt idx="204">
                  <c:v>-0.13406797202145362</c:v>
                </c:pt>
                <c:pt idx="205">
                  <c:v>-0.13635874435305764</c:v>
                </c:pt>
                <c:pt idx="206">
                  <c:v>-0.13861286124261862</c:v>
                </c:pt>
                <c:pt idx="207">
                  <c:v>-0.14083045567388805</c:v>
                </c:pt>
                <c:pt idx="208">
                  <c:v>-0.14301168468934181</c:v>
                </c:pt>
                <c:pt idx="209">
                  <c:v>-0.14515672831491147</c:v>
                </c:pt>
                <c:pt idx="210">
                  <c:v>-0.14726578847186075</c:v>
                </c:pt>
                <c:pt idx="211">
                  <c:v>-0.14933908788087127</c:v>
                </c:pt>
                <c:pt idx="212">
                  <c:v>-0.15137686896316863</c:v>
                </c:pt>
                <c:pt idx="213">
                  <c:v>-0.15337939274319368</c:v>
                </c:pt>
                <c:pt idx="214">
                  <c:v>-0.15534693775702807</c:v>
                </c:pt>
                <c:pt idx="215">
                  <c:v>-0.15727979897047706</c:v>
                </c:pt>
                <c:pt idx="216">
                  <c:v>-0.15917828671036593</c:v>
                </c:pt>
                <c:pt idx="217">
                  <c:v>-0.16104272561231206</c:v>
                </c:pt>
                <c:pt idx="218">
                  <c:v>-0.16287345358788166</c:v>
                </c:pt>
                <c:pt idx="219">
                  <c:v>-0.16467082081375092</c:v>
                </c:pt>
                <c:pt idx="220">
                  <c:v>-0.16643518874516205</c:v>
                </c:pt>
                <c:pt idx="221">
                  <c:v>-0.1681669291556821</c:v>
                </c:pt>
                <c:pt idx="222">
                  <c:v>-0.16986642320495832</c:v>
                </c:pt>
                <c:pt idx="223">
                  <c:v>-0.17153406053593284</c:v>
                </c:pt>
                <c:pt idx="224">
                  <c:v>-0.17317023840266124</c:v>
                </c:pt>
                <c:pt idx="225">
                  <c:v>-0.17477536082969583</c:v>
                </c:pt>
                <c:pt idx="226">
                  <c:v>-0.1763498378037171</c:v>
                </c:pt>
                <c:pt idx="227">
                  <c:v>-0.17789408449791524</c:v>
                </c:pt>
                <c:pt idx="228">
                  <c:v>-0.17940852052940723</c:v>
                </c:pt>
                <c:pt idx="229">
                  <c:v>-0.18089356924981756</c:v>
                </c:pt>
                <c:pt idx="230">
                  <c:v>-0.18234965706896156</c:v>
                </c:pt>
                <c:pt idx="231">
                  <c:v>-0.18377721281144371</c:v>
                </c:pt>
                <c:pt idx="232">
                  <c:v>-0.18517666710584541</c:v>
                </c:pt>
                <c:pt idx="233">
                  <c:v>-0.18654845180605292</c:v>
                </c:pt>
                <c:pt idx="234">
                  <c:v>-0.18789299944417606</c:v>
                </c:pt>
                <c:pt idx="235">
                  <c:v>-0.18921074271442784</c:v>
                </c:pt>
                <c:pt idx="236">
                  <c:v>-0.19050211398723976</c:v>
                </c:pt>
                <c:pt idx="237">
                  <c:v>-0.19176754485283989</c:v>
                </c:pt>
                <c:pt idx="238">
                  <c:v>-0.19300746569344845</c:v>
                </c:pt>
                <c:pt idx="239">
                  <c:v>-0.19422230528321532</c:v>
                </c:pt>
                <c:pt idx="240">
                  <c:v>-0.19541249041498837</c:v>
                </c:pt>
                <c:pt idx="241">
                  <c:v>-0.19657844555295015</c:v>
                </c:pt>
                <c:pt idx="242">
                  <c:v>-0.19772059251018129</c:v>
                </c:pt>
                <c:pt idx="243">
                  <c:v>-0.1988393501501643</c:v>
                </c:pt>
                <c:pt idx="244">
                  <c:v>-0.19993513411124419</c:v>
                </c:pt>
                <c:pt idx="245">
                  <c:v>-0.20100835655307359</c:v>
                </c:pt>
                <c:pt idx="246">
                  <c:v>-0.20205942592405562</c:v>
                </c:pt>
                <c:pt idx="247">
                  <c:v>-0.20308874674882593</c:v>
                </c:pt>
                <c:pt idx="248">
                  <c:v>-0.20409671943481053</c:v>
                </c:pt>
                <c:pt idx="249">
                  <c:v>-0.20508374009692615</c:v>
                </c:pt>
                <c:pt idx="250">
                  <c:v>-0.20605020039950075</c:v>
                </c:pt>
                <c:pt idx="251">
                  <c:v>-0.20699648741451843</c:v>
                </c:pt>
                <c:pt idx="252">
                  <c:v>-0.20792298349531055</c:v>
                </c:pt>
                <c:pt idx="253">
                  <c:v>-0.20883006616484476</c:v>
                </c:pt>
                <c:pt idx="254">
                  <c:v>-0.20971810801779162</c:v>
                </c:pt>
                <c:pt idx="255">
                  <c:v>-0.21058747663556701</c:v>
                </c:pt>
                <c:pt idx="256">
                  <c:v>-0.21143853451358549</c:v>
                </c:pt>
                <c:pt idx="257">
                  <c:v>-0.21227163899998702</c:v>
                </c:pt>
                <c:pt idx="258">
                  <c:v>-0.21308714224512287</c:v>
                </c:pt>
                <c:pt idx="259">
                  <c:v>-0.21388539116111932</c:v>
                </c:pt>
                <c:pt idx="260">
                  <c:v>-0.21466672739087178</c:v>
                </c:pt>
                <c:pt idx="261">
                  <c:v>-0.21543148728583747</c:v>
                </c:pt>
                <c:pt idx="262">
                  <c:v>-0.21618000189203559</c:v>
                </c:pt>
                <c:pt idx="263">
                  <c:v>-0.21691259694368539</c:v>
                </c:pt>
                <c:pt idx="264">
                  <c:v>-0.21762959286394198</c:v>
                </c:pt>
                <c:pt idx="265">
                  <c:v>-0.21833130477221488</c:v>
                </c:pt>
                <c:pt idx="266">
                  <c:v>-0.21901804249758069</c:v>
                </c:pt>
                <c:pt idx="267">
                  <c:v>-0.21969011059782775</c:v>
                </c:pt>
                <c:pt idx="268">
                  <c:v>-0.22034780838369336</c:v>
                </c:pt>
                <c:pt idx="269">
                  <c:v>-0.22099142994787815</c:v>
                </c:pt>
                <c:pt idx="270">
                  <c:v>-0.22162126419844563</c:v>
                </c:pt>
                <c:pt idx="271">
                  <c:v>-0.22223759489623873</c:v>
                </c:pt>
                <c:pt idx="272">
                  <c:v>-0.22284070069595799</c:v>
                </c:pt>
                <c:pt idx="273">
                  <c:v>-0.22343085519057754</c:v>
                </c:pt>
                <c:pt idx="274">
                  <c:v>-0.22400832695878964</c:v>
                </c:pt>
                <c:pt idx="275">
                  <c:v>-0.22457337961518167</c:v>
                </c:pt>
                <c:pt idx="276">
                  <c:v>-0.22512627186287512</c:v>
                </c:pt>
                <c:pt idx="277">
                  <c:v>-0.22566725754837133</c:v>
                </c:pt>
                <c:pt idx="278">
                  <c:v>-0.22619658571836057</c:v>
                </c:pt>
                <c:pt idx="279">
                  <c:v>-0.22671450067827034</c:v>
                </c:pt>
                <c:pt idx="280">
                  <c:v>-0.22722124205234243</c:v>
                </c:pt>
                <c:pt idx="281">
                  <c:v>-0.22771704484504282</c:v>
                </c:pt>
                <c:pt idx="282">
                  <c:v>-0.22820213950361778</c:v>
                </c:pt>
                <c:pt idx="283">
                  <c:v>-0.22867675198162818</c:v>
                </c:pt>
                <c:pt idx="284">
                  <c:v>-0.22914110380330041</c:v>
                </c:pt>
                <c:pt idx="285">
                  <c:v>-0.22959541212854659</c:v>
                </c:pt>
                <c:pt idx="286">
                  <c:v>-0.23003988981851464</c:v>
                </c:pt>
                <c:pt idx="287">
                  <c:v>-0.23047474550154232</c:v>
                </c:pt>
                <c:pt idx="288">
                  <c:v>-0.23090018363939552</c:v>
                </c:pt>
                <c:pt idx="289">
                  <c:v>-0.2313164045936803</c:v>
                </c:pt>
                <c:pt idx="290">
                  <c:v>-0.23172360469232864</c:v>
                </c:pt>
                <c:pt idx="291">
                  <c:v>-0.2321219762960636</c:v>
                </c:pt>
                <c:pt idx="292">
                  <c:v>-0.23251170786475792</c:v>
                </c:pt>
                <c:pt idx="293">
                  <c:v>-0.23289298402360564</c:v>
                </c:pt>
                <c:pt idx="294">
                  <c:v>-0.23326598562903514</c:v>
                </c:pt>
                <c:pt idx="295">
                  <c:v>-0.23363088983429792</c:v>
                </c:pt>
                <c:pt idx="296">
                  <c:v>-0.23398787015466752</c:v>
                </c:pt>
                <c:pt idx="297">
                  <c:v>-0.23433709653219859</c:v>
                </c:pt>
                <c:pt idx="298">
                  <c:v>-0.23467873539999248</c:v>
                </c:pt>
                <c:pt idx="299">
                  <c:v>-0.23501294974592354</c:v>
                </c:pt>
                <c:pt idx="300">
                  <c:v>-0.23533989917578399</c:v>
                </c:pt>
                <c:pt idx="301">
                  <c:v>-0.23565973997581141</c:v>
                </c:pt>
                <c:pt idx="302">
                  <c:v>-0.23597262517456677</c:v>
                </c:pt>
                <c:pt idx="303">
                  <c:v>-0.2362787046041265</c:v>
                </c:pt>
                <c:pt idx="304">
                  <c:v>-0.23657812496057015</c:v>
                </c:pt>
                <c:pt idx="305">
                  <c:v>-0.23687102986373373</c:v>
                </c:pt>
                <c:pt idx="306">
                  <c:v>-0.23715755991621171</c:v>
                </c:pt>
                <c:pt idx="307">
                  <c:v>-0.2374378527615876</c:v>
                </c:pt>
                <c:pt idx="308">
                  <c:v>-0.23771204314187855</c:v>
                </c:pt>
                <c:pt idx="309">
                  <c:v>-0.23798026295418062</c:v>
                </c:pt>
                <c:pt idx="310">
                  <c:v>-0.23824264130650397</c:v>
                </c:pt>
                <c:pt idx="311">
                  <c:v>-0.23849930457278795</c:v>
                </c:pt>
                <c:pt idx="312">
                  <c:v>-0.23875037644708963</c:v>
                </c:pt>
                <c:pt idx="313">
                  <c:v>-0.23899597799694078</c:v>
                </c:pt>
                <c:pt idx="314">
                  <c:v>-0.23923622771586833</c:v>
                </c:pt>
                <c:pt idx="315">
                  <c:v>-0.23947124157507563</c:v>
                </c:pt>
                <c:pt idx="316">
                  <c:v>-0.23970113307428548</c:v>
                </c:pt>
                <c:pt idx="317">
                  <c:v>-0.23992601329174248</c:v>
                </c:pt>
                <c:pt idx="318">
                  <c:v>-0.24014599093337705</c:v>
                </c:pt>
                <c:pt idx="319">
                  <c:v>-0.24036117238113427</c:v>
                </c:pt>
                <c:pt idx="320">
                  <c:v>-0.24057166174046893</c:v>
                </c:pt>
                <c:pt idx="321">
                  <c:v>-0.2407775608870123</c:v>
                </c:pt>
                <c:pt idx="322">
                  <c:v>-0.24097896951241507</c:v>
                </c:pt>
                <c:pt idx="323">
                  <c:v>-0.2411759851693723</c:v>
                </c:pt>
                <c:pt idx="324">
                  <c:v>-0.24136870331583549</c:v>
                </c:pt>
                <c:pt idx="325">
                  <c:v>-0.24155721735842073</c:v>
                </c:pt>
                <c:pt idx="326">
                  <c:v>-0.2417416186950182</c:v>
                </c:pt>
                <c:pt idx="327">
                  <c:v>-0.24192199675661266</c:v>
                </c:pt>
                <c:pt idx="328">
                  <c:v>-0.24209843904832118</c:v>
                </c:pt>
                <c:pt idx="329">
                  <c:v>-0.24227103118965934</c:v>
                </c:pt>
                <c:pt idx="330">
                  <c:v>-0.24243985695404302</c:v>
                </c:pt>
                <c:pt idx="331">
                  <c:v>-0.24260499830753532</c:v>
                </c:pt>
                <c:pt idx="332">
                  <c:v>-0.24276653544684876</c:v>
                </c:pt>
                <c:pt idx="333">
                  <c:v>-0.24292454683661294</c:v>
                </c:pt>
                <c:pt idx="334">
                  <c:v>-0.24307910924591608</c:v>
                </c:pt>
                <c:pt idx="335">
                  <c:v>-0.24323029778413224</c:v>
                </c:pt>
                <c:pt idx="336">
                  <c:v>-0.24337818593604388</c:v>
                </c:pt>
                <c:pt idx="337">
                  <c:v>-0.24352284559626969</c:v>
                </c:pt>
                <c:pt idx="338">
                  <c:v>-0.24366434710300916</c:v>
                </c:pt>
                <c:pt idx="339">
                  <c:v>-0.243802759271114</c:v>
                </c:pt>
                <c:pt idx="340">
                  <c:v>-0.24393814942449632</c:v>
                </c:pt>
                <c:pt idx="341">
                  <c:v>-0.24407058342788612</c:v>
                </c:pt>
                <c:pt idx="342">
                  <c:v>-0.24420012571794614</c:v>
                </c:pt>
                <c:pt idx="343">
                  <c:v>-0.24432683933375718</c:v>
                </c:pt>
                <c:pt idx="344">
                  <c:v>-0.24445078594668293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C-4EEF-B24A-5C2885FA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86472"/>
        <c:axId val="752505168"/>
      </c:scatterChart>
      <c:valAx>
        <c:axId val="752486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505168"/>
        <c:crosses val="autoZero"/>
        <c:crossBetween val="midCat"/>
      </c:valAx>
      <c:valAx>
        <c:axId val="7525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48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frequence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Sheet1!$C$20:$C$364</c:f>
              <c:numCache>
                <c:formatCode>General</c:formatCode>
                <c:ptCount val="345"/>
                <c:pt idx="0">
                  <c:v>4.9999999999999991</c:v>
                </c:pt>
                <c:pt idx="1">
                  <c:v>5.111707816877165</c:v>
                </c:pt>
                <c:pt idx="2">
                  <c:v>5.2259113610246235</c:v>
                </c:pt>
                <c:pt idx="3">
                  <c:v>5.3426663908913525</c:v>
                </c:pt>
                <c:pt idx="4">
                  <c:v>5.4620299106572485</c:v>
                </c:pt>
                <c:pt idx="5">
                  <c:v>5.5840601980647095</c:v>
                </c:pt>
                <c:pt idx="6">
                  <c:v>5.7088168328720057</c:v>
                </c:pt>
                <c:pt idx="7">
                  <c:v>5.8363607259423551</c:v>
                </c:pt>
                <c:pt idx="8">
                  <c:v>5.9667541489828873</c:v>
                </c:pt>
                <c:pt idx="9">
                  <c:v>6.100060764948017</c:v>
                </c:pt>
                <c:pt idx="10">
                  <c:v>6.2363456591220965</c:v>
                </c:pt>
                <c:pt idx="11">
                  <c:v>6.37567537089648</c:v>
                </c:pt>
                <c:pt idx="12">
                  <c:v>6.5181179262565534</c:v>
                </c:pt>
                <c:pt idx="13">
                  <c:v>6.6637428709945619</c:v>
                </c:pt>
                <c:pt idx="14">
                  <c:v>6.8126213046644777</c:v>
                </c:pt>
                <c:pt idx="15">
                  <c:v>6.9648259152954655</c:v>
                </c:pt>
                <c:pt idx="16">
                  <c:v>7.1204310148808982</c:v>
                </c:pt>
                <c:pt idx="17">
                  <c:v>7.2795125756602594</c:v>
                </c:pt>
                <c:pt idx="18">
                  <c:v>7.4421482672116364</c:v>
                </c:pt>
                <c:pt idx="19">
                  <c:v>7.6084174943729153</c:v>
                </c:pt>
                <c:pt idx="20">
                  <c:v>7.7784014360102054</c:v>
                </c:pt>
                <c:pt idx="21">
                  <c:v>7.952183084652388</c:v>
                </c:pt>
                <c:pt idx="22">
                  <c:v>8.1298472870111969</c:v>
                </c:pt>
                <c:pt idx="23">
                  <c:v>8.31148078540655</c:v>
                </c:pt>
                <c:pt idx="24">
                  <c:v>8.4971722601174058</c:v>
                </c:pt>
                <c:pt idx="25">
                  <c:v>8.687012372678792</c:v>
                </c:pt>
                <c:pt idx="26">
                  <c:v>8.8810938101461669</c:v>
                </c:pt>
                <c:pt idx="27">
                  <c:v>9.0795113303487156</c:v>
                </c:pt>
                <c:pt idx="28">
                  <c:v>9.2823618081536647</c:v>
                </c:pt>
                <c:pt idx="29">
                  <c:v>9.4897442827642351</c:v>
                </c:pt>
                <c:pt idx="30">
                  <c:v>9.7017600060742666</c:v>
                </c:pt>
                <c:pt idx="31">
                  <c:v>9.9185124921032166</c:v>
                </c:pt>
                <c:pt idx="32">
                  <c:v>10.140107567535567</c:v>
                </c:pt>
                <c:pt idx="33">
                  <c:v>10.366653423389373</c:v>
                </c:pt>
                <c:pt idx="34">
                  <c:v>10.598260667839178</c:v>
                </c:pt>
                <c:pt idx="35">
                  <c:v>10.835042380219067</c:v>
                </c:pt>
                <c:pt idx="36">
                  <c:v>11.077114166232235</c:v>
                </c:pt>
                <c:pt idx="37">
                  <c:v>11.324594214394022</c:v>
                </c:pt>
                <c:pt idx="38">
                  <c:v>11.577603353735974</c:v>
                </c:pt>
                <c:pt idx="39">
                  <c:v>11.836265112799088</c:v>
                </c:pt>
                <c:pt idx="40">
                  <c:v>12.100705779945123</c:v>
                </c:pt>
                <c:pt idx="41">
                  <c:v>12.371054465015238</c:v>
                </c:pt>
                <c:pt idx="42">
                  <c:v>12.647443162366311</c:v>
                </c:pt>
                <c:pt idx="43">
                  <c:v>12.930006815315508</c:v>
                </c:pt>
                <c:pt idx="44">
                  <c:v>13.218883382024661</c:v>
                </c:pt>
                <c:pt idx="45">
                  <c:v>13.514213902856632</c:v>
                </c:pt>
                <c:pt idx="46">
                  <c:v>13.816142569236458</c:v>
                </c:pt>
                <c:pt idx="47">
                  <c:v>14.12481679405108</c:v>
                </c:pt>
                <c:pt idx="48">
                  <c:v>14.440387283621748</c:v>
                </c:pt>
                <c:pt idx="49">
                  <c:v>14.76300811128459</c:v>
                </c:pt>
                <c:pt idx="50">
                  <c:v>15.092836792614888</c:v>
                </c:pt>
                <c:pt idx="51">
                  <c:v>15.430034362332163</c:v>
                </c:pt>
                <c:pt idx="52">
                  <c:v>15.774765452923319</c:v>
                </c:pt>
                <c:pt idx="53">
                  <c:v>16.127198375022399</c:v>
                </c:pt>
                <c:pt idx="54">
                  <c:v>16.487505199586145</c:v>
                </c:pt>
                <c:pt idx="55">
                  <c:v>16.855861841905483</c:v>
                </c:pt>
                <c:pt idx="56">
                  <c:v>17.232448147493965</c:v>
                </c:pt>
                <c:pt idx="57">
                  <c:v>17.617447979895061</c:v>
                </c:pt>
                <c:pt idx="58">
                  <c:v>18.011049310451291</c:v>
                </c:pt>
                <c:pt idx="59">
                  <c:v>18.413444310078784</c:v>
                </c:pt>
                <c:pt idx="60">
                  <c:v>18.824829443092426</c:v>
                </c:pt>
                <c:pt idx="61">
                  <c:v>19.245405563126997</c:v>
                </c:pt>
                <c:pt idx="62">
                  <c:v>19.675378011201513</c:v>
                </c:pt>
                <c:pt idx="63">
                  <c:v>20.114956715974376</c:v>
                </c:pt>
                <c:pt idx="64">
                  <c:v>20.564356296238412</c:v>
                </c:pt>
                <c:pt idx="65">
                  <c:v>21.023796165705818</c:v>
                </c:pt>
                <c:pt idx="66">
                  <c:v>21.493500640134116</c:v>
                </c:pt>
                <c:pt idx="67">
                  <c:v>21.973699046845596</c:v>
                </c:pt>
                <c:pt idx="68">
                  <c:v>22.464625836693379</c:v>
                </c:pt>
                <c:pt idx="69">
                  <c:v>22.966520698529269</c:v>
                </c:pt>
                <c:pt idx="70">
                  <c:v>23.479628676228657</c:v>
                </c:pt>
                <c:pt idx="71">
                  <c:v>24.00420028833026</c:v>
                </c:pt>
                <c:pt idx="72">
                  <c:v>24.540491650348581</c:v>
                </c:pt>
                <c:pt idx="73">
                  <c:v>25.088764599819132</c:v>
                </c:pt>
                <c:pt idx="74">
                  <c:v>25.649286824137317</c:v>
                </c:pt>
                <c:pt idx="75">
                  <c:v>26.222331991253444</c:v>
                </c:pt>
                <c:pt idx="76">
                  <c:v>26.808179883287693</c:v>
                </c:pt>
                <c:pt idx="77">
                  <c:v>27.407116533130164</c:v>
                </c:pt>
                <c:pt idx="78">
                  <c:v>28.019434364092987</c:v>
                </c:pt>
                <c:pt idx="79">
                  <c:v>28.645432332682148</c:v>
                </c:pt>
                <c:pt idx="80">
                  <c:v>29.28541607455946</c:v>
                </c:pt>
                <c:pt idx="81">
                  <c:v>29.939698053765159</c:v>
                </c:pt>
                <c:pt idx="82">
                  <c:v>30.608597715274687</c:v>
                </c:pt>
                <c:pt idx="83">
                  <c:v>31.292441640963649</c:v>
                </c:pt>
                <c:pt idx="84">
                  <c:v>31.991563709057267</c:v>
                </c:pt>
                <c:pt idx="85">
                  <c:v>32.706305257142397</c:v>
                </c:pt>
                <c:pt idx="86">
                  <c:v>33.437015248821091</c:v>
                </c:pt>
                <c:pt idx="87">
                  <c:v>34.184050444087966</c:v>
                </c:pt>
                <c:pt idx="88">
                  <c:v>34.94777557351356</c:v>
                </c:pt>
                <c:pt idx="89">
                  <c:v>35.728563516319632</c:v>
                </c:pt>
                <c:pt idx="90">
                  <c:v>36.526795482432689</c:v>
                </c:pt>
                <c:pt idx="91">
                  <c:v>37.342861198604929</c:v>
                </c:pt>
                <c:pt idx="92">
                  <c:v>38.177159098693551</c:v>
                </c:pt>
                <c:pt idx="93">
                  <c:v>39.030096518191023</c:v>
                </c:pt>
                <c:pt idx="94">
                  <c:v>39.902089893101483</c:v>
                </c:pt>
                <c:pt idx="95">
                  <c:v>40.793564963260422</c:v>
                </c:pt>
                <c:pt idx="96">
                  <c:v>41.704956980196968</c:v>
                </c:pt>
                <c:pt idx="97">
                  <c:v>42.636710919639739</c:v>
                </c:pt>
                <c:pt idx="98">
                  <c:v>43.589281698770911</c:v>
                </c:pt>
                <c:pt idx="99">
                  <c:v>44.563134398333631</c:v>
                </c:pt>
                <c:pt idx="100">
                  <c:v>45.55874448970193</c:v>
                </c:pt>
                <c:pt idx="101">
                  <c:v>46.576598067023788</c:v>
                </c:pt>
                <c:pt idx="102">
                  <c:v>47.617192084550261</c:v>
                </c:pt>
                <c:pt idx="103">
                  <c:v>48.681034599267392</c:v>
                </c:pt>
                <c:pt idx="104">
                  <c:v>49.768645018948604</c:v>
                </c:pt>
                <c:pt idx="105">
                  <c:v>50.880554355748899</c:v>
                </c:pt>
                <c:pt idx="106">
                  <c:v>52.017305485465016</c:v>
                </c:pt>
                <c:pt idx="107">
                  <c:v>53.179453412587819</c:v>
                </c:pt>
                <c:pt idx="108">
                  <c:v>54.367565541276022</c:v>
                </c:pt>
                <c:pt idx="109">
                  <c:v>55.582221952384479</c:v>
                </c:pt>
                <c:pt idx="110">
                  <c:v>56.824015686681101</c:v>
                </c:pt>
                <c:pt idx="111">
                  <c:v>58.093553034391668</c:v>
                </c:pt>
                <c:pt idx="112">
                  <c:v>59.391453831213646</c:v>
                </c:pt>
                <c:pt idx="113">
                  <c:v>60.718351760942788</c:v>
                </c:pt>
                <c:pt idx="114">
                  <c:v>62.074894664861766</c:v>
                </c:pt>
                <c:pt idx="115">
                  <c:v>63.461744858040085</c:v>
                </c:pt>
                <c:pt idx="116">
                  <c:v>64.879579452701577</c:v>
                </c:pt>
                <c:pt idx="117">
                  <c:v>66.32909068881554</c:v>
                </c:pt>
                <c:pt idx="118">
                  <c:v>67.810986272074601</c:v>
                </c:pt>
                <c:pt idx="119">
                  <c:v>69.325989719422807</c:v>
                </c:pt>
                <c:pt idx="120">
                  <c:v>70.874840712303893</c:v>
                </c:pt>
                <c:pt idx="121">
                  <c:v>72.458295457801597</c:v>
                </c:pt>
                <c:pt idx="122">
                  <c:v>74.077127057847889</c:v>
                </c:pt>
                <c:pt idx="123">
                  <c:v>75.732125886680848</c:v>
                </c:pt>
                <c:pt idx="124">
                  <c:v>77.424099976734382</c:v>
                </c:pt>
                <c:pt idx="125">
                  <c:v>79.153875413150502</c:v>
                </c:pt>
                <c:pt idx="126">
                  <c:v>80.922296737104503</c:v>
                </c:pt>
                <c:pt idx="127">
                  <c:v>82.730227358142173</c:v>
                </c:pt>
                <c:pt idx="128">
                  <c:v>84.578549975728066</c:v>
                </c:pt>
                <c:pt idx="129">
                  <c:v>86.468167010213079</c:v>
                </c:pt>
                <c:pt idx="130">
                  <c:v>88.400001043429327</c:v>
                </c:pt>
                <c:pt idx="131">
                  <c:v>90.374995269129428</c:v>
                </c:pt>
                <c:pt idx="132">
                  <c:v>92.394113953489196</c:v>
                </c:pt>
                <c:pt idx="133">
                  <c:v>94.458342905898022</c:v>
                </c:pt>
                <c:pt idx="134">
                  <c:v>96.568689960268586</c:v>
                </c:pt>
                <c:pt idx="135">
                  <c:v>98.726185467098432</c:v>
                </c:pt>
                <c:pt idx="136">
                  <c:v>100.93188279652644</c:v>
                </c:pt>
                <c:pt idx="137">
                  <c:v>103.18685885262677</c:v>
                </c:pt>
                <c:pt idx="138">
                  <c:v>105.49221459919465</c:v>
                </c:pt>
                <c:pt idx="139">
                  <c:v>107.84907559727732</c:v>
                </c:pt>
                <c:pt idx="140">
                  <c:v>110.25859255471582</c:v>
                </c:pt>
                <c:pt idx="141">
                  <c:v>112.72194188796311</c:v>
                </c:pt>
                <c:pt idx="142">
                  <c:v>115.24032629645488</c:v>
                </c:pt>
                <c:pt idx="143">
                  <c:v>117.81497534981278</c:v>
                </c:pt>
                <c:pt idx="144">
                  <c:v>120.44714608816567</c:v>
                </c:pt>
                <c:pt idx="145">
                  <c:v>123.13812363588454</c:v>
                </c:pt>
                <c:pt idx="146">
                  <c:v>125.88922182902752</c:v>
                </c:pt>
                <c:pt idx="147">
                  <c:v>128.70178385680475</c:v>
                </c:pt>
                <c:pt idx="148">
                  <c:v>131.5771829173728</c:v>
                </c:pt>
                <c:pt idx="149">
                  <c:v>134.51682288828232</c:v>
                </c:pt>
                <c:pt idx="150">
                  <c:v>137.52213901190285</c:v>
                </c:pt>
                <c:pt idx="151">
                  <c:v>140.59459859616234</c:v>
                </c:pt>
                <c:pt idx="152">
                  <c:v>143.73570173094217</c:v>
                </c:pt>
                <c:pt idx="153">
                  <c:v>146.9469820204763</c:v>
                </c:pt>
                <c:pt idx="154">
                  <c:v>150.23000733211546</c:v>
                </c:pt>
                <c:pt idx="155">
                  <c:v>153.58638056181778</c:v>
                </c:pt>
                <c:pt idx="156">
                  <c:v>157.01774041674298</c:v>
                </c:pt>
                <c:pt idx="157">
                  <c:v>160.52576221533087</c:v>
                </c:pt>
                <c:pt idx="158">
                  <c:v>164.11215870525447</c:v>
                </c:pt>
                <c:pt idx="159">
                  <c:v>167.77868089964699</c:v>
                </c:pt>
                <c:pt idx="160">
                  <c:v>171.52711893201311</c:v>
                </c:pt>
                <c:pt idx="161">
                  <c:v>175.35930293023821</c:v>
                </c:pt>
                <c:pt idx="162">
                  <c:v>179.27710391012585</c:v>
                </c:pt>
                <c:pt idx="163">
                  <c:v>183.28243468889812</c:v>
                </c:pt>
                <c:pt idx="164">
                  <c:v>187.37725081910375</c:v>
                </c:pt>
                <c:pt idx="165">
                  <c:v>191.56355154339326</c:v>
                </c:pt>
                <c:pt idx="166">
                  <c:v>195.84338077062313</c:v>
                </c:pt>
                <c:pt idx="167">
                  <c:v>200.218828073769</c:v>
                </c:pt>
                <c:pt idx="168">
                  <c:v>204.69202971013399</c:v>
                </c:pt>
                <c:pt idx="169">
                  <c:v>209.26516966434909</c:v>
                </c:pt>
                <c:pt idx="170">
                  <c:v>213.94048071467603</c:v>
                </c:pt>
                <c:pt idx="171">
                  <c:v>218.72024552313349</c:v>
                </c:pt>
                <c:pt idx="172">
                  <c:v>223.60679774997899</c:v>
                </c:pt>
                <c:pt idx="173">
                  <c:v>228.60252319308771</c:v>
                </c:pt>
                <c:pt idx="174">
                  <c:v>233.70986095279011</c:v>
                </c:pt>
                <c:pt idx="175">
                  <c:v>238.93130462273064</c:v>
                </c:pt>
                <c:pt idx="176">
                  <c:v>244.2694035073342</c:v>
                </c:pt>
                <c:pt idx="177">
                  <c:v>249.72676386647268</c:v>
                </c:pt>
                <c:pt idx="178">
                  <c:v>255.30605018793719</c:v>
                </c:pt>
                <c:pt idx="179">
                  <c:v>261.00998648834263</c:v>
                </c:pt>
                <c:pt idx="180">
                  <c:v>266.84135764309303</c:v>
                </c:pt>
                <c:pt idx="181">
                  <c:v>272.80301074606268</c:v>
                </c:pt>
                <c:pt idx="182">
                  <c:v>278.89785649965495</c:v>
                </c:pt>
                <c:pt idx="183">
                  <c:v>285.12887063591432</c:v>
                </c:pt>
                <c:pt idx="184">
                  <c:v>291.49909536939214</c:v>
                </c:pt>
                <c:pt idx="185">
                  <c:v>298.01164088246901</c:v>
                </c:pt>
                <c:pt idx="186">
                  <c:v>304.66968684386137</c:v>
                </c:pt>
                <c:pt idx="187">
                  <c:v>311.476483961057</c:v>
                </c:pt>
                <c:pt idx="188">
                  <c:v>318.43535556743024</c:v>
                </c:pt>
                <c:pt idx="189">
                  <c:v>325.54969924481838</c:v>
                </c:pt>
                <c:pt idx="190">
                  <c:v>332.8229884823499</c:v>
                </c:pt>
                <c:pt idx="191">
                  <c:v>340.25877437232919</c:v>
                </c:pt>
                <c:pt idx="192">
                  <c:v>347.86068734401596</c:v>
                </c:pt>
                <c:pt idx="193">
                  <c:v>355.63243893613418</c:v>
                </c:pt>
                <c:pt idx="194">
                  <c:v>363.57782360898557</c:v>
                </c:pt>
                <c:pt idx="195">
                  <c:v>371.7007205970479</c:v>
                </c:pt>
                <c:pt idx="196">
                  <c:v>380.00509580296091</c:v>
                </c:pt>
                <c:pt idx="197">
                  <c:v>388.49500373383046</c:v>
                </c:pt>
                <c:pt idx="198">
                  <c:v>397.17458948078917</c:v>
                </c:pt>
                <c:pt idx="199">
                  <c:v>406.04809074278569</c:v>
                </c:pt>
                <c:pt idx="200">
                  <c:v>415.11983989558945</c:v>
                </c:pt>
                <c:pt idx="201">
                  <c:v>424.39426610701622</c:v>
                </c:pt>
                <c:pt idx="202">
                  <c:v>433.87589749941679</c:v>
                </c:pt>
                <c:pt idx="203">
                  <c:v>443.56936336047318</c:v>
                </c:pt>
                <c:pt idx="204">
                  <c:v>453.47939640339149</c:v>
                </c:pt>
                <c:pt idx="205">
                  <c:v>463.61083507759088</c:v>
                </c:pt>
                <c:pt idx="206">
                  <c:v>473.96862593101412</c:v>
                </c:pt>
                <c:pt idx="207">
                  <c:v>484.55782602521907</c:v>
                </c:pt>
                <c:pt idx="208">
                  <c:v>495.38360540442386</c:v>
                </c:pt>
                <c:pt idx="209">
                  <c:v>506.45124961971715</c:v>
                </c:pt>
                <c:pt idx="210">
                  <c:v>517.76616230966363</c:v>
                </c:pt>
                <c:pt idx="211">
                  <c:v>529.33386783855951</c:v>
                </c:pt>
                <c:pt idx="212">
                  <c:v>541.16001399363813</c:v>
                </c:pt>
                <c:pt idx="213">
                  <c:v>553.25037474252758</c:v>
                </c:pt>
                <c:pt idx="214">
                  <c:v>565.61085305231961</c:v>
                </c:pt>
                <c:pt idx="215">
                  <c:v>578.24748377162109</c:v>
                </c:pt>
                <c:pt idx="216">
                  <c:v>591.16643657698921</c:v>
                </c:pt>
                <c:pt idx="217">
                  <c:v>604.37401898520329</c:v>
                </c:pt>
                <c:pt idx="218">
                  <c:v>617.87667943282679</c:v>
                </c:pt>
                <c:pt idx="219">
                  <c:v>631.68101042457715</c:v>
                </c:pt>
                <c:pt idx="220">
                  <c:v>645.79375175203586</c:v>
                </c:pt>
                <c:pt idx="221">
                  <c:v>660.22179378426245</c:v>
                </c:pt>
                <c:pt idx="222">
                  <c:v>674.97218083193593</c:v>
                </c:pt>
                <c:pt idx="223">
                  <c:v>690.05211458664735</c:v>
                </c:pt>
                <c:pt idx="224">
                  <c:v>705.46895763703628</c:v>
                </c:pt>
                <c:pt idx="225">
                  <c:v>721.23023706348522</c:v>
                </c:pt>
                <c:pt idx="226">
                  <c:v>737.34364811311673</c:v>
                </c:pt>
                <c:pt idx="227">
                  <c:v>753.81705795690937</c:v>
                </c:pt>
                <c:pt idx="228">
                  <c:v>770.65850953073664</c:v>
                </c:pt>
                <c:pt idx="229">
                  <c:v>787.87622546223406</c:v>
                </c:pt>
                <c:pt idx="230">
                  <c:v>805.47861208539598</c:v>
                </c:pt>
                <c:pt idx="231">
                  <c:v>823.47426354485742</c:v>
                </c:pt>
                <c:pt idx="232">
                  <c:v>841.87196599188337</c:v>
                </c:pt>
                <c:pt idx="233">
                  <c:v>860.68070187409194</c:v>
                </c:pt>
                <c:pt idx="234">
                  <c:v>879.90965432102394</c:v>
                </c:pt>
                <c:pt idx="235">
                  <c:v>899.5682116276929</c:v>
                </c:pt>
                <c:pt idx="236">
                  <c:v>919.66597183829776</c:v>
                </c:pt>
                <c:pt idx="237">
                  <c:v>940.21274743235278</c:v>
                </c:pt>
                <c:pt idx="238">
                  <c:v>961.21857011550333</c:v>
                </c:pt>
                <c:pt idx="239">
                  <c:v>982.69369571738162</c:v>
                </c:pt>
                <c:pt idx="240">
                  <c:v>1004.6486091988905</c:v>
                </c:pt>
                <c:pt idx="241">
                  <c:v>1027.094029771348</c:v>
                </c:pt>
                <c:pt idx="242">
                  <c:v>1050.040916130014</c:v>
                </c:pt>
                <c:pt idx="243">
                  <c:v>1073.5004718045311</c:v>
                </c:pt>
                <c:pt idx="244">
                  <c:v>1097.484150628909</c:v>
                </c:pt>
                <c:pt idx="245">
                  <c:v>1122.0036623337187</c:v>
                </c:pt>
                <c:pt idx="246">
                  <c:v>1147.070978263215</c:v>
                </c:pt>
                <c:pt idx="247">
                  <c:v>1172.6983372202033</c:v>
                </c:pt>
                <c:pt idx="248">
                  <c:v>1198.8982514414731</c:v>
                </c:pt>
                <c:pt idx="249">
                  <c:v>1225.6835127067482</c:v>
                </c:pt>
                <c:pt idx="250">
                  <c:v>1253.0671985841102</c:v>
                </c:pt>
                <c:pt idx="251">
                  <c:v>1281.062678814953</c:v>
                </c:pt>
                <c:pt idx="252">
                  <c:v>1309.6836218415999</c:v>
                </c:pt>
                <c:pt idx="253">
                  <c:v>1338.9440014807415</c:v>
                </c:pt>
                <c:pt idx="254">
                  <c:v>1368.858103745979</c:v>
                </c:pt>
                <c:pt idx="255">
                  <c:v>1399.4405338227957</c:v>
                </c:pt>
                <c:pt idx="256">
                  <c:v>1430.7062231993471</c:v>
                </c:pt>
                <c:pt idx="257">
                  <c:v>1462.6704369565825</c:v>
                </c:pt>
                <c:pt idx="258">
                  <c:v>1495.34878122122</c:v>
                </c:pt>
                <c:pt idx="259">
                  <c:v>1528.7572107852511</c:v>
                </c:pt>
                <c:pt idx="260">
                  <c:v>1562.912036895661</c:v>
                </c:pt>
                <c:pt idx="261">
                  <c:v>1597.8299352181921</c:v>
                </c:pt>
                <c:pt idx="262">
                  <c:v>1633.5279539790342</c:v>
                </c:pt>
                <c:pt idx="263">
                  <c:v>1670.0235222883978</c:v>
                </c:pt>
                <c:pt idx="264">
                  <c:v>1707.3344586500689</c:v>
                </c:pt>
                <c:pt idx="265">
                  <c:v>1745.4789796610612</c:v>
                </c:pt>
                <c:pt idx="266">
                  <c:v>1784.4757089056443</c:v>
                </c:pt>
                <c:pt idx="267">
                  <c:v>1824.3436860480817</c:v>
                </c:pt>
                <c:pt idx="268">
                  <c:v>1865.1023761284955</c:v>
                </c:pt>
                <c:pt idx="269">
                  <c:v>1906.7716790664404</c:v>
                </c:pt>
                <c:pt idx="270">
                  <c:v>1949.3719393767851</c:v>
                </c:pt>
                <c:pt idx="271">
                  <c:v>1992.9239561026618</c:v>
                </c:pt>
                <c:pt idx="272">
                  <c:v>2037.4489929703493</c:v>
                </c:pt>
                <c:pt idx="273">
                  <c:v>2082.9687887710079</c:v>
                </c:pt>
                <c:pt idx="274">
                  <c:v>2129.5055679743855</c:v>
                </c:pt>
                <c:pt idx="275">
                  <c:v>2177.082051579624</c:v>
                </c:pt>
                <c:pt idx="276">
                  <c:v>2225.7214682085073</c:v>
                </c:pt>
                <c:pt idx="277">
                  <c:v>2275.4475654465509</c:v>
                </c:pt>
                <c:pt idx="278">
                  <c:v>2326.284621437449</c:v>
                </c:pt>
                <c:pt idx="279">
                  <c:v>2378.2574567365905</c:v>
                </c:pt>
                <c:pt idx="280">
                  <c:v>2431.3914464293689</c:v>
                </c:pt>
                <c:pt idx="281">
                  <c:v>2485.7125325202555</c:v>
                </c:pt>
                <c:pt idx="282">
                  <c:v>2541.2472365986664</c:v>
                </c:pt>
                <c:pt idx="283">
                  <c:v>2598.0226727877789</c:v>
                </c:pt>
                <c:pt idx="284">
                  <c:v>2656.0665609826801</c:v>
                </c:pt>
                <c:pt idx="285">
                  <c:v>2715.4072403842447</c:v>
                </c:pt>
                <c:pt idx="286">
                  <c:v>2776.0736833353985</c:v>
                </c:pt>
                <c:pt idx="287">
                  <c:v>2838.0955094665096</c:v>
                </c:pt>
                <c:pt idx="288">
                  <c:v>2901.5030001567866</c:v>
                </c:pt>
                <c:pt idx="289">
                  <c:v>2966.3271133188005</c:v>
                </c:pt>
                <c:pt idx="290">
                  <c:v>3032.5994985132793</c:v>
                </c:pt>
                <c:pt idx="291">
                  <c:v>3100.3525124016137</c:v>
                </c:pt>
                <c:pt idx="292">
                  <c:v>3169.619234543622</c:v>
                </c:pt>
                <c:pt idx="293">
                  <c:v>3240.4334835481691</c:v>
                </c:pt>
                <c:pt idx="294">
                  <c:v>3312.8298335847344</c:v>
                </c:pt>
                <c:pt idx="295">
                  <c:v>3386.8436312637982</c:v>
                </c:pt>
                <c:pt idx="296">
                  <c:v>3462.5110128943588</c:v>
                </c:pt>
                <c:pt idx="297">
                  <c:v>3539.868922127072</c:v>
                </c:pt>
                <c:pt idx="298">
                  <c:v>3618.9551279914986</c:v>
                </c:pt>
                <c:pt idx="299">
                  <c:v>3699.8082433363747</c:v>
                </c:pt>
                <c:pt idx="300">
                  <c:v>3782.4677436818224</c:v>
                </c:pt>
                <c:pt idx="301">
                  <c:v>3866.9739864928201</c:v>
                </c:pt>
                <c:pt idx="302">
                  <c:v>3953.3682308832058</c:v>
                </c:pt>
                <c:pt idx="303">
                  <c:v>4041.6926577599056</c:v>
                </c:pt>
                <c:pt idx="304">
                  <c:v>4131.9903904172697</c:v>
                </c:pt>
                <c:pt idx="305">
                  <c:v>4224.3055155914635</c:v>
                </c:pt>
                <c:pt idx="306">
                  <c:v>4318.6831049852399</c:v>
                </c:pt>
                <c:pt idx="307">
                  <c:v>4415.1692372736779</c:v>
                </c:pt>
                <c:pt idx="308">
                  <c:v>4513.811020601489</c:v>
                </c:pt>
                <c:pt idx="309">
                  <c:v>4614.6566155829923</c:v>
                </c:pt>
                <c:pt idx="310">
                  <c:v>4717.7552588158997</c:v>
                </c:pt>
                <c:pt idx="311">
                  <c:v>4823.1572869205156</c:v>
                </c:pt>
                <c:pt idx="312">
                  <c:v>4930.9141611159303</c:v>
                </c:pt>
                <c:pt idx="313">
                  <c:v>5041.0784923453211</c:v>
                </c:pt>
                <c:pt idx="314">
                  <c:v>5153.704066962594</c:v>
                </c:pt>
                <c:pt idx="315">
                  <c:v>5268.8458729928643</c:v>
                </c:pt>
                <c:pt idx="316">
                  <c:v>5386.5601269797207</c:v>
                </c:pt>
                <c:pt idx="317">
                  <c:v>5506.9043014322269</c:v>
                </c:pt>
                <c:pt idx="318">
                  <c:v>5629.9371528851179</c:v>
                </c:pt>
                <c:pt idx="319">
                  <c:v>5755.7187505860047</c:v>
                </c:pt>
                <c:pt idx="320">
                  <c:v>5884.3105058233987</c:v>
                </c:pt>
                <c:pt idx="321">
                  <c:v>6015.7752019099762</c:v>
                </c:pt>
                <c:pt idx="322">
                  <c:v>6150.1770248358043</c:v>
                </c:pt>
                <c:pt idx="323">
                  <c:v>6287.581594606304</c:v>
                </c:pt>
                <c:pt idx="324">
                  <c:v>6428.0559972804167</c:v>
                </c:pt>
                <c:pt idx="325">
                  <c:v>6571.6688177244878</c:v>
                </c:pt>
                <c:pt idx="326">
                  <c:v>6718.4901730980337</c:v>
                </c:pt>
                <c:pt idx="327">
                  <c:v>6868.5917470875374</c:v>
                </c:pt>
                <c:pt idx="328">
                  <c:v>7022.0468249050682</c:v>
                </c:pt>
                <c:pt idx="329">
                  <c:v>7178.9303290689404</c:v>
                </c:pt>
                <c:pt idx="330">
                  <c:v>7339.3188559836635</c:v>
                </c:pt>
                <c:pt idx="331">
                  <c:v>7503.2907133371309</c:v>
                </c:pt>
                <c:pt idx="332">
                  <c:v>7670.9259583334479</c:v>
                </c:pt>
                <c:pt idx="333">
                  <c:v>7842.306436779807</c:v>
                </c:pt>
                <c:pt idx="334">
                  <c:v>8017.5158230466868</c:v>
                </c:pt>
                <c:pt idx="335">
                  <c:v>8196.6396609208332</c:v>
                </c:pt>
                <c:pt idx="336">
                  <c:v>8379.7654053708811</c:v>
                </c:pt>
                <c:pt idx="337">
                  <c:v>8566.9824652462339</c:v>
                </c:pt>
                <c:pt idx="338">
                  <c:v>8758.3822469297538</c:v>
                </c:pt>
                <c:pt idx="339">
                  <c:v>8954.0581989658149</c:v>
                </c:pt>
                <c:pt idx="340">
                  <c:v>9154.1058576853229</c:v>
                </c:pt>
                <c:pt idx="341">
                  <c:v>9358.622893850219</c:v>
                </c:pt>
                <c:pt idx="342">
                  <c:v>9567.7091603399658</c:v>
                </c:pt>
                <c:pt idx="343">
                  <c:v>9781.46674090341</c:v>
                </c:pt>
                <c:pt idx="344">
                  <c:v>9999.9999999999909</c:v>
                </c:pt>
              </c:numCache>
            </c:numRef>
          </c:xVal>
          <c:yVal>
            <c:numRef>
              <c:f>Sheet1!$H$20:$H$364</c:f>
              <c:numCache>
                <c:formatCode>General</c:formatCode>
                <c:ptCount val="345"/>
                <c:pt idx="0">
                  <c:v>1.0797672683595483</c:v>
                </c:pt>
                <c:pt idx="1">
                  <c:v>1.1259380707289635</c:v>
                </c:pt>
                <c:pt idx="2">
                  <c:v>1.1739728217989507</c:v>
                </c:pt>
                <c:pt idx="3">
                  <c:v>1.2239377201652444</c:v>
                </c:pt>
                <c:pt idx="4">
                  <c:v>1.2759006009547116</c:v>
                </c:pt>
                <c:pt idx="5">
                  <c:v>1.3299309210398567</c:v>
                </c:pt>
                <c:pt idx="6">
                  <c:v>1.3860997393265768</c:v>
                </c:pt>
                <c:pt idx="7">
                  <c:v>1.4444796918712903</c:v>
                </c:pt>
                <c:pt idx="8">
                  <c:v>1.5051449615971406</c:v>
                </c:pt>
                <c:pt idx="9">
                  <c:v>1.5681712423963061</c:v>
                </c:pt>
                <c:pt idx="10">
                  <c:v>1.6336356974262112</c:v>
                </c:pt>
                <c:pt idx="11">
                  <c:v>1.7016169114322723</c:v>
                </c:pt>
                <c:pt idx="12">
                  <c:v>1.772194836958559</c:v>
                </c:pt>
                <c:pt idx="13">
                  <c:v>1.8454507343406474</c:v>
                </c:pt>
                <c:pt idx="14">
                  <c:v>1.9214671054119898</c:v>
                </c:pt>
                <c:pt idx="15">
                  <c:v>2.0003276208962721</c:v>
                </c:pt>
                <c:pt idx="16">
                  <c:v>2.0821170415034898</c:v>
                </c:pt>
                <c:pt idx="17">
                  <c:v>2.1669211327964879</c:v>
                </c:pt>
                <c:pt idx="18">
                  <c:v>2.2548265739475468</c:v>
                </c:pt>
                <c:pt idx="19">
                  <c:v>2.3459208605603927</c:v>
                </c:pt>
                <c:pt idx="20">
                  <c:v>2.4402922017920474</c:v>
                </c:pt>
                <c:pt idx="21">
                  <c:v>2.5380294120697715</c:v>
                </c:pt>
                <c:pt idx="22">
                  <c:v>2.6392217977613095</c:v>
                </c:pt>
                <c:pt idx="23">
                  <c:v>2.7439590392199973</c:v>
                </c:pt>
                <c:pt idx="24">
                  <c:v>2.8523310686901069</c:v>
                </c:pt>
                <c:pt idx="25">
                  <c:v>2.9644279446202164</c:v>
                </c:pt>
                <c:pt idx="26">
                  <c:v>3.0803397229932532</c:v>
                </c:pt>
                <c:pt idx="27">
                  <c:v>3.2001563263393353</c:v>
                </c:pt>
                <c:pt idx="28">
                  <c:v>3.3239674111507478</c:v>
                </c:pt>
                <c:pt idx="29">
                  <c:v>3.4518622344663683</c:v>
                </c:pt>
                <c:pt idx="30">
                  <c:v>3.5839295204337507</c:v>
                </c:pt>
                <c:pt idx="31">
                  <c:v>3.7202573276903479</c:v>
                </c:pt>
                <c:pt idx="32">
                  <c:v>3.8609329184294086</c:v>
                </c:pt>
                <c:pt idx="33">
                  <c:v>4.0060426300296399</c:v>
                </c:pt>
                <c:pt idx="34">
                  <c:v>4.1556717501306313</c:v>
                </c:pt>
                <c:pt idx="35">
                  <c:v>4.3099043960260479</c:v>
                </c:pt>
                <c:pt idx="36">
                  <c:v>4.4688233992243998</c:v>
                </c:pt>
                <c:pt idx="37">
                  <c:v>4.6325101959910304</c:v>
                </c:pt>
                <c:pt idx="38">
                  <c:v>4.8010447246355898</c:v>
                </c:pt>
                <c:pt idx="39">
                  <c:v>4.9745053302454343</c:v>
                </c:pt>
                <c:pt idx="40">
                  <c:v>5.1529686774886816</c:v>
                </c:pt>
                <c:pt idx="41">
                  <c:v>5.3365096720198686</c:v>
                </c:pt>
                <c:pt idx="42">
                  <c:v>5.5252013909186504</c:v>
                </c:pt>
                <c:pt idx="43">
                  <c:v>5.7191150224775633</c:v>
                </c:pt>
                <c:pt idx="44">
                  <c:v>5.9183198155300873</c:v>
                </c:pt>
                <c:pt idx="45">
                  <c:v>6.1228830383772168</c:v>
                </c:pt>
                <c:pt idx="46">
                  <c:v>6.3328699472301109</c:v>
                </c:pt>
                <c:pt idx="47">
                  <c:v>6.5483437639408661</c:v>
                </c:pt>
                <c:pt idx="48">
                  <c:v>6.7693656626454608</c:v>
                </c:pt>
                <c:pt idx="49">
                  <c:v>6.99599476479204</c:v>
                </c:pt>
                <c:pt idx="50">
                  <c:v>7.2282881418815146</c:v>
                </c:pt>
                <c:pt idx="51">
                  <c:v>7.4663008251008973</c:v>
                </c:pt>
                <c:pt idx="52">
                  <c:v>7.710085820892159</c:v>
                </c:pt>
                <c:pt idx="53">
                  <c:v>7.9596941313676624</c:v>
                </c:pt>
                <c:pt idx="54">
                  <c:v>8.2151747783623161</c:v>
                </c:pt>
                <c:pt idx="55">
                  <c:v>8.4765748298023595</c:v>
                </c:pt>
                <c:pt idx="56">
                  <c:v>8.7439394269749169</c:v>
                </c:pt>
                <c:pt idx="57">
                  <c:v>9.0173118111981037</c:v>
                </c:pt>
                <c:pt idx="58">
                  <c:v>9.2967333483279546</c:v>
                </c:pt>
                <c:pt idx="59">
                  <c:v>9.5822435494841631</c:v>
                </c:pt>
                <c:pt idx="60">
                  <c:v>9.8738800863440801</c:v>
                </c:pt>
                <c:pt idx="61">
                  <c:v>10.171678799338533</c:v>
                </c:pt>
                <c:pt idx="62">
                  <c:v>10.475673697077925</c:v>
                </c:pt>
                <c:pt idx="63">
                  <c:v>10.78589694535718</c:v>
                </c:pt>
                <c:pt idx="64">
                  <c:v>11.102378844115803</c:v>
                </c:pt>
                <c:pt idx="65">
                  <c:v>11.425147790776487</c:v>
                </c:pt>
                <c:pt idx="66">
                  <c:v>11.754230228444586</c:v>
                </c:pt>
                <c:pt idx="67">
                  <c:v>12.089650577523566</c:v>
                </c:pt>
                <c:pt idx="68">
                  <c:v>12.431431149385858</c:v>
                </c:pt>
                <c:pt idx="69">
                  <c:v>12.779592040830289</c:v>
                </c:pt>
                <c:pt idx="70">
                  <c:v>13.134151008163757</c:v>
                </c:pt>
                <c:pt idx="71">
                  <c:v>13.495123319854994</c:v>
                </c:pt>
                <c:pt idx="72">
                  <c:v>13.862521586824545</c:v>
                </c:pt>
                <c:pt idx="73">
                  <c:v>14.236355569562631</c:v>
                </c:pt>
                <c:pt idx="74">
                  <c:v>14.616631961392626</c:v>
                </c:pt>
                <c:pt idx="75">
                  <c:v>15.003354147334329</c:v>
                </c:pt>
                <c:pt idx="76">
                  <c:v>15.396521938155967</c:v>
                </c:pt>
                <c:pt idx="77">
                  <c:v>15.796131279346703</c:v>
                </c:pt>
                <c:pt idx="78">
                  <c:v>16.202173934884655</c:v>
                </c:pt>
                <c:pt idx="79">
                  <c:v>16.614637145823284</c:v>
                </c:pt>
                <c:pt idx="80">
                  <c:v>17.033503263869637</c:v>
                </c:pt>
                <c:pt idx="81">
                  <c:v>17.458749360280791</c:v>
                </c:pt>
                <c:pt idx="82">
                  <c:v>17.890346810566069</c:v>
                </c:pt>
                <c:pt idx="83">
                  <c:v>18.328260855641851</c:v>
                </c:pt>
                <c:pt idx="84">
                  <c:v>18.772450140256257</c:v>
                </c:pt>
                <c:pt idx="85">
                  <c:v>19.222866229670355</c:v>
                </c:pt>
                <c:pt idx="86">
                  <c:v>19.679453105764818</c:v>
                </c:pt>
                <c:pt idx="87">
                  <c:v>20.142146643925258</c:v>
                </c:pt>
                <c:pt idx="88">
                  <c:v>20.610874072250006</c:v>
                </c:pt>
                <c:pt idx="89">
                  <c:v>21.085553414825995</c:v>
                </c:pt>
                <c:pt idx="90">
                  <c:v>21.56609292102516</c:v>
                </c:pt>
                <c:pt idx="91">
                  <c:v>22.052390482986013</c:v>
                </c:pt>
                <c:pt idx="92">
                  <c:v>22.544333043670235</c:v>
                </c:pt>
                <c:pt idx="93">
                  <c:v>23.041795998110008</c:v>
                </c:pt>
                <c:pt idx="94">
                  <c:v>23.544642590697578</c:v>
                </c:pt>
                <c:pt idx="95">
                  <c:v>24.052723311607675</c:v>
                </c:pt>
                <c:pt idx="96">
                  <c:v>24.565875295688109</c:v>
                </c:pt>
                <c:pt idx="97">
                  <c:v>25.08392172739546</c:v>
                </c:pt>
                <c:pt idx="98">
                  <c:v>25.606671255602176</c:v>
                </c:pt>
                <c:pt idx="99">
                  <c:v>26.133917422337483</c:v>
                </c:pt>
                <c:pt idx="100">
                  <c:v>26.665438109766875</c:v>
                </c:pt>
                <c:pt idx="101">
                  <c:v>27.200995009935408</c:v>
                </c:pt>
                <c:pt idx="102">
                  <c:v>27.740333122018864</c:v>
                </c:pt>
                <c:pt idx="103">
                  <c:v>28.283180282020986</c:v>
                </c:pt>
                <c:pt idx="104">
                  <c:v>28.829246730031471</c:v>
                </c:pt>
                <c:pt idx="105">
                  <c:v>29.3782247203088</c:v>
                </c:pt>
                <c:pt idx="106">
                  <c:v>29.929788179573443</c:v>
                </c:pt>
                <c:pt idx="107">
                  <c:v>30.483592418974137</c:v>
                </c:pt>
                <c:pt idx="108">
                  <c:v>31.039273905239014</c:v>
                </c:pt>
                <c:pt idx="109">
                  <c:v>31.596450096512914</c:v>
                </c:pt>
                <c:pt idx="110">
                  <c:v>32.154719348334858</c:v>
                </c:pt>
                <c:pt idx="111">
                  <c:v>32.713660895091174</c:v>
                </c:pt>
                <c:pt idx="112">
                  <c:v>33.272834912119386</c:v>
                </c:pt>
                <c:pt idx="113">
                  <c:v>33.83178266339511</c:v>
                </c:pt>
                <c:pt idx="114">
                  <c:v>34.390026739446377</c:v>
                </c:pt>
                <c:pt idx="115">
                  <c:v>34.94707138976085</c:v>
                </c:pt>
                <c:pt idx="116">
                  <c:v>35.502402953527501</c:v>
                </c:pt>
                <c:pt idx="117">
                  <c:v>36.05549039203153</c:v>
                </c:pt>
                <c:pt idx="118">
                  <c:v>36.605785925465767</c:v>
                </c:pt>
                <c:pt idx="119">
                  <c:v>37.152725776261825</c:v>
                </c:pt>
                <c:pt idx="120">
                  <c:v>37.695731020353477</c:v>
                </c:pt>
                <c:pt idx="121">
                  <c:v>38.234208547017111</c:v>
                </c:pt>
                <c:pt idx="122">
                  <c:v>38.767552127123935</c:v>
                </c:pt>
                <c:pt idx="123">
                  <c:v>39.295143588780405</c:v>
                </c:pt>
                <c:pt idx="124">
                  <c:v>39.81635409844715</c:v>
                </c:pt>
                <c:pt idx="125">
                  <c:v>40.330545544709587</c:v>
                </c:pt>
                <c:pt idx="126">
                  <c:v>40.837072020947261</c:v>
                </c:pt>
                <c:pt idx="127">
                  <c:v>41.335281402220829</c:v>
                </c:pt>
                <c:pt idx="128">
                  <c:v>41.824517010783801</c:v>
                </c:pt>
                <c:pt idx="129">
                  <c:v>42.304119363725675</c:v>
                </c:pt>
                <c:pt idx="130">
                  <c:v>42.773427995408987</c:v>
                </c:pt>
                <c:pt idx="131">
                  <c:v>43.231783346554757</c:v>
                </c:pt>
                <c:pt idx="132">
                  <c:v>43.678528711086337</c:v>
                </c:pt>
                <c:pt idx="133">
                  <c:v>44.113012231177642</c:v>
                </c:pt>
                <c:pt idx="134">
                  <c:v>44.534588930364656</c:v>
                </c:pt>
                <c:pt idx="135">
                  <c:v>44.942622774081961</c:v>
                </c:pt>
                <c:pt idx="136">
                  <c:v>45.336488746596622</c:v>
                </c:pt>
                <c:pt idx="137">
                  <c:v>45.715574933008931</c:v>
                </c:pt>
                <c:pt idx="138">
                  <c:v>46.079284594813423</c:v>
                </c:pt>
                <c:pt idx="139">
                  <c:v>46.427038227425513</c:v>
                </c:pt>
                <c:pt idx="140">
                  <c:v>46.758275588109008</c:v>
                </c:pt>
                <c:pt idx="141">
                  <c:v>47.072457682867636</c:v>
                </c:pt>
                <c:pt idx="142">
                  <c:v>47.369068701089361</c:v>
                </c:pt>
                <c:pt idx="143">
                  <c:v>47.6476178870547</c:v>
                </c:pt>
                <c:pt idx="144">
                  <c:v>47.907641337817338</c:v>
                </c:pt>
                <c:pt idx="145">
                  <c:v>48.148703717450012</c:v>
                </c:pt>
                <c:pt idx="146">
                  <c:v>48.370399878184628</c:v>
                </c:pt>
                <c:pt idx="147">
                  <c:v>48.572356379586886</c:v>
                </c:pt>
                <c:pt idx="148">
                  <c:v>48.75423289754189</c:v>
                </c:pt>
                <c:pt idx="149">
                  <c:v>48.915723515518302</c:v>
                </c:pt>
                <c:pt idx="150">
                  <c:v>49.056557891287341</c:v>
                </c:pt>
                <c:pt idx="151">
                  <c:v>49.176502293009364</c:v>
                </c:pt>
                <c:pt idx="152">
                  <c:v>49.275360499343648</c:v>
                </c:pt>
                <c:pt idx="153">
                  <c:v>49.352974558992685</c:v>
                </c:pt>
                <c:pt idx="154">
                  <c:v>49.409225405851892</c:v>
                </c:pt>
                <c:pt idx="155">
                  <c:v>49.444033326687197</c:v>
                </c:pt>
                <c:pt idx="156">
                  <c:v>49.45735827903011</c:v>
                </c:pt>
                <c:pt idx="157">
                  <c:v>49.449200057723075</c:v>
                </c:pt>
                <c:pt idx="158">
                  <c:v>49.419598309304241</c:v>
                </c:pt>
                <c:pt idx="159">
                  <c:v>49.368632394172124</c:v>
                </c:pt>
                <c:pt idx="160">
                  <c:v>49.296421097211294</c:v>
                </c:pt>
                <c:pt idx="161">
                  <c:v>49.20312218831949</c:v>
                </c:pt>
                <c:pt idx="162">
                  <c:v>49.088931835013518</c:v>
                </c:pt>
                <c:pt idx="163">
                  <c:v>48.954083870053182</c:v>
                </c:pt>
                <c:pt idx="164">
                  <c:v>48.798848917760985</c:v>
                </c:pt>
                <c:pt idx="165">
                  <c:v>48.623533383475895</c:v>
                </c:pt>
                <c:pt idx="166">
                  <c:v>48.428478311317704</c:v>
                </c:pt>
                <c:pt idx="167">
                  <c:v>48.214058116178819</c:v>
                </c:pt>
                <c:pt idx="168">
                  <c:v>47.980679196589058</c:v>
                </c:pt>
                <c:pt idx="169">
                  <c:v>47.728778435800876</c:v>
                </c:pt>
                <c:pt idx="170">
                  <c:v>47.458821599126175</c:v>
                </c:pt>
                <c:pt idx="171">
                  <c:v>47.171301636202756</c:v>
                </c:pt>
                <c:pt idx="172">
                  <c:v>46.866736897464527</c:v>
                </c:pt>
                <c:pt idx="173">
                  <c:v>46.545669274646635</c:v>
                </c:pt>
                <c:pt idx="174">
                  <c:v>46.208662275634573</c:v>
                </c:pt>
                <c:pt idx="175">
                  <c:v>45.856299044389075</c:v>
                </c:pt>
                <c:pt idx="176">
                  <c:v>45.489180337000107</c:v>
                </c:pt>
                <c:pt idx="177">
                  <c:v>45.107922465179932</c:v>
                </c:pt>
                <c:pt idx="178">
                  <c:v>44.713155218645888</c:v>
                </c:pt>
                <c:pt idx="179">
                  <c:v>44.305519777893167</c:v>
                </c:pt>
                <c:pt idx="180">
                  <c:v>43.885666628806348</c:v>
                </c:pt>
                <c:pt idx="181">
                  <c:v>43.454253490393548</c:v>
                </c:pt>
                <c:pt idx="182">
                  <c:v>43.011943266659593</c:v>
                </c:pt>
                <c:pt idx="183">
                  <c:v>42.559402033270828</c:v>
                </c:pt>
                <c:pt idx="184">
                  <c:v>42.097297069193246</c:v>
                </c:pt>
                <c:pt idx="185">
                  <c:v>41.626294942922172</c:v>
                </c:pt>
                <c:pt idx="186">
                  <c:v>41.147059662283844</c:v>
                </c:pt>
                <c:pt idx="187">
                  <c:v>40.660250896069186</c:v>
                </c:pt>
                <c:pt idx="188">
                  <c:v>40.166522274968329</c:v>
                </c:pt>
                <c:pt idx="189">
                  <c:v>39.666519778450215</c:v>
                </c:pt>
                <c:pt idx="190">
                  <c:v>39.160880213346168</c:v>
                </c:pt>
                <c:pt idx="191">
                  <c:v>38.650229788995922</c:v>
                </c:pt>
                <c:pt idx="192">
                  <c:v>38.135182792897474</c:v>
                </c:pt>
                <c:pt idx="193">
                  <c:v>37.616340369876383</c:v>
                </c:pt>
                <c:pt idx="194">
                  <c:v>37.094289406887043</c:v>
                </c:pt>
                <c:pt idx="195">
                  <c:v>36.569601524661643</c:v>
                </c:pt>
                <c:pt idx="196">
                  <c:v>36.042832176571004</c:v>
                </c:pt>
                <c:pt idx="197">
                  <c:v>35.514519854244114</c:v>
                </c:pt>
                <c:pt idx="198">
                  <c:v>34.985185398724312</c:v>
                </c:pt>
                <c:pt idx="199">
                  <c:v>34.455331415233374</c:v>
                </c:pt>
                <c:pt idx="200">
                  <c:v>33.925441788966296</c:v>
                </c:pt>
                <c:pt idx="201">
                  <c:v>33.39598129875246</c:v>
                </c:pt>
                <c:pt idx="202">
                  <c:v>32.867395324912316</c:v>
                </c:pt>
                <c:pt idx="203">
                  <c:v>32.340109647185891</c:v>
                </c:pt>
                <c:pt idx="204">
                  <c:v>31.814530328245244</c:v>
                </c:pt>
                <c:pt idx="205">
                  <c:v>31.291043677989688</c:v>
                </c:pt>
                <c:pt idx="206">
                  <c:v>30.77001629359096</c:v>
                </c:pt>
                <c:pt idx="207">
                  <c:v>30.251795170084211</c:v>
                </c:pt>
                <c:pt idx="208">
                  <c:v>29.736707876184845</c:v>
                </c:pt>
                <c:pt idx="209">
                  <c:v>29.22506278996234</c:v>
                </c:pt>
                <c:pt idx="210">
                  <c:v>28.717149389001268</c:v>
                </c:pt>
                <c:pt idx="211">
                  <c:v>28.213238589724618</c:v>
                </c:pt>
                <c:pt idx="212">
                  <c:v>27.713583130647589</c:v>
                </c:pt>
                <c:pt idx="213">
                  <c:v>27.218417994458243</c:v>
                </c:pt>
                <c:pt idx="214">
                  <c:v>26.727960863980968</c:v>
                </c:pt>
                <c:pt idx="215">
                  <c:v>26.242412607269365</c:v>
                </c:pt>
                <c:pt idx="216">
                  <c:v>25.761957787288065</c:v>
                </c:pt>
                <c:pt idx="217">
                  <c:v>25.286765191870504</c:v>
                </c:pt>
                <c:pt idx="218">
                  <c:v>24.81698837988624</c:v>
                </c:pt>
                <c:pt idx="219">
                  <c:v>24.352766239807313</c:v>
                </c:pt>
                <c:pt idx="220">
                  <c:v>23.894223557117364</c:v>
                </c:pt>
                <c:pt idx="221">
                  <c:v>23.441471587280695</c:v>
                </c:pt>
                <c:pt idx="222">
                  <c:v>22.99460863124024</c:v>
                </c:pt>
                <c:pt idx="223">
                  <c:v>22.553720610686291</c:v>
                </c:pt>
                <c:pt idx="224">
                  <c:v>22.118881640581122</c:v>
                </c:pt>
                <c:pt idx="225">
                  <c:v>21.690154596684405</c:v>
                </c:pt>
                <c:pt idx="226">
                  <c:v>21.267591676057108</c:v>
                </c:pt>
                <c:pt idx="227">
                  <c:v>20.85123494875447</c:v>
                </c:pt>
                <c:pt idx="228">
                  <c:v>20.441116899139441</c:v>
                </c:pt>
                <c:pt idx="229">
                  <c:v>20.037260955451508</c:v>
                </c:pt>
                <c:pt idx="230">
                  <c:v>19.639682006466295</c:v>
                </c:pt>
                <c:pt idx="231">
                  <c:v>19.248386904261466</c:v>
                </c:pt>
                <c:pt idx="232">
                  <c:v>18.863374952272739</c:v>
                </c:pt>
                <c:pt idx="233">
                  <c:v>18.484638377985981</c:v>
                </c:pt>
                <c:pt idx="234">
                  <c:v>18.112162789753917</c:v>
                </c:pt>
                <c:pt idx="235">
                  <c:v>17.745927617355481</c:v>
                </c:pt>
                <c:pt idx="236">
                  <c:v>17.385906536042679</c:v>
                </c:pt>
                <c:pt idx="237">
                  <c:v>17.03206787392299</c:v>
                </c:pt>
                <c:pt idx="238">
                  <c:v>16.684375002628535</c:v>
                </c:pt>
                <c:pt idx="239">
                  <c:v>16.342786711306111</c:v>
                </c:pt>
                <c:pt idx="240">
                  <c:v>16.007257564041005</c:v>
                </c:pt>
                <c:pt idx="241">
                  <c:v>15.677738240902274</c:v>
                </c:pt>
                <c:pt idx="242">
                  <c:v>15.354175862843475</c:v>
                </c:pt>
                <c:pt idx="243">
                  <c:v>15.036514300758625</c:v>
                </c:pt>
                <c:pt idx="244">
                  <c:v>14.724694469026637</c:v>
                </c:pt>
                <c:pt idx="245">
                  <c:v>14.418654603920828</c:v>
                </c:pt>
                <c:pt idx="246">
                  <c:v>14.11833052728695</c:v>
                </c:pt>
                <c:pt idx="247">
                  <c:v>13.82365589592102</c:v>
                </c:pt>
                <c:pt idx="248">
                  <c:v>13.534562437095344</c:v>
                </c:pt>
                <c:pt idx="249">
                  <c:v>13.250980170698764</c:v>
                </c:pt>
                <c:pt idx="250">
                  <c:v>12.972837618464981</c:v>
                </c:pt>
                <c:pt idx="251">
                  <c:v>12.700062000772137</c:v>
                </c:pt>
                <c:pt idx="252">
                  <c:v>12.432579421499296</c:v>
                </c:pt>
                <c:pt idx="253">
                  <c:v>12.170315041424832</c:v>
                </c:pt>
                <c:pt idx="254">
                  <c:v>11.913193240653296</c:v>
                </c:pt>
                <c:pt idx="255">
                  <c:v>11.661137770547191</c:v>
                </c:pt>
                <c:pt idx="256">
                  <c:v>11.41407189563968</c:v>
                </c:pt>
                <c:pt idx="257">
                  <c:v>11.171918525991897</c:v>
                </c:pt>
                <c:pt idx="258">
                  <c:v>10.934600340451174</c:v>
                </c:pt>
                <c:pt idx="259">
                  <c:v>10.702039901255111</c:v>
                </c:pt>
                <c:pt idx="260">
                  <c:v>10.474159760414205</c:v>
                </c:pt>
                <c:pt idx="261">
                  <c:v>10.250882558294951</c:v>
                </c:pt>
                <c:pt idx="262">
                  <c:v>10.032131114810188</c:v>
                </c:pt>
                <c:pt idx="263">
                  <c:v>9.8178285136115235</c:v>
                </c:pt>
                <c:pt idx="264">
                  <c:v>9.6078981796632466</c:v>
                </c:pt>
                <c:pt idx="265">
                  <c:v>9.4022639505648353</c:v>
                </c:pt>
                <c:pt idx="266">
                  <c:v>9.2008501419737794</c:v>
                </c:pt>
                <c:pt idx="267">
                  <c:v>9.0035816074655131</c:v>
                </c:pt>
                <c:pt idx="268">
                  <c:v>8.8103837931557916</c:v>
                </c:pt>
                <c:pt idx="269">
                  <c:v>8.6211827873934492</c:v>
                </c:pt>
                <c:pt idx="270">
                  <c:v>8.4359053658202505</c:v>
                </c:pt>
                <c:pt idx="271">
                  <c:v>8.2544790320794306</c:v>
                </c:pt>
                <c:pt idx="272">
                  <c:v>8.0768320544426579</c:v>
                </c:pt>
                <c:pt idx="273">
                  <c:v>7.9028934986109292</c:v>
                </c:pt>
                <c:pt idx="274">
                  <c:v>7.7325932569322395</c:v>
                </c:pt>
                <c:pt idx="275">
                  <c:v>7.5658620742684493</c:v>
                </c:pt>
                <c:pt idx="276">
                  <c:v>7.4026315707297607</c:v>
                </c:pt>
                <c:pt idx="277">
                  <c:v>7.2428342614849166</c:v>
                </c:pt>
                <c:pt idx="278">
                  <c:v>7.0864035738443336</c:v>
                </c:pt>
                <c:pt idx="279">
                  <c:v>6.9332738618021432</c:v>
                </c:pt>
                <c:pt idx="280">
                  <c:v>6.7833804182136159</c:v>
                </c:pt>
                <c:pt idx="281">
                  <c:v>6.6366594847738893</c:v>
                </c:pt>
                <c:pt idx="282">
                  <c:v>6.4930482599556791</c:v>
                </c:pt>
                <c:pt idx="283">
                  <c:v>6.3524849050534664</c:v>
                </c:pt>
                <c:pt idx="284">
                  <c:v>6.2149085484743134</c:v>
                </c:pt>
                <c:pt idx="285">
                  <c:v>6.0802592884061903</c:v>
                </c:pt>
                <c:pt idx="286">
                  <c:v>5.9484781939880298</c:v>
                </c:pt>
                <c:pt idx="287">
                  <c:v>5.8195073050973418</c:v>
                </c:pt>
                <c:pt idx="288">
                  <c:v>5.6932896308651655</c:v>
                </c:pt>
                <c:pt idx="289">
                  <c:v>5.5697691470205886</c:v>
                </c:pt>
                <c:pt idx="290">
                  <c:v>5.4488907921614329</c:v>
                </c:pt>
                <c:pt idx="291">
                  <c:v>5.3306004630411943</c:v>
                </c:pt>
                <c:pt idx="292">
                  <c:v>5.2148450089570124</c:v>
                </c:pt>
                <c:pt idx="293">
                  <c:v>5.1015722253182272</c:v>
                </c:pt>
                <c:pt idx="294">
                  <c:v>4.9907308464686908</c:v>
                </c:pt>
                <c:pt idx="295">
                  <c:v>4.8822705378338984</c:v>
                </c:pt>
                <c:pt idx="296">
                  <c:v>4.7761418874557933</c:v>
                </c:pt>
                <c:pt idx="297">
                  <c:v>4.6722963969776767</c:v>
                </c:pt>
                <c:pt idx="298">
                  <c:v>4.5706864721342662</c:v>
                </c:pt>
                <c:pt idx="299">
                  <c:v>4.4712654128002915</c:v>
                </c:pt>
                <c:pt idx="300">
                  <c:v>4.3739874026470931</c:v>
                </c:pt>
                <c:pt idx="301">
                  <c:v>4.2788074984521138</c:v>
                </c:pt>
                <c:pt idx="302">
                  <c:v>4.185681619103975</c:v>
                </c:pt>
                <c:pt idx="303">
                  <c:v>4.0945665343437589</c:v>
                </c:pt>
                <c:pt idx="304">
                  <c:v>4.0054198532776466</c:v>
                </c:pt>
                <c:pt idx="305">
                  <c:v>3.9182000126962939</c:v>
                </c:pt>
                <c:pt idx="306">
                  <c:v>3.8328662652318406</c:v>
                </c:pt>
                <c:pt idx="307">
                  <c:v>3.749378667382131</c:v>
                </c:pt>
                <c:pt idx="308">
                  <c:v>3.6676980674292894</c:v>
                </c:pt>
                <c:pt idx="309">
                  <c:v>3.587786093277471</c:v>
                </c:pt>
                <c:pt idx="310">
                  <c:v>3.5096051402331736</c:v>
                </c:pt>
                <c:pt idx="311">
                  <c:v>3.4331183587492387</c:v>
                </c:pt>
                <c:pt idx="312">
                  <c:v>3.3582896421523718</c:v>
                </c:pt>
                <c:pt idx="313">
                  <c:v>3.2850836143721214</c:v>
                </c:pt>
                <c:pt idx="314">
                  <c:v>3.213465617687886</c:v>
                </c:pt>
                <c:pt idx="315">
                  <c:v>3.1434017005094677</c:v>
                </c:pt>
                <c:pt idx="316">
                  <c:v>3.0748586052044691</c:v>
                </c:pt>
                <c:pt idx="317">
                  <c:v>3.0078037559860547</c:v>
                </c:pt>
                <c:pt idx="318">
                  <c:v>2.9422052468720397</c:v>
                </c:pt>
                <c:pt idx="319">
                  <c:v>2.8780318297260217</c:v>
                </c:pt>
                <c:pt idx="320">
                  <c:v>2.8152529023904473</c:v>
                </c:pt>
                <c:pt idx="321">
                  <c:v>2.7538384969197582</c:v>
                </c:pt>
                <c:pt idx="322">
                  <c:v>2.6937592679217195</c:v>
                </c:pt>
                <c:pt idx="323">
                  <c:v>2.6349864810140464</c:v>
                </c:pt>
                <c:pt idx="324">
                  <c:v>2.5774920014022342</c:v>
                </c:pt>
                <c:pt idx="325">
                  <c:v>2.5212482825846325</c:v>
                </c:pt>
                <c:pt idx="326">
                  <c:v>2.4662283551892989</c:v>
                </c:pt>
                <c:pt idx="327">
                  <c:v>2.4124058159473671</c:v>
                </c:pt>
                <c:pt idx="328">
                  <c:v>2.3597548168064413</c:v>
                </c:pt>
                <c:pt idx="329">
                  <c:v>2.3082500541876287</c:v>
                </c:pt>
                <c:pt idx="330">
                  <c:v>2.2578667583887468</c:v>
                </c:pt>
                <c:pt idx="331">
                  <c:v>2.2085806831361898</c:v>
                </c:pt>
                <c:pt idx="332">
                  <c:v>2.1603680952879025</c:v>
                </c:pt>
                <c:pt idx="333">
                  <c:v>2.1132057646880575</c:v>
                </c:pt>
                <c:pt idx="334">
                  <c:v>2.0670709541759749</c:v>
                </c:pt>
                <c:pt idx="335">
                  <c:v>2.0219414097491977</c:v>
                </c:pt>
                <c:pt idx="336">
                  <c:v>1.9777953508819719</c:v>
                </c:pt>
                <c:pt idx="337">
                  <c:v>1.9346114609994933</c:v>
                </c:pt>
                <c:pt idx="338">
                  <c:v>1.8923688781076811</c:v>
                </c:pt>
                <c:pt idx="339">
                  <c:v>1.8510471855788937</c:v>
                </c:pt>
                <c:pt idx="340">
                  <c:v>1.8106264030930634</c:v>
                </c:pt>
                <c:pt idx="341">
                  <c:v>1.7710869777335831</c:v>
                </c:pt>
                <c:pt idx="342">
                  <c:v>1.7324097752378573</c:v>
                </c:pt>
                <c:pt idx="343">
                  <c:v>1.6945760714010525</c:v>
                </c:pt>
                <c:pt idx="344">
                  <c:v>1.6575675436325068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9-4E69-9136-9C51F98A2A28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Sheet1!$C$20:$C$364</c:f>
              <c:numCache>
                <c:formatCode>General</c:formatCode>
                <c:ptCount val="345"/>
                <c:pt idx="0">
                  <c:v>4.9999999999999991</c:v>
                </c:pt>
                <c:pt idx="1">
                  <c:v>5.111707816877165</c:v>
                </c:pt>
                <c:pt idx="2">
                  <c:v>5.2259113610246235</c:v>
                </c:pt>
                <c:pt idx="3">
                  <c:v>5.3426663908913525</c:v>
                </c:pt>
                <c:pt idx="4">
                  <c:v>5.4620299106572485</c:v>
                </c:pt>
                <c:pt idx="5">
                  <c:v>5.5840601980647095</c:v>
                </c:pt>
                <c:pt idx="6">
                  <c:v>5.7088168328720057</c:v>
                </c:pt>
                <c:pt idx="7">
                  <c:v>5.8363607259423551</c:v>
                </c:pt>
                <c:pt idx="8">
                  <c:v>5.9667541489828873</c:v>
                </c:pt>
                <c:pt idx="9">
                  <c:v>6.100060764948017</c:v>
                </c:pt>
                <c:pt idx="10">
                  <c:v>6.2363456591220965</c:v>
                </c:pt>
                <c:pt idx="11">
                  <c:v>6.37567537089648</c:v>
                </c:pt>
                <c:pt idx="12">
                  <c:v>6.5181179262565534</c:v>
                </c:pt>
                <c:pt idx="13">
                  <c:v>6.6637428709945619</c:v>
                </c:pt>
                <c:pt idx="14">
                  <c:v>6.8126213046644777</c:v>
                </c:pt>
                <c:pt idx="15">
                  <c:v>6.9648259152954655</c:v>
                </c:pt>
                <c:pt idx="16">
                  <c:v>7.1204310148808982</c:v>
                </c:pt>
                <c:pt idx="17">
                  <c:v>7.2795125756602594</c:v>
                </c:pt>
                <c:pt idx="18">
                  <c:v>7.4421482672116364</c:v>
                </c:pt>
                <c:pt idx="19">
                  <c:v>7.6084174943729153</c:v>
                </c:pt>
                <c:pt idx="20">
                  <c:v>7.7784014360102054</c:v>
                </c:pt>
                <c:pt idx="21">
                  <c:v>7.952183084652388</c:v>
                </c:pt>
                <c:pt idx="22">
                  <c:v>8.1298472870111969</c:v>
                </c:pt>
                <c:pt idx="23">
                  <c:v>8.31148078540655</c:v>
                </c:pt>
                <c:pt idx="24">
                  <c:v>8.4971722601174058</c:v>
                </c:pt>
                <c:pt idx="25">
                  <c:v>8.687012372678792</c:v>
                </c:pt>
                <c:pt idx="26">
                  <c:v>8.8810938101461669</c:v>
                </c:pt>
                <c:pt idx="27">
                  <c:v>9.0795113303487156</c:v>
                </c:pt>
                <c:pt idx="28">
                  <c:v>9.2823618081536647</c:v>
                </c:pt>
                <c:pt idx="29">
                  <c:v>9.4897442827642351</c:v>
                </c:pt>
                <c:pt idx="30">
                  <c:v>9.7017600060742666</c:v>
                </c:pt>
                <c:pt idx="31">
                  <c:v>9.9185124921032166</c:v>
                </c:pt>
                <c:pt idx="32">
                  <c:v>10.140107567535567</c:v>
                </c:pt>
                <c:pt idx="33">
                  <c:v>10.366653423389373</c:v>
                </c:pt>
                <c:pt idx="34">
                  <c:v>10.598260667839178</c:v>
                </c:pt>
                <c:pt idx="35">
                  <c:v>10.835042380219067</c:v>
                </c:pt>
                <c:pt idx="36">
                  <c:v>11.077114166232235</c:v>
                </c:pt>
                <c:pt idx="37">
                  <c:v>11.324594214394022</c:v>
                </c:pt>
                <c:pt idx="38">
                  <c:v>11.577603353735974</c:v>
                </c:pt>
                <c:pt idx="39">
                  <c:v>11.836265112799088</c:v>
                </c:pt>
                <c:pt idx="40">
                  <c:v>12.100705779945123</c:v>
                </c:pt>
                <c:pt idx="41">
                  <c:v>12.371054465015238</c:v>
                </c:pt>
                <c:pt idx="42">
                  <c:v>12.647443162366311</c:v>
                </c:pt>
                <c:pt idx="43">
                  <c:v>12.930006815315508</c:v>
                </c:pt>
                <c:pt idx="44">
                  <c:v>13.218883382024661</c:v>
                </c:pt>
                <c:pt idx="45">
                  <c:v>13.514213902856632</c:v>
                </c:pt>
                <c:pt idx="46">
                  <c:v>13.816142569236458</c:v>
                </c:pt>
                <c:pt idx="47">
                  <c:v>14.12481679405108</c:v>
                </c:pt>
                <c:pt idx="48">
                  <c:v>14.440387283621748</c:v>
                </c:pt>
                <c:pt idx="49">
                  <c:v>14.76300811128459</c:v>
                </c:pt>
                <c:pt idx="50">
                  <c:v>15.092836792614888</c:v>
                </c:pt>
                <c:pt idx="51">
                  <c:v>15.430034362332163</c:v>
                </c:pt>
                <c:pt idx="52">
                  <c:v>15.774765452923319</c:v>
                </c:pt>
                <c:pt idx="53">
                  <c:v>16.127198375022399</c:v>
                </c:pt>
                <c:pt idx="54">
                  <c:v>16.487505199586145</c:v>
                </c:pt>
                <c:pt idx="55">
                  <c:v>16.855861841905483</c:v>
                </c:pt>
                <c:pt idx="56">
                  <c:v>17.232448147493965</c:v>
                </c:pt>
                <c:pt idx="57">
                  <c:v>17.617447979895061</c:v>
                </c:pt>
                <c:pt idx="58">
                  <c:v>18.011049310451291</c:v>
                </c:pt>
                <c:pt idx="59">
                  <c:v>18.413444310078784</c:v>
                </c:pt>
                <c:pt idx="60">
                  <c:v>18.824829443092426</c:v>
                </c:pt>
                <c:pt idx="61">
                  <c:v>19.245405563126997</c:v>
                </c:pt>
                <c:pt idx="62">
                  <c:v>19.675378011201513</c:v>
                </c:pt>
                <c:pt idx="63">
                  <c:v>20.114956715974376</c:v>
                </c:pt>
                <c:pt idx="64">
                  <c:v>20.564356296238412</c:v>
                </c:pt>
                <c:pt idx="65">
                  <c:v>21.023796165705818</c:v>
                </c:pt>
                <c:pt idx="66">
                  <c:v>21.493500640134116</c:v>
                </c:pt>
                <c:pt idx="67">
                  <c:v>21.973699046845596</c:v>
                </c:pt>
                <c:pt idx="68">
                  <c:v>22.464625836693379</c:v>
                </c:pt>
                <c:pt idx="69">
                  <c:v>22.966520698529269</c:v>
                </c:pt>
                <c:pt idx="70">
                  <c:v>23.479628676228657</c:v>
                </c:pt>
                <c:pt idx="71">
                  <c:v>24.00420028833026</c:v>
                </c:pt>
                <c:pt idx="72">
                  <c:v>24.540491650348581</c:v>
                </c:pt>
                <c:pt idx="73">
                  <c:v>25.088764599819132</c:v>
                </c:pt>
                <c:pt idx="74">
                  <c:v>25.649286824137317</c:v>
                </c:pt>
                <c:pt idx="75">
                  <c:v>26.222331991253444</c:v>
                </c:pt>
                <c:pt idx="76">
                  <c:v>26.808179883287693</c:v>
                </c:pt>
                <c:pt idx="77">
                  <c:v>27.407116533130164</c:v>
                </c:pt>
                <c:pt idx="78">
                  <c:v>28.019434364092987</c:v>
                </c:pt>
                <c:pt idx="79">
                  <c:v>28.645432332682148</c:v>
                </c:pt>
                <c:pt idx="80">
                  <c:v>29.28541607455946</c:v>
                </c:pt>
                <c:pt idx="81">
                  <c:v>29.939698053765159</c:v>
                </c:pt>
                <c:pt idx="82">
                  <c:v>30.608597715274687</c:v>
                </c:pt>
                <c:pt idx="83">
                  <c:v>31.292441640963649</c:v>
                </c:pt>
                <c:pt idx="84">
                  <c:v>31.991563709057267</c:v>
                </c:pt>
                <c:pt idx="85">
                  <c:v>32.706305257142397</c:v>
                </c:pt>
                <c:pt idx="86">
                  <c:v>33.437015248821091</c:v>
                </c:pt>
                <c:pt idx="87">
                  <c:v>34.184050444087966</c:v>
                </c:pt>
                <c:pt idx="88">
                  <c:v>34.94777557351356</c:v>
                </c:pt>
                <c:pt idx="89">
                  <c:v>35.728563516319632</c:v>
                </c:pt>
                <c:pt idx="90">
                  <c:v>36.526795482432689</c:v>
                </c:pt>
                <c:pt idx="91">
                  <c:v>37.342861198604929</c:v>
                </c:pt>
                <c:pt idx="92">
                  <c:v>38.177159098693551</c:v>
                </c:pt>
                <c:pt idx="93">
                  <c:v>39.030096518191023</c:v>
                </c:pt>
                <c:pt idx="94">
                  <c:v>39.902089893101483</c:v>
                </c:pt>
                <c:pt idx="95">
                  <c:v>40.793564963260422</c:v>
                </c:pt>
                <c:pt idx="96">
                  <c:v>41.704956980196968</c:v>
                </c:pt>
                <c:pt idx="97">
                  <c:v>42.636710919639739</c:v>
                </c:pt>
                <c:pt idx="98">
                  <c:v>43.589281698770911</c:v>
                </c:pt>
                <c:pt idx="99">
                  <c:v>44.563134398333631</c:v>
                </c:pt>
                <c:pt idx="100">
                  <c:v>45.55874448970193</c:v>
                </c:pt>
                <c:pt idx="101">
                  <c:v>46.576598067023788</c:v>
                </c:pt>
                <c:pt idx="102">
                  <c:v>47.617192084550261</c:v>
                </c:pt>
                <c:pt idx="103">
                  <c:v>48.681034599267392</c:v>
                </c:pt>
                <c:pt idx="104">
                  <c:v>49.768645018948604</c:v>
                </c:pt>
                <c:pt idx="105">
                  <c:v>50.880554355748899</c:v>
                </c:pt>
                <c:pt idx="106">
                  <c:v>52.017305485465016</c:v>
                </c:pt>
                <c:pt idx="107">
                  <c:v>53.179453412587819</c:v>
                </c:pt>
                <c:pt idx="108">
                  <c:v>54.367565541276022</c:v>
                </c:pt>
                <c:pt idx="109">
                  <c:v>55.582221952384479</c:v>
                </c:pt>
                <c:pt idx="110">
                  <c:v>56.824015686681101</c:v>
                </c:pt>
                <c:pt idx="111">
                  <c:v>58.093553034391668</c:v>
                </c:pt>
                <c:pt idx="112">
                  <c:v>59.391453831213646</c:v>
                </c:pt>
                <c:pt idx="113">
                  <c:v>60.718351760942788</c:v>
                </c:pt>
                <c:pt idx="114">
                  <c:v>62.074894664861766</c:v>
                </c:pt>
                <c:pt idx="115">
                  <c:v>63.461744858040085</c:v>
                </c:pt>
                <c:pt idx="116">
                  <c:v>64.879579452701577</c:v>
                </c:pt>
                <c:pt idx="117">
                  <c:v>66.32909068881554</c:v>
                </c:pt>
                <c:pt idx="118">
                  <c:v>67.810986272074601</c:v>
                </c:pt>
                <c:pt idx="119">
                  <c:v>69.325989719422807</c:v>
                </c:pt>
                <c:pt idx="120">
                  <c:v>70.874840712303893</c:v>
                </c:pt>
                <c:pt idx="121">
                  <c:v>72.458295457801597</c:v>
                </c:pt>
                <c:pt idx="122">
                  <c:v>74.077127057847889</c:v>
                </c:pt>
                <c:pt idx="123">
                  <c:v>75.732125886680848</c:v>
                </c:pt>
                <c:pt idx="124">
                  <c:v>77.424099976734382</c:v>
                </c:pt>
                <c:pt idx="125">
                  <c:v>79.153875413150502</c:v>
                </c:pt>
                <c:pt idx="126">
                  <c:v>80.922296737104503</c:v>
                </c:pt>
                <c:pt idx="127">
                  <c:v>82.730227358142173</c:v>
                </c:pt>
                <c:pt idx="128">
                  <c:v>84.578549975728066</c:v>
                </c:pt>
                <c:pt idx="129">
                  <c:v>86.468167010213079</c:v>
                </c:pt>
                <c:pt idx="130">
                  <c:v>88.400001043429327</c:v>
                </c:pt>
                <c:pt idx="131">
                  <c:v>90.374995269129428</c:v>
                </c:pt>
                <c:pt idx="132">
                  <c:v>92.394113953489196</c:v>
                </c:pt>
                <c:pt idx="133">
                  <c:v>94.458342905898022</c:v>
                </c:pt>
                <c:pt idx="134">
                  <c:v>96.568689960268586</c:v>
                </c:pt>
                <c:pt idx="135">
                  <c:v>98.726185467098432</c:v>
                </c:pt>
                <c:pt idx="136">
                  <c:v>100.93188279652644</c:v>
                </c:pt>
                <c:pt idx="137">
                  <c:v>103.18685885262677</c:v>
                </c:pt>
                <c:pt idx="138">
                  <c:v>105.49221459919465</c:v>
                </c:pt>
                <c:pt idx="139">
                  <c:v>107.84907559727732</c:v>
                </c:pt>
                <c:pt idx="140">
                  <c:v>110.25859255471582</c:v>
                </c:pt>
                <c:pt idx="141">
                  <c:v>112.72194188796311</c:v>
                </c:pt>
                <c:pt idx="142">
                  <c:v>115.24032629645488</c:v>
                </c:pt>
                <c:pt idx="143">
                  <c:v>117.81497534981278</c:v>
                </c:pt>
                <c:pt idx="144">
                  <c:v>120.44714608816567</c:v>
                </c:pt>
                <c:pt idx="145">
                  <c:v>123.13812363588454</c:v>
                </c:pt>
                <c:pt idx="146">
                  <c:v>125.88922182902752</c:v>
                </c:pt>
                <c:pt idx="147">
                  <c:v>128.70178385680475</c:v>
                </c:pt>
                <c:pt idx="148">
                  <c:v>131.5771829173728</c:v>
                </c:pt>
                <c:pt idx="149">
                  <c:v>134.51682288828232</c:v>
                </c:pt>
                <c:pt idx="150">
                  <c:v>137.52213901190285</c:v>
                </c:pt>
                <c:pt idx="151">
                  <c:v>140.59459859616234</c:v>
                </c:pt>
                <c:pt idx="152">
                  <c:v>143.73570173094217</c:v>
                </c:pt>
                <c:pt idx="153">
                  <c:v>146.9469820204763</c:v>
                </c:pt>
                <c:pt idx="154">
                  <c:v>150.23000733211546</c:v>
                </c:pt>
                <c:pt idx="155">
                  <c:v>153.58638056181778</c:v>
                </c:pt>
                <c:pt idx="156">
                  <c:v>157.01774041674298</c:v>
                </c:pt>
                <c:pt idx="157">
                  <c:v>160.52576221533087</c:v>
                </c:pt>
                <c:pt idx="158">
                  <c:v>164.11215870525447</c:v>
                </c:pt>
                <c:pt idx="159">
                  <c:v>167.77868089964699</c:v>
                </c:pt>
                <c:pt idx="160">
                  <c:v>171.52711893201311</c:v>
                </c:pt>
                <c:pt idx="161">
                  <c:v>175.35930293023821</c:v>
                </c:pt>
                <c:pt idx="162">
                  <c:v>179.27710391012585</c:v>
                </c:pt>
                <c:pt idx="163">
                  <c:v>183.28243468889812</c:v>
                </c:pt>
                <c:pt idx="164">
                  <c:v>187.37725081910375</c:v>
                </c:pt>
                <c:pt idx="165">
                  <c:v>191.56355154339326</c:v>
                </c:pt>
                <c:pt idx="166">
                  <c:v>195.84338077062313</c:v>
                </c:pt>
                <c:pt idx="167">
                  <c:v>200.218828073769</c:v>
                </c:pt>
                <c:pt idx="168">
                  <c:v>204.69202971013399</c:v>
                </c:pt>
                <c:pt idx="169">
                  <c:v>209.26516966434909</c:v>
                </c:pt>
                <c:pt idx="170">
                  <c:v>213.94048071467603</c:v>
                </c:pt>
                <c:pt idx="171">
                  <c:v>218.72024552313349</c:v>
                </c:pt>
                <c:pt idx="172">
                  <c:v>223.60679774997899</c:v>
                </c:pt>
                <c:pt idx="173">
                  <c:v>228.60252319308771</c:v>
                </c:pt>
                <c:pt idx="174">
                  <c:v>233.70986095279011</c:v>
                </c:pt>
                <c:pt idx="175">
                  <c:v>238.93130462273064</c:v>
                </c:pt>
                <c:pt idx="176">
                  <c:v>244.2694035073342</c:v>
                </c:pt>
                <c:pt idx="177">
                  <c:v>249.72676386647268</c:v>
                </c:pt>
                <c:pt idx="178">
                  <c:v>255.30605018793719</c:v>
                </c:pt>
                <c:pt idx="179">
                  <c:v>261.00998648834263</c:v>
                </c:pt>
                <c:pt idx="180">
                  <c:v>266.84135764309303</c:v>
                </c:pt>
                <c:pt idx="181">
                  <c:v>272.80301074606268</c:v>
                </c:pt>
                <c:pt idx="182">
                  <c:v>278.89785649965495</c:v>
                </c:pt>
                <c:pt idx="183">
                  <c:v>285.12887063591432</c:v>
                </c:pt>
                <c:pt idx="184">
                  <c:v>291.49909536939214</c:v>
                </c:pt>
                <c:pt idx="185">
                  <c:v>298.01164088246901</c:v>
                </c:pt>
                <c:pt idx="186">
                  <c:v>304.66968684386137</c:v>
                </c:pt>
                <c:pt idx="187">
                  <c:v>311.476483961057</c:v>
                </c:pt>
                <c:pt idx="188">
                  <c:v>318.43535556743024</c:v>
                </c:pt>
                <c:pt idx="189">
                  <c:v>325.54969924481838</c:v>
                </c:pt>
                <c:pt idx="190">
                  <c:v>332.8229884823499</c:v>
                </c:pt>
                <c:pt idx="191">
                  <c:v>340.25877437232919</c:v>
                </c:pt>
                <c:pt idx="192">
                  <c:v>347.86068734401596</c:v>
                </c:pt>
                <c:pt idx="193">
                  <c:v>355.63243893613418</c:v>
                </c:pt>
                <c:pt idx="194">
                  <c:v>363.57782360898557</c:v>
                </c:pt>
                <c:pt idx="195">
                  <c:v>371.7007205970479</c:v>
                </c:pt>
                <c:pt idx="196">
                  <c:v>380.00509580296091</c:v>
                </c:pt>
                <c:pt idx="197">
                  <c:v>388.49500373383046</c:v>
                </c:pt>
                <c:pt idx="198">
                  <c:v>397.17458948078917</c:v>
                </c:pt>
                <c:pt idx="199">
                  <c:v>406.04809074278569</c:v>
                </c:pt>
                <c:pt idx="200">
                  <c:v>415.11983989558945</c:v>
                </c:pt>
                <c:pt idx="201">
                  <c:v>424.39426610701622</c:v>
                </c:pt>
                <c:pt idx="202">
                  <c:v>433.87589749941679</c:v>
                </c:pt>
                <c:pt idx="203">
                  <c:v>443.56936336047318</c:v>
                </c:pt>
                <c:pt idx="204">
                  <c:v>453.47939640339149</c:v>
                </c:pt>
                <c:pt idx="205">
                  <c:v>463.61083507759088</c:v>
                </c:pt>
                <c:pt idx="206">
                  <c:v>473.96862593101412</c:v>
                </c:pt>
                <c:pt idx="207">
                  <c:v>484.55782602521907</c:v>
                </c:pt>
                <c:pt idx="208">
                  <c:v>495.38360540442386</c:v>
                </c:pt>
                <c:pt idx="209">
                  <c:v>506.45124961971715</c:v>
                </c:pt>
                <c:pt idx="210">
                  <c:v>517.76616230966363</c:v>
                </c:pt>
                <c:pt idx="211">
                  <c:v>529.33386783855951</c:v>
                </c:pt>
                <c:pt idx="212">
                  <c:v>541.16001399363813</c:v>
                </c:pt>
                <c:pt idx="213">
                  <c:v>553.25037474252758</c:v>
                </c:pt>
                <c:pt idx="214">
                  <c:v>565.61085305231961</c:v>
                </c:pt>
                <c:pt idx="215">
                  <c:v>578.24748377162109</c:v>
                </c:pt>
                <c:pt idx="216">
                  <c:v>591.16643657698921</c:v>
                </c:pt>
                <c:pt idx="217">
                  <c:v>604.37401898520329</c:v>
                </c:pt>
                <c:pt idx="218">
                  <c:v>617.87667943282679</c:v>
                </c:pt>
                <c:pt idx="219">
                  <c:v>631.68101042457715</c:v>
                </c:pt>
                <c:pt idx="220">
                  <c:v>645.79375175203586</c:v>
                </c:pt>
                <c:pt idx="221">
                  <c:v>660.22179378426245</c:v>
                </c:pt>
                <c:pt idx="222">
                  <c:v>674.97218083193593</c:v>
                </c:pt>
                <c:pt idx="223">
                  <c:v>690.05211458664735</c:v>
                </c:pt>
                <c:pt idx="224">
                  <c:v>705.46895763703628</c:v>
                </c:pt>
                <c:pt idx="225">
                  <c:v>721.23023706348522</c:v>
                </c:pt>
                <c:pt idx="226">
                  <c:v>737.34364811311673</c:v>
                </c:pt>
                <c:pt idx="227">
                  <c:v>753.81705795690937</c:v>
                </c:pt>
                <c:pt idx="228">
                  <c:v>770.65850953073664</c:v>
                </c:pt>
                <c:pt idx="229">
                  <c:v>787.87622546223406</c:v>
                </c:pt>
                <c:pt idx="230">
                  <c:v>805.47861208539598</c:v>
                </c:pt>
                <c:pt idx="231">
                  <c:v>823.47426354485742</c:v>
                </c:pt>
                <c:pt idx="232">
                  <c:v>841.87196599188337</c:v>
                </c:pt>
                <c:pt idx="233">
                  <c:v>860.68070187409194</c:v>
                </c:pt>
                <c:pt idx="234">
                  <c:v>879.90965432102394</c:v>
                </c:pt>
                <c:pt idx="235">
                  <c:v>899.5682116276929</c:v>
                </c:pt>
                <c:pt idx="236">
                  <c:v>919.66597183829776</c:v>
                </c:pt>
                <c:pt idx="237">
                  <c:v>940.21274743235278</c:v>
                </c:pt>
                <c:pt idx="238">
                  <c:v>961.21857011550333</c:v>
                </c:pt>
                <c:pt idx="239">
                  <c:v>982.69369571738162</c:v>
                </c:pt>
                <c:pt idx="240">
                  <c:v>1004.6486091988905</c:v>
                </c:pt>
                <c:pt idx="241">
                  <c:v>1027.094029771348</c:v>
                </c:pt>
                <c:pt idx="242">
                  <c:v>1050.040916130014</c:v>
                </c:pt>
                <c:pt idx="243">
                  <c:v>1073.5004718045311</c:v>
                </c:pt>
                <c:pt idx="244">
                  <c:v>1097.484150628909</c:v>
                </c:pt>
                <c:pt idx="245">
                  <c:v>1122.0036623337187</c:v>
                </c:pt>
                <c:pt idx="246">
                  <c:v>1147.070978263215</c:v>
                </c:pt>
                <c:pt idx="247">
                  <c:v>1172.6983372202033</c:v>
                </c:pt>
                <c:pt idx="248">
                  <c:v>1198.8982514414731</c:v>
                </c:pt>
                <c:pt idx="249">
                  <c:v>1225.6835127067482</c:v>
                </c:pt>
                <c:pt idx="250">
                  <c:v>1253.0671985841102</c:v>
                </c:pt>
                <c:pt idx="251">
                  <c:v>1281.062678814953</c:v>
                </c:pt>
                <c:pt idx="252">
                  <c:v>1309.6836218415999</c:v>
                </c:pt>
                <c:pt idx="253">
                  <c:v>1338.9440014807415</c:v>
                </c:pt>
                <c:pt idx="254">
                  <c:v>1368.858103745979</c:v>
                </c:pt>
                <c:pt idx="255">
                  <c:v>1399.4405338227957</c:v>
                </c:pt>
                <c:pt idx="256">
                  <c:v>1430.7062231993471</c:v>
                </c:pt>
                <c:pt idx="257">
                  <c:v>1462.6704369565825</c:v>
                </c:pt>
                <c:pt idx="258">
                  <c:v>1495.34878122122</c:v>
                </c:pt>
                <c:pt idx="259">
                  <c:v>1528.7572107852511</c:v>
                </c:pt>
                <c:pt idx="260">
                  <c:v>1562.912036895661</c:v>
                </c:pt>
                <c:pt idx="261">
                  <c:v>1597.8299352181921</c:v>
                </c:pt>
                <c:pt idx="262">
                  <c:v>1633.5279539790342</c:v>
                </c:pt>
                <c:pt idx="263">
                  <c:v>1670.0235222883978</c:v>
                </c:pt>
                <c:pt idx="264">
                  <c:v>1707.3344586500689</c:v>
                </c:pt>
                <c:pt idx="265">
                  <c:v>1745.4789796610612</c:v>
                </c:pt>
                <c:pt idx="266">
                  <c:v>1784.4757089056443</c:v>
                </c:pt>
                <c:pt idx="267">
                  <c:v>1824.3436860480817</c:v>
                </c:pt>
                <c:pt idx="268">
                  <c:v>1865.1023761284955</c:v>
                </c:pt>
                <c:pt idx="269">
                  <c:v>1906.7716790664404</c:v>
                </c:pt>
                <c:pt idx="270">
                  <c:v>1949.3719393767851</c:v>
                </c:pt>
                <c:pt idx="271">
                  <c:v>1992.9239561026618</c:v>
                </c:pt>
                <c:pt idx="272">
                  <c:v>2037.4489929703493</c:v>
                </c:pt>
                <c:pt idx="273">
                  <c:v>2082.9687887710079</c:v>
                </c:pt>
                <c:pt idx="274">
                  <c:v>2129.5055679743855</c:v>
                </c:pt>
                <c:pt idx="275">
                  <c:v>2177.082051579624</c:v>
                </c:pt>
                <c:pt idx="276">
                  <c:v>2225.7214682085073</c:v>
                </c:pt>
                <c:pt idx="277">
                  <c:v>2275.4475654465509</c:v>
                </c:pt>
                <c:pt idx="278">
                  <c:v>2326.284621437449</c:v>
                </c:pt>
                <c:pt idx="279">
                  <c:v>2378.2574567365905</c:v>
                </c:pt>
                <c:pt idx="280">
                  <c:v>2431.3914464293689</c:v>
                </c:pt>
                <c:pt idx="281">
                  <c:v>2485.7125325202555</c:v>
                </c:pt>
                <c:pt idx="282">
                  <c:v>2541.2472365986664</c:v>
                </c:pt>
                <c:pt idx="283">
                  <c:v>2598.0226727877789</c:v>
                </c:pt>
                <c:pt idx="284">
                  <c:v>2656.0665609826801</c:v>
                </c:pt>
                <c:pt idx="285">
                  <c:v>2715.4072403842447</c:v>
                </c:pt>
                <c:pt idx="286">
                  <c:v>2776.0736833353985</c:v>
                </c:pt>
                <c:pt idx="287">
                  <c:v>2838.0955094665096</c:v>
                </c:pt>
                <c:pt idx="288">
                  <c:v>2901.5030001567866</c:v>
                </c:pt>
                <c:pt idx="289">
                  <c:v>2966.3271133188005</c:v>
                </c:pt>
                <c:pt idx="290">
                  <c:v>3032.5994985132793</c:v>
                </c:pt>
                <c:pt idx="291">
                  <c:v>3100.3525124016137</c:v>
                </c:pt>
                <c:pt idx="292">
                  <c:v>3169.619234543622</c:v>
                </c:pt>
                <c:pt idx="293">
                  <c:v>3240.4334835481691</c:v>
                </c:pt>
                <c:pt idx="294">
                  <c:v>3312.8298335847344</c:v>
                </c:pt>
                <c:pt idx="295">
                  <c:v>3386.8436312637982</c:v>
                </c:pt>
                <c:pt idx="296">
                  <c:v>3462.5110128943588</c:v>
                </c:pt>
                <c:pt idx="297">
                  <c:v>3539.868922127072</c:v>
                </c:pt>
                <c:pt idx="298">
                  <c:v>3618.9551279914986</c:v>
                </c:pt>
                <c:pt idx="299">
                  <c:v>3699.8082433363747</c:v>
                </c:pt>
                <c:pt idx="300">
                  <c:v>3782.4677436818224</c:v>
                </c:pt>
                <c:pt idx="301">
                  <c:v>3866.9739864928201</c:v>
                </c:pt>
                <c:pt idx="302">
                  <c:v>3953.3682308832058</c:v>
                </c:pt>
                <c:pt idx="303">
                  <c:v>4041.6926577599056</c:v>
                </c:pt>
                <c:pt idx="304">
                  <c:v>4131.9903904172697</c:v>
                </c:pt>
                <c:pt idx="305">
                  <c:v>4224.3055155914635</c:v>
                </c:pt>
                <c:pt idx="306">
                  <c:v>4318.6831049852399</c:v>
                </c:pt>
                <c:pt idx="307">
                  <c:v>4415.1692372736779</c:v>
                </c:pt>
                <c:pt idx="308">
                  <c:v>4513.811020601489</c:v>
                </c:pt>
                <c:pt idx="309">
                  <c:v>4614.6566155829923</c:v>
                </c:pt>
                <c:pt idx="310">
                  <c:v>4717.7552588158997</c:v>
                </c:pt>
                <c:pt idx="311">
                  <c:v>4823.1572869205156</c:v>
                </c:pt>
                <c:pt idx="312">
                  <c:v>4930.9141611159303</c:v>
                </c:pt>
                <c:pt idx="313">
                  <c:v>5041.0784923453211</c:v>
                </c:pt>
                <c:pt idx="314">
                  <c:v>5153.704066962594</c:v>
                </c:pt>
                <c:pt idx="315">
                  <c:v>5268.8458729928643</c:v>
                </c:pt>
                <c:pt idx="316">
                  <c:v>5386.5601269797207</c:v>
                </c:pt>
                <c:pt idx="317">
                  <c:v>5506.9043014322269</c:v>
                </c:pt>
                <c:pt idx="318">
                  <c:v>5629.9371528851179</c:v>
                </c:pt>
                <c:pt idx="319">
                  <c:v>5755.7187505860047</c:v>
                </c:pt>
                <c:pt idx="320">
                  <c:v>5884.3105058233987</c:v>
                </c:pt>
                <c:pt idx="321">
                  <c:v>6015.7752019099762</c:v>
                </c:pt>
                <c:pt idx="322">
                  <c:v>6150.1770248358043</c:v>
                </c:pt>
                <c:pt idx="323">
                  <c:v>6287.581594606304</c:v>
                </c:pt>
                <c:pt idx="324">
                  <c:v>6428.0559972804167</c:v>
                </c:pt>
                <c:pt idx="325">
                  <c:v>6571.6688177244878</c:v>
                </c:pt>
                <c:pt idx="326">
                  <c:v>6718.4901730980337</c:v>
                </c:pt>
                <c:pt idx="327">
                  <c:v>6868.5917470875374</c:v>
                </c:pt>
                <c:pt idx="328">
                  <c:v>7022.0468249050682</c:v>
                </c:pt>
                <c:pt idx="329">
                  <c:v>7178.9303290689404</c:v>
                </c:pt>
                <c:pt idx="330">
                  <c:v>7339.3188559836635</c:v>
                </c:pt>
                <c:pt idx="331">
                  <c:v>7503.2907133371309</c:v>
                </c:pt>
                <c:pt idx="332">
                  <c:v>7670.9259583334479</c:v>
                </c:pt>
                <c:pt idx="333">
                  <c:v>7842.306436779807</c:v>
                </c:pt>
                <c:pt idx="334">
                  <c:v>8017.5158230466868</c:v>
                </c:pt>
                <c:pt idx="335">
                  <c:v>8196.6396609208332</c:v>
                </c:pt>
                <c:pt idx="336">
                  <c:v>8379.7654053708811</c:v>
                </c:pt>
                <c:pt idx="337">
                  <c:v>8566.9824652462339</c:v>
                </c:pt>
                <c:pt idx="338">
                  <c:v>8758.3822469297538</c:v>
                </c:pt>
                <c:pt idx="339">
                  <c:v>8954.0581989658149</c:v>
                </c:pt>
                <c:pt idx="340">
                  <c:v>9154.1058576853229</c:v>
                </c:pt>
                <c:pt idx="341">
                  <c:v>9358.622893850219</c:v>
                </c:pt>
                <c:pt idx="342">
                  <c:v>9567.7091603399658</c:v>
                </c:pt>
                <c:pt idx="343">
                  <c:v>9781.46674090341</c:v>
                </c:pt>
                <c:pt idx="344">
                  <c:v>9999.9999999999909</c:v>
                </c:pt>
              </c:numCache>
            </c:numRef>
          </c:xVal>
          <c:yVal>
            <c:numRef>
              <c:f>Sheet1!$N$20:$N$364</c:f>
              <c:numCache>
                <c:formatCode>General</c:formatCode>
                <c:ptCount val="345"/>
                <c:pt idx="0">
                  <c:v>1.1398648073580173</c:v>
                </c:pt>
                <c:pt idx="1">
                  <c:v>1.1913664893608815</c:v>
                </c:pt>
                <c:pt idx="2">
                  <c:v>1.2451951343790106</c:v>
                </c:pt>
                <c:pt idx="3">
                  <c:v>1.3014558798887719</c:v>
                </c:pt>
                <c:pt idx="4">
                  <c:v>1.3602586137166064</c:v>
                </c:pt>
                <c:pt idx="5">
                  <c:v>1.4217181886706438</c:v>
                </c:pt>
                <c:pt idx="6">
                  <c:v>1.4859546468698532</c:v>
                </c:pt>
                <c:pt idx="7">
                  <c:v>1.5530934542088999</c:v>
                </c:pt>
                <c:pt idx="8">
                  <c:v>1.6232657454166541</c:v>
                </c:pt>
                <c:pt idx="9">
                  <c:v>1.6966085801869999</c:v>
                </c:pt>
                <c:pt idx="10">
                  <c:v>1.7732652108822196</c:v>
                </c:pt>
                <c:pt idx="11">
                  <c:v>1.8533853623318235</c:v>
                </c:pt>
                <c:pt idx="12">
                  <c:v>1.9371255242733239</c:v>
                </c:pt>
                <c:pt idx="13">
                  <c:v>2.0246492570061494</c:v>
                </c:pt>
                <c:pt idx="14">
                  <c:v>2.1161275108557001</c:v>
                </c:pt>
                <c:pt idx="15">
                  <c:v>2.2117389600715125</c:v>
                </c:pt>
                <c:pt idx="16">
                  <c:v>2.3116703518117006</c:v>
                </c:pt>
                <c:pt idx="17">
                  <c:v>2.4161168708953116</c:v>
                </c:pt>
                <c:pt idx="18">
                  <c:v>2.5252825210350149</c:v>
                </c:pt>
                <c:pt idx="19">
                  <c:v>2.6393805232947578</c:v>
                </c:pt>
                <c:pt idx="20">
                  <c:v>2.7586337325506403</c:v>
                </c:pt>
                <c:pt idx="21">
                  <c:v>2.8832750727684315</c:v>
                </c:pt>
                <c:pt idx="22">
                  <c:v>3.0135479919479291</c:v>
                </c:pt>
                <c:pt idx="23">
                  <c:v>3.149706937622724</c:v>
                </c:pt>
                <c:pt idx="24">
                  <c:v>3.2920178538441354</c:v>
                </c:pt>
                <c:pt idx="25">
                  <c:v>3.4407587006199929</c:v>
                </c:pt>
                <c:pt idx="26">
                  <c:v>3.5962199968228687</c:v>
                </c:pt>
                <c:pt idx="27">
                  <c:v>3.7587053876281145</c:v>
                </c:pt>
                <c:pt idx="28">
                  <c:v>3.9285322375900451</c:v>
                </c:pt>
                <c:pt idx="29">
                  <c:v>4.1060322505146649</c:v>
                </c:pt>
                <c:pt idx="30">
                  <c:v>4.2915521173396192</c:v>
                </c:pt>
                <c:pt idx="31">
                  <c:v>4.4854541932868788</c:v>
                </c:pt>
                <c:pt idx="32">
                  <c:v>4.6881172056106886</c:v>
                </c:pt>
                <c:pt idx="33">
                  <c:v>4.8999369933231804</c:v>
                </c:pt>
                <c:pt idx="34">
                  <c:v>5.1213272803424914</c:v>
                </c:pt>
                <c:pt idx="35">
                  <c:v>5.3527204835734317</c:v>
                </c:pt>
                <c:pt idx="36">
                  <c:v>5.594568557499124</c:v>
                </c:pt>
                <c:pt idx="37">
                  <c:v>5.8473438769331629</c:v>
                </c:pt>
                <c:pt idx="38">
                  <c:v>6.1115401596565615</c:v>
                </c:pt>
                <c:pt idx="39">
                  <c:v>6.3876734307414891</c:v>
                </c:pt>
                <c:pt idx="40">
                  <c:v>6.6762830304454228</c:v>
                </c:pt>
                <c:pt idx="41">
                  <c:v>6.9779326676441293</c:v>
                </c:pt>
                <c:pt idx="42">
                  <c:v>7.2932115208612647</c:v>
                </c:pt>
                <c:pt idx="43">
                  <c:v>7.6227353890449132</c:v>
                </c:pt>
                <c:pt idx="44">
                  <c:v>7.9671478943388516</c:v>
                </c:pt>
                <c:pt idx="45">
                  <c:v>8.3271217391977714</c:v>
                </c:pt>
                <c:pt idx="46">
                  <c:v>8.703360020301746</c:v>
                </c:pt>
                <c:pt idx="47">
                  <c:v>9.0965976018364874</c:v>
                </c:pt>
                <c:pt idx="48">
                  <c:v>9.5076025508213213</c:v>
                </c:pt>
                <c:pt idx="49">
                  <c:v>9.9371776372887766</c:v>
                </c:pt>
                <c:pt idx="50">
                  <c:v>10.386161902245449</c:v>
                </c:pt>
                <c:pt idx="51">
                  <c:v>10.855432296477122</c:v>
                </c:pt>
                <c:pt idx="52">
                  <c:v>11.345905393398686</c:v>
                </c:pt>
                <c:pt idx="53">
                  <c:v>11.858539179294549</c:v>
                </c:pt>
                <c:pt idx="54">
                  <c:v>12.394334924446204</c:v>
                </c:pt>
                <c:pt idx="55">
                  <c:v>12.954339138801537</c:v>
                </c:pt>
                <c:pt idx="56">
                  <c:v>13.539645616005787</c:v>
                </c:pt>
                <c:pt idx="57">
                  <c:v>14.15139756978637</c:v>
                </c:pt>
                <c:pt idx="58">
                  <c:v>14.790789866864582</c:v>
                </c:pt>
                <c:pt idx="59">
                  <c:v>15.459071360755088</c:v>
                </c:pt>
                <c:pt idx="60">
                  <c:v>16.157547331012093</c:v>
                </c:pt>
                <c:pt idx="61">
                  <c:v>16.887582032685842</c:v>
                </c:pt>
                <c:pt idx="62">
                  <c:v>17.650601360969656</c:v>
                </c:pt>
                <c:pt idx="63">
                  <c:v>18.448095636241604</c:v>
                </c:pt>
                <c:pt idx="64">
                  <c:v>19.281622514940754</c:v>
                </c:pt>
                <c:pt idx="65">
                  <c:v>20.152810031963426</c:v>
                </c:pt>
                <c:pt idx="66">
                  <c:v>21.063359780521726</c:v>
                </c:pt>
                <c:pt idx="67">
                  <c:v>22.015050235675542</c:v>
                </c:pt>
                <c:pt idx="68">
                  <c:v>23.009740228028907</c:v>
                </c:pt>
                <c:pt idx="69">
                  <c:v>24.049372574376338</c:v>
                </c:pt>
                <c:pt idx="70">
                  <c:v>25.135977872389464</c:v>
                </c:pt>
                <c:pt idx="71">
                  <c:v>26.27167846675674</c:v>
                </c:pt>
                <c:pt idx="72">
                  <c:v>27.458692594521999</c:v>
                </c:pt>
                <c:pt idx="73">
                  <c:v>28.699338717719051</c:v>
                </c:pt>
                <c:pt idx="74">
                  <c:v>29.996040051764364</c:v>
                </c:pt>
                <c:pt idx="75">
                  <c:v>31.35132929845302</c:v>
                </c:pt>
                <c:pt idx="76">
                  <c:v>32.767853592801977</c:v>
                </c:pt>
                <c:pt idx="77">
                  <c:v>34.248379673403051</c:v>
                </c:pt>
                <c:pt idx="78">
                  <c:v>35.795799286384401</c:v>
                </c:pt>
                <c:pt idx="79">
                  <c:v>37.413134833534635</c:v>
                </c:pt>
                <c:pt idx="80">
                  <c:v>39.103545275622999</c:v>
                </c:pt>
                <c:pt idx="81">
                  <c:v>40.870332302443792</c:v>
                </c:pt>
                <c:pt idx="82">
                  <c:v>42.716946781638534</c:v>
                </c:pt>
                <c:pt idx="83">
                  <c:v>44.646995498889851</c:v>
                </c:pt>
                <c:pt idx="84">
                  <c:v>46.664248202652701</c:v>
                </c:pt>
                <c:pt idx="85">
                  <c:v>48.772644967183197</c:v>
                </c:pt>
                <c:pt idx="86">
                  <c:v>50.976303888244573</c:v>
                </c:pt>
                <c:pt idx="87">
                  <c:v>53.279529126524238</c:v>
                </c:pt>
                <c:pt idx="88">
                  <c:v>55.686819314469084</c:v>
                </c:pt>
                <c:pt idx="89">
                  <c:v>58.202876342961908</c:v>
                </c:pt>
                <c:pt idx="90">
                  <c:v>60.832614544999231</c:v>
                </c:pt>
                <c:pt idx="91">
                  <c:v>63.581170294308599</c:v>
                </c:pt>
                <c:pt idx="92">
                  <c:v>66.45391203765368</c:v>
                </c:pt>
                <c:pt idx="93">
                  <c:v>69.456450780421122</c:v>
                </c:pt>
                <c:pt idx="94">
                  <c:v>72.594651045970167</c:v>
                </c:pt>
                <c:pt idx="95">
                  <c:v>75.874642330150664</c:v>
                </c:pt>
                <c:pt idx="96">
                  <c:v>79.302831073362881</c:v>
                </c:pt>
                <c:pt idx="97">
                  <c:v>82.8859131735407</c:v>
                </c:pt>
                <c:pt idx="98">
                  <c:v>86.630887064501422</c:v>
                </c:pt>
                <c:pt idx="99">
                  <c:v>90.545067385203922</c:v>
                </c:pt>
                <c:pt idx="100">
                  <c:v>94.636099266615403</c:v>
                </c:pt>
                <c:pt idx="101">
                  <c:v>98.911973264091969</c:v>
                </c:pt>
                <c:pt idx="102">
                  <c:v>103.38104096443634</c:v>
                </c:pt>
                <c:pt idx="103">
                  <c:v>108.05203129811987</c:v>
                </c:pt>
                <c:pt idx="104">
                  <c:v>112.9340675885267</c:v>
                </c:pt>
                <c:pt idx="105">
                  <c:v>118.03668537152097</c:v>
                </c:pt>
                <c:pt idx="106">
                  <c:v>123.36985102014403</c:v>
                </c:pt>
                <c:pt idx="107">
                  <c:v>128.94398121081727</c:v>
                </c:pt>
                <c:pt idx="108">
                  <c:v>134.76996326907104</c:v>
                </c:pt>
                <c:pt idx="109">
                  <c:v>140.85917643454206</c:v>
                </c:pt>
                <c:pt idx="110">
                  <c:v>147.22351408676917</c:v>
                </c:pt>
                <c:pt idx="111">
                  <c:v>153.87540697520308</c:v>
                </c:pt>
                <c:pt idx="112">
                  <c:v>160.82784749880042</c:v>
                </c:pt>
                <c:pt idx="113">
                  <c:v>168.09441508262321</c:v>
                </c:pt>
                <c:pt idx="114">
                  <c:v>175.68930270101404</c:v>
                </c:pt>
                <c:pt idx="115">
                  <c:v>183.62734459914455</c:v>
                </c:pt>
                <c:pt idx="116">
                  <c:v>191.92404526709072</c:v>
                </c:pt>
                <c:pt idx="117">
                  <c:v>200.59560972301864</c:v>
                </c:pt>
                <c:pt idx="118">
                  <c:v>209.65897516463713</c:v>
                </c:pt>
                <c:pt idx="119">
                  <c:v>219.13184405073147</c:v>
                </c:pt>
                <c:pt idx="120">
                  <c:v>229.03271867739861</c:v>
                </c:pt>
                <c:pt idx="121">
                  <c:v>239.38093731651503</c:v>
                </c:pt>
                <c:pt idx="122">
                  <c:v>250.19671198701954</c:v>
                </c:pt>
                <c:pt idx="123">
                  <c:v>261.50116793279454</c:v>
                </c:pt>
                <c:pt idx="124">
                  <c:v>273.3163848842396</c:v>
                </c:pt>
                <c:pt idx="125">
                  <c:v>285.66544018414555</c:v>
                </c:pt>
                <c:pt idx="126">
                  <c:v>298.57245386208501</c:v>
                </c:pt>
                <c:pt idx="127">
                  <c:v>312.06263574537445</c:v>
                </c:pt>
                <c:pt idx="128">
                  <c:v>326.16233469860799</c:v>
                </c:pt>
                <c:pt idx="129">
                  <c:v>340.89909008795468</c:v>
                </c:pt>
                <c:pt idx="130">
                  <c:v>356.30168557072005</c:v>
                </c:pt>
                <c:pt idx="131">
                  <c:v>372.40020531524959</c:v>
                </c:pt>
                <c:pt idx="132">
                  <c:v>389.22609276097347</c:v>
                </c:pt>
                <c:pt idx="133">
                  <c:v>406.81221203335861</c:v>
                </c:pt>
                <c:pt idx="134">
                  <c:v>425.19291213373782</c:v>
                </c:pt>
                <c:pt idx="135">
                  <c:v>444.40409402936865</c:v>
                </c:pt>
                <c:pt idx="136">
                  <c:v>464.48328077478709</c:v>
                </c:pt>
                <c:pt idx="137">
                  <c:v>485.4696908013895</c:v>
                </c:pt>
                <c:pt idx="138">
                  <c:v>507.40431451841903</c:v>
                </c:pt>
                <c:pt idx="139">
                  <c:v>530.32999437494311</c:v>
                </c:pt>
                <c:pt idx="140">
                  <c:v>554.29150853922852</c:v>
                </c:pt>
                <c:pt idx="141">
                  <c:v>579.33565835892671</c:v>
                </c:pt>
                <c:pt idx="142">
                  <c:v>605.51135977291858</c:v>
                </c:pt>
                <c:pt idx="143">
                  <c:v>632.8697388533534</c:v>
                </c:pt>
                <c:pt idx="144">
                  <c:v>661.46423166448471</c:v>
                </c:pt>
                <c:pt idx="145">
                  <c:v>691.35068863337153</c:v>
                </c:pt>
                <c:pt idx="146">
                  <c:v>722.58748363626603</c:v>
                </c:pt>
                <c:pt idx="147">
                  <c:v>755.23562801379228</c:v>
                </c:pt>
                <c:pt idx="148">
                  <c:v>789.35888973756812</c:v>
                </c:pt>
                <c:pt idx="149">
                  <c:v>825.02391796106906</c:v>
                </c:pt>
                <c:pt idx="150">
                  <c:v>862.30037319796031</c:v>
                </c:pt>
                <c:pt idx="151">
                  <c:v>901.26106338219779</c:v>
                </c:pt>
                <c:pt idx="152">
                  <c:v>941.98208607563333</c:v>
                </c:pt>
                <c:pt idx="153">
                  <c:v>984.54297710086462</c:v>
                </c:pt>
                <c:pt idx="154">
                  <c:v>1029.0268658896839</c:v>
                </c:pt>
                <c:pt idx="155">
                  <c:v>1075.5206378504931</c:v>
                </c:pt>
                <c:pt idx="156">
                  <c:v>1124.1151040718676</c:v>
                </c:pt>
                <c:pt idx="157">
                  <c:v>1174.9051786937091</c:v>
                </c:pt>
                <c:pt idx="158">
                  <c:v>1227.9900642924249</c:v>
                </c:pt>
                <c:pt idx="159">
                  <c:v>1283.4734456422275</c:v>
                </c:pt>
                <c:pt idx="160">
                  <c:v>1341.4636922310285</c:v>
                </c:pt>
                <c:pt idx="161">
                  <c:v>1402.0740699264356</c:v>
                </c:pt>
                <c:pt idx="162">
                  <c:v>1465.4229622053174</c:v>
                </c:pt>
                <c:pt idx="163">
                  <c:v>1531.6341013790266</c:v>
                </c:pt>
                <c:pt idx="164">
                  <c:v>1600.8368102658781</c:v>
                </c:pt>
                <c:pt idx="165">
                  <c:v>1673.1662547829758</c:v>
                </c:pt>
                <c:pt idx="166">
                  <c:v>1748.7637079506765</c:v>
                </c:pt>
                <c:pt idx="167">
                  <c:v>1827.7768258253959</c:v>
                </c:pt>
                <c:pt idx="168">
                  <c:v>1910.3599358996912</c:v>
                </c:pt>
                <c:pt idx="169">
                  <c:v>1996.6743385328953</c:v>
                </c:pt>
                <c:pt idx="170">
                  <c:v>2086.8886220010791</c:v>
                </c:pt>
                <c:pt idx="171">
                  <c:v>2181.1789917816895</c:v>
                </c:pt>
                <c:pt idx="172">
                  <c:v>2279.7296147160364</c:v>
                </c:pt>
                <c:pt idx="173">
                  <c:v>2382.7329787217623</c:v>
                </c:pt>
                <c:pt idx="174">
                  <c:v>2490.3902687580216</c:v>
                </c:pt>
                <c:pt idx="175">
                  <c:v>2602.9117597775453</c:v>
                </c:pt>
                <c:pt idx="176">
                  <c:v>2720.5172274332122</c:v>
                </c:pt>
                <c:pt idx="177">
                  <c:v>2843.4363773412892</c:v>
                </c:pt>
                <c:pt idx="178">
                  <c:v>2971.9092937397063</c:v>
                </c:pt>
                <c:pt idx="179">
                  <c:v>3106.1869084178024</c:v>
                </c:pt>
                <c:pt idx="180">
                  <c:v>3246.5314908333125</c:v>
                </c:pt>
                <c:pt idx="181">
                  <c:v>3393.2171603740003</c:v>
                </c:pt>
                <c:pt idx="182">
                  <c:v>3546.5304217644443</c:v>
                </c:pt>
                <c:pt idx="183">
                  <c:v>3706.7707246636483</c:v>
                </c:pt>
                <c:pt idx="184">
                  <c:v>3874.2510485466446</c:v>
                </c:pt>
                <c:pt idx="185">
                  <c:v>4049.2985140122983</c:v>
                </c:pt>
                <c:pt idx="186">
                  <c:v>4232.2550217113949</c:v>
                </c:pt>
                <c:pt idx="187">
                  <c:v>4423.4779201430238</c:v>
                </c:pt>
                <c:pt idx="188">
                  <c:v>4623.3407036234057</c:v>
                </c:pt>
                <c:pt idx="189">
                  <c:v>4832.233741790621</c:v>
                </c:pt>
                <c:pt idx="190">
                  <c:v>5050.5650420700331</c:v>
                </c:pt>
                <c:pt idx="191">
                  <c:v>5278.7610465895123</c:v>
                </c:pt>
                <c:pt idx="192">
                  <c:v>5517.2674651012803</c:v>
                </c:pt>
                <c:pt idx="193">
                  <c:v>5766.5501455368658</c:v>
                </c:pt>
                <c:pt idx="194">
                  <c:v>6027.095983895857</c:v>
                </c:pt>
                <c:pt idx="195">
                  <c:v>6299.4138752454555</c:v>
                </c:pt>
                <c:pt idx="196">
                  <c:v>6584.0357076882701</c:v>
                </c:pt>
                <c:pt idx="197">
                  <c:v>6881.5174012399912</c:v>
                </c:pt>
                <c:pt idx="198">
                  <c:v>7192.4399936457494</c:v>
                </c:pt>
                <c:pt idx="199">
                  <c:v>7517.410775256234</c:v>
                </c:pt>
                <c:pt idx="200">
                  <c:v>7857.0644751801019</c:v>
                </c:pt>
                <c:pt idx="201">
                  <c:v>8212.0645010293265</c:v>
                </c:pt>
                <c:pt idx="202">
                  <c:v>8583.1042346792419</c:v>
                </c:pt>
                <c:pt idx="203">
                  <c:v>8970.9083865737739</c:v>
                </c:pt>
                <c:pt idx="204">
                  <c:v>9376.2344112213814</c:v>
                </c:pt>
                <c:pt idx="205">
                  <c:v>9799.8739866463602</c:v>
                </c:pt>
                <c:pt idx="206">
                  <c:v>10242.654560684969</c:v>
                </c:pt>
                <c:pt idx="207">
                  <c:v>10705.440967146862</c:v>
                </c:pt>
                <c:pt idx="208">
                  <c:v>11189.137114998259</c:v>
                </c:pt>
                <c:pt idx="209">
                  <c:v>11694.687753866323</c:v>
                </c:pt>
                <c:pt idx="210">
                  <c:v>12223.080319313123</c:v>
                </c:pt>
                <c:pt idx="211">
                  <c:v>12775.346861482978</c:v>
                </c:pt>
                <c:pt idx="212">
                  <c:v>13352.566060890847</c:v>
                </c:pt>
                <c:pt idx="213">
                  <c:v>13955.865335288272</c:v>
                </c:pt>
                <c:pt idx="214">
                  <c:v>14586.423041722524</c:v>
                </c:pt>
                <c:pt idx="215">
                  <c:v>15245.470778089837</c:v>
                </c:pt>
                <c:pt idx="216">
                  <c:v>15934.2957886777</c:v>
                </c:pt>
                <c:pt idx="217">
                  <c:v>16654.24347839554</c:v>
                </c:pt>
                <c:pt idx="218">
                  <c:v>17406.720040603523</c:v>
                </c:pt>
                <c:pt idx="219">
                  <c:v>18193.195203672967</c:v>
                </c:pt>
                <c:pt idx="220">
                  <c:v>19015.205101642674</c:v>
                </c:pt>
                <c:pt idx="221">
                  <c:v>19874.355274577552</c:v>
                </c:pt>
                <c:pt idx="222">
                  <c:v>20772.323804490909</c:v>
                </c:pt>
                <c:pt idx="223">
                  <c:v>21710.864592954284</c:v>
                </c:pt>
                <c:pt idx="224">
                  <c:v>22691.810786797389</c:v>
                </c:pt>
                <c:pt idx="225">
                  <c:v>23717.078358589133</c:v>
                </c:pt>
                <c:pt idx="226">
                  <c:v>24788.669848892376</c:v>
                </c:pt>
                <c:pt idx="227">
                  <c:v>25908.67827760307</c:v>
                </c:pt>
                <c:pt idx="228">
                  <c:v>27079.291232011583</c:v>
                </c:pt>
                <c:pt idx="229">
                  <c:v>28302.795139572736</c:v>
                </c:pt>
                <c:pt idx="230">
                  <c:v>29581.579733729162</c:v>
                </c:pt>
                <c:pt idx="231">
                  <c:v>30918.142721510168</c:v>
                </c:pt>
                <c:pt idx="232">
                  <c:v>32315.094662024178</c:v>
                </c:pt>
                <c:pt idx="233">
                  <c:v>33775.164065371704</c:v>
                </c:pt>
                <c:pt idx="234">
                  <c:v>35301.202721939298</c:v>
                </c:pt>
                <c:pt idx="235">
                  <c:v>36896.191272483222</c:v>
                </c:pt>
                <c:pt idx="236">
                  <c:v>38563.245029881495</c:v>
                </c:pt>
                <c:pt idx="237">
                  <c:v>40305.62006392685</c:v>
                </c:pt>
                <c:pt idx="238">
                  <c:v>42126.719561043523</c:v>
                </c:pt>
                <c:pt idx="239">
                  <c:v>44030.100471351085</c:v>
                </c:pt>
                <c:pt idx="240">
                  <c:v>46019.480456057885</c:v>
                </c:pt>
                <c:pt idx="241">
                  <c:v>48098.745148752685</c:v>
                </c:pt>
                <c:pt idx="242">
                  <c:v>50271.95574477897</c:v>
                </c:pt>
                <c:pt idx="243">
                  <c:v>52543.356933513547</c:v>
                </c:pt>
                <c:pt idx="244">
                  <c:v>54917.385189044035</c:v>
                </c:pt>
                <c:pt idx="245">
                  <c:v>57398.677435438185</c:v>
                </c:pt>
                <c:pt idx="246">
                  <c:v>59992.080103528773</c:v>
                </c:pt>
                <c:pt idx="247">
                  <c:v>62702.658596906113</c:v>
                </c:pt>
                <c:pt idx="248">
                  <c:v>65535.707185603962</c:v>
                </c:pt>
                <c:pt idx="249">
                  <c:v>68496.759346806095</c:v>
                </c:pt>
                <c:pt idx="250">
                  <c:v>71591.598572768795</c:v>
                </c:pt>
                <c:pt idx="251">
                  <c:v>74826.269667069268</c:v>
                </c:pt>
                <c:pt idx="252">
                  <c:v>78207.090551245972</c:v>
                </c:pt>
                <c:pt idx="253">
                  <c:v>81740.664604887614</c:v>
                </c:pt>
                <c:pt idx="254">
                  <c:v>85433.893563277059</c:v>
                </c:pt>
                <c:pt idx="255">
                  <c:v>89293.990997779736</c:v>
                </c:pt>
                <c:pt idx="256">
                  <c:v>93328.496405305428</c:v>
                </c:pt>
                <c:pt idx="257">
                  <c:v>97545.289934366345</c:v>
                </c:pt>
                <c:pt idx="258">
                  <c:v>101952.60777648914</c:v>
                </c:pt>
                <c:pt idx="259">
                  <c:v>106559.05825304847</c:v>
                </c:pt>
                <c:pt idx="260">
                  <c:v>111373.63862893826</c:v>
                </c:pt>
                <c:pt idx="261">
                  <c:v>116405.75268592378</c:v>
                </c:pt>
                <c:pt idx="262">
                  <c:v>121665.22908999845</c:v>
                </c:pt>
                <c:pt idx="263">
                  <c:v>127162.34058861717</c:v>
                </c:pt>
                <c:pt idx="264">
                  <c:v>132907.82407530758</c:v>
                </c:pt>
                <c:pt idx="265">
                  <c:v>138912.90156084253</c:v>
                </c:pt>
                <c:pt idx="266">
                  <c:v>145189.30209194028</c:v>
                </c:pt>
                <c:pt idx="267">
                  <c:v>151749.28466030152</c:v>
                </c:pt>
                <c:pt idx="268">
                  <c:v>158605.66214672578</c:v>
                </c:pt>
                <c:pt idx="269">
                  <c:v>165771.82634708131</c:v>
                </c:pt>
                <c:pt idx="270">
                  <c:v>173261.77412900279</c:v>
                </c:pt>
                <c:pt idx="271">
                  <c:v>181090.13477040752</c:v>
                </c:pt>
                <c:pt idx="272">
                  <c:v>189272.19853323069</c:v>
                </c:pt>
                <c:pt idx="273">
                  <c:v>197823.94652818353</c:v>
                </c:pt>
                <c:pt idx="274">
                  <c:v>206762.08192887256</c:v>
                </c:pt>
                <c:pt idx="275">
                  <c:v>216104.06259624008</c:v>
                </c:pt>
                <c:pt idx="276">
                  <c:v>225868.13517705334</c:v>
                </c:pt>
                <c:pt idx="277">
                  <c:v>236073.37074304192</c:v>
                </c:pt>
                <c:pt idx="278">
                  <c:v>246739.70204028796</c:v>
                </c:pt>
                <c:pt idx="279">
                  <c:v>257887.9624216345</c:v>
                </c:pt>
                <c:pt idx="280">
                  <c:v>269539.92653814255</c:v>
                </c:pt>
                <c:pt idx="281">
                  <c:v>281718.35286908405</c:v>
                </c:pt>
                <c:pt idx="282">
                  <c:v>294447.02817353839</c:v>
                </c:pt>
                <c:pt idx="283">
                  <c:v>307750.81395040604</c:v>
                </c:pt>
                <c:pt idx="284">
                  <c:v>321655.69499760069</c:v>
                </c:pt>
                <c:pt idx="285">
                  <c:v>336188.83016524691</c:v>
                </c:pt>
                <c:pt idx="286">
                  <c:v>351378.60540202807</c:v>
                </c:pt>
                <c:pt idx="287">
                  <c:v>367254.68919828971</c:v>
                </c:pt>
                <c:pt idx="288">
                  <c:v>383848.09053418163</c:v>
                </c:pt>
                <c:pt idx="289">
                  <c:v>401191.21944603795</c:v>
                </c:pt>
                <c:pt idx="290">
                  <c:v>419317.95032927487</c:v>
                </c:pt>
                <c:pt idx="291">
                  <c:v>438263.68810146139</c:v>
                </c:pt>
                <c:pt idx="292">
                  <c:v>458065.43735479703</c:v>
                </c:pt>
                <c:pt idx="293">
                  <c:v>478761.87463302916</c:v>
                </c:pt>
                <c:pt idx="294">
                  <c:v>500393.42397403816</c:v>
                </c:pt>
                <c:pt idx="295">
                  <c:v>523002.33586558898</c:v>
                </c:pt>
                <c:pt idx="296">
                  <c:v>546632.76976847916</c:v>
                </c:pt>
                <c:pt idx="297">
                  <c:v>571330.88036829</c:v>
                </c:pt>
                <c:pt idx="298">
                  <c:v>597144.90772416885</c:v>
                </c:pt>
                <c:pt idx="299">
                  <c:v>624125.27149074886</c:v>
                </c:pt>
                <c:pt idx="300">
                  <c:v>652324.66939721559</c:v>
                </c:pt>
                <c:pt idx="301">
                  <c:v>681798.18017590791</c:v>
                </c:pt>
                <c:pt idx="302">
                  <c:v>712603.37114144</c:v>
                </c:pt>
                <c:pt idx="303">
                  <c:v>744800.4106304989</c:v>
                </c:pt>
                <c:pt idx="304">
                  <c:v>778452.18552194536</c:v>
                </c:pt>
                <c:pt idx="305">
                  <c:v>813624.42406671843</c:v>
                </c:pt>
                <c:pt idx="306">
                  <c:v>850385.8242674754</c:v>
                </c:pt>
                <c:pt idx="307">
                  <c:v>888808.18805873685</c:v>
                </c:pt>
                <c:pt idx="308">
                  <c:v>928966.56154957204</c:v>
                </c:pt>
                <c:pt idx="309">
                  <c:v>970939.38160278078</c:v>
                </c:pt>
                <c:pt idx="310">
                  <c:v>1014808.6290368381</c:v>
                </c:pt>
                <c:pt idx="311">
                  <c:v>1060659.9887498859</c:v>
                </c:pt>
                <c:pt idx="312">
                  <c:v>1108583.0170784548</c:v>
                </c:pt>
                <c:pt idx="313">
                  <c:v>1158671.3167178493</c:v>
                </c:pt>
                <c:pt idx="314">
                  <c:v>1211022.7195458373</c:v>
                </c:pt>
                <c:pt idx="315">
                  <c:v>1265739.4777067043</c:v>
                </c:pt>
                <c:pt idx="316">
                  <c:v>1322928.4633289671</c:v>
                </c:pt>
                <c:pt idx="317">
                  <c:v>1382701.3772667428</c:v>
                </c:pt>
                <c:pt idx="318">
                  <c:v>1445174.9672725322</c:v>
                </c:pt>
                <c:pt idx="319">
                  <c:v>1510471.2560275819</c:v>
                </c:pt>
                <c:pt idx="320">
                  <c:v>1578717.7794751385</c:v>
                </c:pt>
                <c:pt idx="321">
                  <c:v>1650047.8359221371</c:v>
                </c:pt>
                <c:pt idx="322">
                  <c:v>1724600.7463959167</c:v>
                </c:pt>
                <c:pt idx="323">
                  <c:v>1802522.1267643922</c:v>
                </c:pt>
                <c:pt idx="324">
                  <c:v>1883964.1721512666</c:v>
                </c:pt>
                <c:pt idx="325">
                  <c:v>1969085.954201729</c:v>
                </c:pt>
                <c:pt idx="326">
                  <c:v>2058053.7317793637</c:v>
                </c:pt>
                <c:pt idx="327">
                  <c:v>2151041.2757009855</c:v>
                </c:pt>
                <c:pt idx="328">
                  <c:v>2248230.2081437344</c:v>
                </c:pt>
                <c:pt idx="329">
                  <c:v>2349810.3573874175</c:v>
                </c:pt>
                <c:pt idx="330">
                  <c:v>2455980.1285848538</c:v>
                </c:pt>
                <c:pt idx="331">
                  <c:v>2566946.8912844588</c:v>
                </c:pt>
                <c:pt idx="332">
                  <c:v>2682927.3844620571</c:v>
                </c:pt>
                <c:pt idx="333">
                  <c:v>2804148.1398528661</c:v>
                </c:pt>
                <c:pt idx="334">
                  <c:v>2930845.9244106291</c:v>
                </c:pt>
                <c:pt idx="335">
                  <c:v>3063268.2027580529</c:v>
                </c:pt>
                <c:pt idx="336">
                  <c:v>3201673.6205317546</c:v>
                </c:pt>
                <c:pt idx="337">
                  <c:v>3346332.5095659457</c:v>
                </c:pt>
                <c:pt idx="338">
                  <c:v>3497527.4159013405</c:v>
                </c:pt>
                <c:pt idx="339">
                  <c:v>3655553.6516507915</c:v>
                </c:pt>
                <c:pt idx="340">
                  <c:v>3820719.8717993814</c:v>
                </c:pt>
                <c:pt idx="341">
                  <c:v>3993348.6770657827</c:v>
                </c:pt>
                <c:pt idx="342">
                  <c:v>4173777.244002156</c:v>
                </c:pt>
                <c:pt idx="343">
                  <c:v>4362357.9835633794</c:v>
                </c:pt>
                <c:pt idx="344">
                  <c:v>4559459.2294320622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9-4E69-9136-9C51F98A2A28}"/>
            </c:ext>
          </c:extLst>
        </c:ser>
        <c:ser>
          <c:idx val="2"/>
          <c:order val="2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Sheet1!$C$20:$C$364</c:f>
              <c:numCache>
                <c:formatCode>General</c:formatCode>
                <c:ptCount val="345"/>
                <c:pt idx="0">
                  <c:v>4.9999999999999991</c:v>
                </c:pt>
                <c:pt idx="1">
                  <c:v>5.111707816877165</c:v>
                </c:pt>
                <c:pt idx="2">
                  <c:v>5.2259113610246235</c:v>
                </c:pt>
                <c:pt idx="3">
                  <c:v>5.3426663908913525</c:v>
                </c:pt>
                <c:pt idx="4">
                  <c:v>5.4620299106572485</c:v>
                </c:pt>
                <c:pt idx="5">
                  <c:v>5.5840601980647095</c:v>
                </c:pt>
                <c:pt idx="6">
                  <c:v>5.7088168328720057</c:v>
                </c:pt>
                <c:pt idx="7">
                  <c:v>5.8363607259423551</c:v>
                </c:pt>
                <c:pt idx="8">
                  <c:v>5.9667541489828873</c:v>
                </c:pt>
                <c:pt idx="9">
                  <c:v>6.100060764948017</c:v>
                </c:pt>
                <c:pt idx="10">
                  <c:v>6.2363456591220965</c:v>
                </c:pt>
                <c:pt idx="11">
                  <c:v>6.37567537089648</c:v>
                </c:pt>
                <c:pt idx="12">
                  <c:v>6.5181179262565534</c:v>
                </c:pt>
                <c:pt idx="13">
                  <c:v>6.6637428709945619</c:v>
                </c:pt>
                <c:pt idx="14">
                  <c:v>6.8126213046644777</c:v>
                </c:pt>
                <c:pt idx="15">
                  <c:v>6.9648259152954655</c:v>
                </c:pt>
                <c:pt idx="16">
                  <c:v>7.1204310148808982</c:v>
                </c:pt>
                <c:pt idx="17">
                  <c:v>7.2795125756602594</c:v>
                </c:pt>
                <c:pt idx="18">
                  <c:v>7.4421482672116364</c:v>
                </c:pt>
                <c:pt idx="19">
                  <c:v>7.6084174943729153</c:v>
                </c:pt>
                <c:pt idx="20">
                  <c:v>7.7784014360102054</c:v>
                </c:pt>
                <c:pt idx="21">
                  <c:v>7.952183084652388</c:v>
                </c:pt>
                <c:pt idx="22">
                  <c:v>8.1298472870111969</c:v>
                </c:pt>
                <c:pt idx="23">
                  <c:v>8.31148078540655</c:v>
                </c:pt>
                <c:pt idx="24">
                  <c:v>8.4971722601174058</c:v>
                </c:pt>
                <c:pt idx="25">
                  <c:v>8.687012372678792</c:v>
                </c:pt>
                <c:pt idx="26">
                  <c:v>8.8810938101461669</c:v>
                </c:pt>
                <c:pt idx="27">
                  <c:v>9.0795113303487156</c:v>
                </c:pt>
                <c:pt idx="28">
                  <c:v>9.2823618081536647</c:v>
                </c:pt>
                <c:pt idx="29">
                  <c:v>9.4897442827642351</c:v>
                </c:pt>
                <c:pt idx="30">
                  <c:v>9.7017600060742666</c:v>
                </c:pt>
                <c:pt idx="31">
                  <c:v>9.9185124921032166</c:v>
                </c:pt>
                <c:pt idx="32">
                  <c:v>10.140107567535567</c:v>
                </c:pt>
                <c:pt idx="33">
                  <c:v>10.366653423389373</c:v>
                </c:pt>
                <c:pt idx="34">
                  <c:v>10.598260667839178</c:v>
                </c:pt>
                <c:pt idx="35">
                  <c:v>10.835042380219067</c:v>
                </c:pt>
                <c:pt idx="36">
                  <c:v>11.077114166232235</c:v>
                </c:pt>
                <c:pt idx="37">
                  <c:v>11.324594214394022</c:v>
                </c:pt>
                <c:pt idx="38">
                  <c:v>11.577603353735974</c:v>
                </c:pt>
                <c:pt idx="39">
                  <c:v>11.836265112799088</c:v>
                </c:pt>
                <c:pt idx="40">
                  <c:v>12.100705779945123</c:v>
                </c:pt>
                <c:pt idx="41">
                  <c:v>12.371054465015238</c:v>
                </c:pt>
                <c:pt idx="42">
                  <c:v>12.647443162366311</c:v>
                </c:pt>
                <c:pt idx="43">
                  <c:v>12.930006815315508</c:v>
                </c:pt>
                <c:pt idx="44">
                  <c:v>13.218883382024661</c:v>
                </c:pt>
                <c:pt idx="45">
                  <c:v>13.514213902856632</c:v>
                </c:pt>
                <c:pt idx="46">
                  <c:v>13.816142569236458</c:v>
                </c:pt>
                <c:pt idx="47">
                  <c:v>14.12481679405108</c:v>
                </c:pt>
                <c:pt idx="48">
                  <c:v>14.440387283621748</c:v>
                </c:pt>
                <c:pt idx="49">
                  <c:v>14.76300811128459</c:v>
                </c:pt>
                <c:pt idx="50">
                  <c:v>15.092836792614888</c:v>
                </c:pt>
                <c:pt idx="51">
                  <c:v>15.430034362332163</c:v>
                </c:pt>
                <c:pt idx="52">
                  <c:v>15.774765452923319</c:v>
                </c:pt>
                <c:pt idx="53">
                  <c:v>16.127198375022399</c:v>
                </c:pt>
                <c:pt idx="54">
                  <c:v>16.487505199586145</c:v>
                </c:pt>
                <c:pt idx="55">
                  <c:v>16.855861841905483</c:v>
                </c:pt>
                <c:pt idx="56">
                  <c:v>17.232448147493965</c:v>
                </c:pt>
                <c:pt idx="57">
                  <c:v>17.617447979895061</c:v>
                </c:pt>
                <c:pt idx="58">
                  <c:v>18.011049310451291</c:v>
                </c:pt>
                <c:pt idx="59">
                  <c:v>18.413444310078784</c:v>
                </c:pt>
                <c:pt idx="60">
                  <c:v>18.824829443092426</c:v>
                </c:pt>
                <c:pt idx="61">
                  <c:v>19.245405563126997</c:v>
                </c:pt>
                <c:pt idx="62">
                  <c:v>19.675378011201513</c:v>
                </c:pt>
                <c:pt idx="63">
                  <c:v>20.114956715974376</c:v>
                </c:pt>
                <c:pt idx="64">
                  <c:v>20.564356296238412</c:v>
                </c:pt>
                <c:pt idx="65">
                  <c:v>21.023796165705818</c:v>
                </c:pt>
                <c:pt idx="66">
                  <c:v>21.493500640134116</c:v>
                </c:pt>
                <c:pt idx="67">
                  <c:v>21.973699046845596</c:v>
                </c:pt>
                <c:pt idx="68">
                  <c:v>22.464625836693379</c:v>
                </c:pt>
                <c:pt idx="69">
                  <c:v>22.966520698529269</c:v>
                </c:pt>
                <c:pt idx="70">
                  <c:v>23.479628676228657</c:v>
                </c:pt>
                <c:pt idx="71">
                  <c:v>24.00420028833026</c:v>
                </c:pt>
                <c:pt idx="72">
                  <c:v>24.540491650348581</c:v>
                </c:pt>
                <c:pt idx="73">
                  <c:v>25.088764599819132</c:v>
                </c:pt>
                <c:pt idx="74">
                  <c:v>25.649286824137317</c:v>
                </c:pt>
                <c:pt idx="75">
                  <c:v>26.222331991253444</c:v>
                </c:pt>
                <c:pt idx="76">
                  <c:v>26.808179883287693</c:v>
                </c:pt>
                <c:pt idx="77">
                  <c:v>27.407116533130164</c:v>
                </c:pt>
                <c:pt idx="78">
                  <c:v>28.019434364092987</c:v>
                </c:pt>
                <c:pt idx="79">
                  <c:v>28.645432332682148</c:v>
                </c:pt>
                <c:pt idx="80">
                  <c:v>29.28541607455946</c:v>
                </c:pt>
                <c:pt idx="81">
                  <c:v>29.939698053765159</c:v>
                </c:pt>
                <c:pt idx="82">
                  <c:v>30.608597715274687</c:v>
                </c:pt>
                <c:pt idx="83">
                  <c:v>31.292441640963649</c:v>
                </c:pt>
                <c:pt idx="84">
                  <c:v>31.991563709057267</c:v>
                </c:pt>
                <c:pt idx="85">
                  <c:v>32.706305257142397</c:v>
                </c:pt>
                <c:pt idx="86">
                  <c:v>33.437015248821091</c:v>
                </c:pt>
                <c:pt idx="87">
                  <c:v>34.184050444087966</c:v>
                </c:pt>
                <c:pt idx="88">
                  <c:v>34.94777557351356</c:v>
                </c:pt>
                <c:pt idx="89">
                  <c:v>35.728563516319632</c:v>
                </c:pt>
                <c:pt idx="90">
                  <c:v>36.526795482432689</c:v>
                </c:pt>
                <c:pt idx="91">
                  <c:v>37.342861198604929</c:v>
                </c:pt>
                <c:pt idx="92">
                  <c:v>38.177159098693551</c:v>
                </c:pt>
                <c:pt idx="93">
                  <c:v>39.030096518191023</c:v>
                </c:pt>
                <c:pt idx="94">
                  <c:v>39.902089893101483</c:v>
                </c:pt>
                <c:pt idx="95">
                  <c:v>40.793564963260422</c:v>
                </c:pt>
                <c:pt idx="96">
                  <c:v>41.704956980196968</c:v>
                </c:pt>
                <c:pt idx="97">
                  <c:v>42.636710919639739</c:v>
                </c:pt>
                <c:pt idx="98">
                  <c:v>43.589281698770911</c:v>
                </c:pt>
                <c:pt idx="99">
                  <c:v>44.563134398333631</c:v>
                </c:pt>
                <c:pt idx="100">
                  <c:v>45.55874448970193</c:v>
                </c:pt>
                <c:pt idx="101">
                  <c:v>46.576598067023788</c:v>
                </c:pt>
                <c:pt idx="102">
                  <c:v>47.617192084550261</c:v>
                </c:pt>
                <c:pt idx="103">
                  <c:v>48.681034599267392</c:v>
                </c:pt>
                <c:pt idx="104">
                  <c:v>49.768645018948604</c:v>
                </c:pt>
                <c:pt idx="105">
                  <c:v>50.880554355748899</c:v>
                </c:pt>
                <c:pt idx="106">
                  <c:v>52.017305485465016</c:v>
                </c:pt>
                <c:pt idx="107">
                  <c:v>53.179453412587819</c:v>
                </c:pt>
                <c:pt idx="108">
                  <c:v>54.367565541276022</c:v>
                </c:pt>
                <c:pt idx="109">
                  <c:v>55.582221952384479</c:v>
                </c:pt>
                <c:pt idx="110">
                  <c:v>56.824015686681101</c:v>
                </c:pt>
                <c:pt idx="111">
                  <c:v>58.093553034391668</c:v>
                </c:pt>
                <c:pt idx="112">
                  <c:v>59.391453831213646</c:v>
                </c:pt>
                <c:pt idx="113">
                  <c:v>60.718351760942788</c:v>
                </c:pt>
                <c:pt idx="114">
                  <c:v>62.074894664861766</c:v>
                </c:pt>
                <c:pt idx="115">
                  <c:v>63.461744858040085</c:v>
                </c:pt>
                <c:pt idx="116">
                  <c:v>64.879579452701577</c:v>
                </c:pt>
                <c:pt idx="117">
                  <c:v>66.32909068881554</c:v>
                </c:pt>
                <c:pt idx="118">
                  <c:v>67.810986272074601</c:v>
                </c:pt>
                <c:pt idx="119">
                  <c:v>69.325989719422807</c:v>
                </c:pt>
                <c:pt idx="120">
                  <c:v>70.874840712303893</c:v>
                </c:pt>
                <c:pt idx="121">
                  <c:v>72.458295457801597</c:v>
                </c:pt>
                <c:pt idx="122">
                  <c:v>74.077127057847889</c:v>
                </c:pt>
                <c:pt idx="123">
                  <c:v>75.732125886680848</c:v>
                </c:pt>
                <c:pt idx="124">
                  <c:v>77.424099976734382</c:v>
                </c:pt>
                <c:pt idx="125">
                  <c:v>79.153875413150502</c:v>
                </c:pt>
                <c:pt idx="126">
                  <c:v>80.922296737104503</c:v>
                </c:pt>
                <c:pt idx="127">
                  <c:v>82.730227358142173</c:v>
                </c:pt>
                <c:pt idx="128">
                  <c:v>84.578549975728066</c:v>
                </c:pt>
                <c:pt idx="129">
                  <c:v>86.468167010213079</c:v>
                </c:pt>
                <c:pt idx="130">
                  <c:v>88.400001043429327</c:v>
                </c:pt>
                <c:pt idx="131">
                  <c:v>90.374995269129428</c:v>
                </c:pt>
                <c:pt idx="132">
                  <c:v>92.394113953489196</c:v>
                </c:pt>
                <c:pt idx="133">
                  <c:v>94.458342905898022</c:v>
                </c:pt>
                <c:pt idx="134">
                  <c:v>96.568689960268586</c:v>
                </c:pt>
                <c:pt idx="135">
                  <c:v>98.726185467098432</c:v>
                </c:pt>
                <c:pt idx="136">
                  <c:v>100.93188279652644</c:v>
                </c:pt>
                <c:pt idx="137">
                  <c:v>103.18685885262677</c:v>
                </c:pt>
                <c:pt idx="138">
                  <c:v>105.49221459919465</c:v>
                </c:pt>
                <c:pt idx="139">
                  <c:v>107.84907559727732</c:v>
                </c:pt>
                <c:pt idx="140">
                  <c:v>110.25859255471582</c:v>
                </c:pt>
                <c:pt idx="141">
                  <c:v>112.72194188796311</c:v>
                </c:pt>
                <c:pt idx="142">
                  <c:v>115.24032629645488</c:v>
                </c:pt>
                <c:pt idx="143">
                  <c:v>117.81497534981278</c:v>
                </c:pt>
                <c:pt idx="144">
                  <c:v>120.44714608816567</c:v>
                </c:pt>
                <c:pt idx="145">
                  <c:v>123.13812363588454</c:v>
                </c:pt>
                <c:pt idx="146">
                  <c:v>125.88922182902752</c:v>
                </c:pt>
                <c:pt idx="147">
                  <c:v>128.70178385680475</c:v>
                </c:pt>
                <c:pt idx="148">
                  <c:v>131.5771829173728</c:v>
                </c:pt>
                <c:pt idx="149">
                  <c:v>134.51682288828232</c:v>
                </c:pt>
                <c:pt idx="150">
                  <c:v>137.52213901190285</c:v>
                </c:pt>
                <c:pt idx="151">
                  <c:v>140.59459859616234</c:v>
                </c:pt>
                <c:pt idx="152">
                  <c:v>143.73570173094217</c:v>
                </c:pt>
                <c:pt idx="153">
                  <c:v>146.9469820204763</c:v>
                </c:pt>
                <c:pt idx="154">
                  <c:v>150.23000733211546</c:v>
                </c:pt>
                <c:pt idx="155">
                  <c:v>153.58638056181778</c:v>
                </c:pt>
                <c:pt idx="156">
                  <c:v>157.01774041674298</c:v>
                </c:pt>
                <c:pt idx="157">
                  <c:v>160.52576221533087</c:v>
                </c:pt>
                <c:pt idx="158">
                  <c:v>164.11215870525447</c:v>
                </c:pt>
                <c:pt idx="159">
                  <c:v>167.77868089964699</c:v>
                </c:pt>
                <c:pt idx="160">
                  <c:v>171.52711893201311</c:v>
                </c:pt>
                <c:pt idx="161">
                  <c:v>175.35930293023821</c:v>
                </c:pt>
                <c:pt idx="162">
                  <c:v>179.27710391012585</c:v>
                </c:pt>
                <c:pt idx="163">
                  <c:v>183.28243468889812</c:v>
                </c:pt>
                <c:pt idx="164">
                  <c:v>187.37725081910375</c:v>
                </c:pt>
                <c:pt idx="165">
                  <c:v>191.56355154339326</c:v>
                </c:pt>
                <c:pt idx="166">
                  <c:v>195.84338077062313</c:v>
                </c:pt>
                <c:pt idx="167">
                  <c:v>200.218828073769</c:v>
                </c:pt>
                <c:pt idx="168">
                  <c:v>204.69202971013399</c:v>
                </c:pt>
                <c:pt idx="169">
                  <c:v>209.26516966434909</c:v>
                </c:pt>
                <c:pt idx="170">
                  <c:v>213.94048071467603</c:v>
                </c:pt>
                <c:pt idx="171">
                  <c:v>218.72024552313349</c:v>
                </c:pt>
                <c:pt idx="172">
                  <c:v>223.60679774997899</c:v>
                </c:pt>
                <c:pt idx="173">
                  <c:v>228.60252319308771</c:v>
                </c:pt>
                <c:pt idx="174">
                  <c:v>233.70986095279011</c:v>
                </c:pt>
                <c:pt idx="175">
                  <c:v>238.93130462273064</c:v>
                </c:pt>
                <c:pt idx="176">
                  <c:v>244.2694035073342</c:v>
                </c:pt>
                <c:pt idx="177">
                  <c:v>249.72676386647268</c:v>
                </c:pt>
                <c:pt idx="178">
                  <c:v>255.30605018793719</c:v>
                </c:pt>
                <c:pt idx="179">
                  <c:v>261.00998648834263</c:v>
                </c:pt>
                <c:pt idx="180">
                  <c:v>266.84135764309303</c:v>
                </c:pt>
                <c:pt idx="181">
                  <c:v>272.80301074606268</c:v>
                </c:pt>
                <c:pt idx="182">
                  <c:v>278.89785649965495</c:v>
                </c:pt>
                <c:pt idx="183">
                  <c:v>285.12887063591432</c:v>
                </c:pt>
                <c:pt idx="184">
                  <c:v>291.49909536939214</c:v>
                </c:pt>
                <c:pt idx="185">
                  <c:v>298.01164088246901</c:v>
                </c:pt>
                <c:pt idx="186">
                  <c:v>304.66968684386137</c:v>
                </c:pt>
                <c:pt idx="187">
                  <c:v>311.476483961057</c:v>
                </c:pt>
                <c:pt idx="188">
                  <c:v>318.43535556743024</c:v>
                </c:pt>
                <c:pt idx="189">
                  <c:v>325.54969924481838</c:v>
                </c:pt>
                <c:pt idx="190">
                  <c:v>332.8229884823499</c:v>
                </c:pt>
                <c:pt idx="191">
                  <c:v>340.25877437232919</c:v>
                </c:pt>
                <c:pt idx="192">
                  <c:v>347.86068734401596</c:v>
                </c:pt>
                <c:pt idx="193">
                  <c:v>355.63243893613418</c:v>
                </c:pt>
                <c:pt idx="194">
                  <c:v>363.57782360898557</c:v>
                </c:pt>
                <c:pt idx="195">
                  <c:v>371.7007205970479</c:v>
                </c:pt>
                <c:pt idx="196">
                  <c:v>380.00509580296091</c:v>
                </c:pt>
                <c:pt idx="197">
                  <c:v>388.49500373383046</c:v>
                </c:pt>
                <c:pt idx="198">
                  <c:v>397.17458948078917</c:v>
                </c:pt>
                <c:pt idx="199">
                  <c:v>406.04809074278569</c:v>
                </c:pt>
                <c:pt idx="200">
                  <c:v>415.11983989558945</c:v>
                </c:pt>
                <c:pt idx="201">
                  <c:v>424.39426610701622</c:v>
                </c:pt>
                <c:pt idx="202">
                  <c:v>433.87589749941679</c:v>
                </c:pt>
                <c:pt idx="203">
                  <c:v>443.56936336047318</c:v>
                </c:pt>
                <c:pt idx="204">
                  <c:v>453.47939640339149</c:v>
                </c:pt>
                <c:pt idx="205">
                  <c:v>463.61083507759088</c:v>
                </c:pt>
                <c:pt idx="206">
                  <c:v>473.96862593101412</c:v>
                </c:pt>
                <c:pt idx="207">
                  <c:v>484.55782602521907</c:v>
                </c:pt>
                <c:pt idx="208">
                  <c:v>495.38360540442386</c:v>
                </c:pt>
                <c:pt idx="209">
                  <c:v>506.45124961971715</c:v>
                </c:pt>
                <c:pt idx="210">
                  <c:v>517.76616230966363</c:v>
                </c:pt>
                <c:pt idx="211">
                  <c:v>529.33386783855951</c:v>
                </c:pt>
                <c:pt idx="212">
                  <c:v>541.16001399363813</c:v>
                </c:pt>
                <c:pt idx="213">
                  <c:v>553.25037474252758</c:v>
                </c:pt>
                <c:pt idx="214">
                  <c:v>565.61085305231961</c:v>
                </c:pt>
                <c:pt idx="215">
                  <c:v>578.24748377162109</c:v>
                </c:pt>
                <c:pt idx="216">
                  <c:v>591.16643657698921</c:v>
                </c:pt>
                <c:pt idx="217">
                  <c:v>604.37401898520329</c:v>
                </c:pt>
                <c:pt idx="218">
                  <c:v>617.87667943282679</c:v>
                </c:pt>
                <c:pt idx="219">
                  <c:v>631.68101042457715</c:v>
                </c:pt>
                <c:pt idx="220">
                  <c:v>645.79375175203586</c:v>
                </c:pt>
                <c:pt idx="221">
                  <c:v>660.22179378426245</c:v>
                </c:pt>
                <c:pt idx="222">
                  <c:v>674.97218083193593</c:v>
                </c:pt>
                <c:pt idx="223">
                  <c:v>690.05211458664735</c:v>
                </c:pt>
                <c:pt idx="224">
                  <c:v>705.46895763703628</c:v>
                </c:pt>
                <c:pt idx="225">
                  <c:v>721.23023706348522</c:v>
                </c:pt>
                <c:pt idx="226">
                  <c:v>737.34364811311673</c:v>
                </c:pt>
                <c:pt idx="227">
                  <c:v>753.81705795690937</c:v>
                </c:pt>
                <c:pt idx="228">
                  <c:v>770.65850953073664</c:v>
                </c:pt>
                <c:pt idx="229">
                  <c:v>787.87622546223406</c:v>
                </c:pt>
                <c:pt idx="230">
                  <c:v>805.47861208539598</c:v>
                </c:pt>
                <c:pt idx="231">
                  <c:v>823.47426354485742</c:v>
                </c:pt>
                <c:pt idx="232">
                  <c:v>841.87196599188337</c:v>
                </c:pt>
                <c:pt idx="233">
                  <c:v>860.68070187409194</c:v>
                </c:pt>
                <c:pt idx="234">
                  <c:v>879.90965432102394</c:v>
                </c:pt>
                <c:pt idx="235">
                  <c:v>899.5682116276929</c:v>
                </c:pt>
                <c:pt idx="236">
                  <c:v>919.66597183829776</c:v>
                </c:pt>
                <c:pt idx="237">
                  <c:v>940.21274743235278</c:v>
                </c:pt>
                <c:pt idx="238">
                  <c:v>961.21857011550333</c:v>
                </c:pt>
                <c:pt idx="239">
                  <c:v>982.69369571738162</c:v>
                </c:pt>
                <c:pt idx="240">
                  <c:v>1004.6486091988905</c:v>
                </c:pt>
                <c:pt idx="241">
                  <c:v>1027.094029771348</c:v>
                </c:pt>
                <c:pt idx="242">
                  <c:v>1050.040916130014</c:v>
                </c:pt>
                <c:pt idx="243">
                  <c:v>1073.5004718045311</c:v>
                </c:pt>
                <c:pt idx="244">
                  <c:v>1097.484150628909</c:v>
                </c:pt>
                <c:pt idx="245">
                  <c:v>1122.0036623337187</c:v>
                </c:pt>
                <c:pt idx="246">
                  <c:v>1147.070978263215</c:v>
                </c:pt>
                <c:pt idx="247">
                  <c:v>1172.6983372202033</c:v>
                </c:pt>
                <c:pt idx="248">
                  <c:v>1198.8982514414731</c:v>
                </c:pt>
                <c:pt idx="249">
                  <c:v>1225.6835127067482</c:v>
                </c:pt>
                <c:pt idx="250">
                  <c:v>1253.0671985841102</c:v>
                </c:pt>
                <c:pt idx="251">
                  <c:v>1281.062678814953</c:v>
                </c:pt>
                <c:pt idx="252">
                  <c:v>1309.6836218415999</c:v>
                </c:pt>
                <c:pt idx="253">
                  <c:v>1338.9440014807415</c:v>
                </c:pt>
                <c:pt idx="254">
                  <c:v>1368.858103745979</c:v>
                </c:pt>
                <c:pt idx="255">
                  <c:v>1399.4405338227957</c:v>
                </c:pt>
                <c:pt idx="256">
                  <c:v>1430.7062231993471</c:v>
                </c:pt>
                <c:pt idx="257">
                  <c:v>1462.6704369565825</c:v>
                </c:pt>
                <c:pt idx="258">
                  <c:v>1495.34878122122</c:v>
                </c:pt>
                <c:pt idx="259">
                  <c:v>1528.7572107852511</c:v>
                </c:pt>
                <c:pt idx="260">
                  <c:v>1562.912036895661</c:v>
                </c:pt>
                <c:pt idx="261">
                  <c:v>1597.8299352181921</c:v>
                </c:pt>
                <c:pt idx="262">
                  <c:v>1633.5279539790342</c:v>
                </c:pt>
                <c:pt idx="263">
                  <c:v>1670.0235222883978</c:v>
                </c:pt>
                <c:pt idx="264">
                  <c:v>1707.3344586500689</c:v>
                </c:pt>
                <c:pt idx="265">
                  <c:v>1745.4789796610612</c:v>
                </c:pt>
                <c:pt idx="266">
                  <c:v>1784.4757089056443</c:v>
                </c:pt>
                <c:pt idx="267">
                  <c:v>1824.3436860480817</c:v>
                </c:pt>
                <c:pt idx="268">
                  <c:v>1865.1023761284955</c:v>
                </c:pt>
                <c:pt idx="269">
                  <c:v>1906.7716790664404</c:v>
                </c:pt>
                <c:pt idx="270">
                  <c:v>1949.3719393767851</c:v>
                </c:pt>
                <c:pt idx="271">
                  <c:v>1992.9239561026618</c:v>
                </c:pt>
                <c:pt idx="272">
                  <c:v>2037.4489929703493</c:v>
                </c:pt>
                <c:pt idx="273">
                  <c:v>2082.9687887710079</c:v>
                </c:pt>
                <c:pt idx="274">
                  <c:v>2129.5055679743855</c:v>
                </c:pt>
                <c:pt idx="275">
                  <c:v>2177.082051579624</c:v>
                </c:pt>
                <c:pt idx="276">
                  <c:v>2225.7214682085073</c:v>
                </c:pt>
                <c:pt idx="277">
                  <c:v>2275.4475654465509</c:v>
                </c:pt>
                <c:pt idx="278">
                  <c:v>2326.284621437449</c:v>
                </c:pt>
                <c:pt idx="279">
                  <c:v>2378.2574567365905</c:v>
                </c:pt>
                <c:pt idx="280">
                  <c:v>2431.3914464293689</c:v>
                </c:pt>
                <c:pt idx="281">
                  <c:v>2485.7125325202555</c:v>
                </c:pt>
                <c:pt idx="282">
                  <c:v>2541.2472365986664</c:v>
                </c:pt>
                <c:pt idx="283">
                  <c:v>2598.0226727877789</c:v>
                </c:pt>
                <c:pt idx="284">
                  <c:v>2656.0665609826801</c:v>
                </c:pt>
                <c:pt idx="285">
                  <c:v>2715.4072403842447</c:v>
                </c:pt>
                <c:pt idx="286">
                  <c:v>2776.0736833353985</c:v>
                </c:pt>
                <c:pt idx="287">
                  <c:v>2838.0955094665096</c:v>
                </c:pt>
                <c:pt idx="288">
                  <c:v>2901.5030001567866</c:v>
                </c:pt>
                <c:pt idx="289">
                  <c:v>2966.3271133188005</c:v>
                </c:pt>
                <c:pt idx="290">
                  <c:v>3032.5994985132793</c:v>
                </c:pt>
                <c:pt idx="291">
                  <c:v>3100.3525124016137</c:v>
                </c:pt>
                <c:pt idx="292">
                  <c:v>3169.619234543622</c:v>
                </c:pt>
                <c:pt idx="293">
                  <c:v>3240.4334835481691</c:v>
                </c:pt>
                <c:pt idx="294">
                  <c:v>3312.8298335847344</c:v>
                </c:pt>
                <c:pt idx="295">
                  <c:v>3386.8436312637982</c:v>
                </c:pt>
                <c:pt idx="296">
                  <c:v>3462.5110128943588</c:v>
                </c:pt>
                <c:pt idx="297">
                  <c:v>3539.868922127072</c:v>
                </c:pt>
                <c:pt idx="298">
                  <c:v>3618.9551279914986</c:v>
                </c:pt>
                <c:pt idx="299">
                  <c:v>3699.8082433363747</c:v>
                </c:pt>
                <c:pt idx="300">
                  <c:v>3782.4677436818224</c:v>
                </c:pt>
                <c:pt idx="301">
                  <c:v>3866.9739864928201</c:v>
                </c:pt>
                <c:pt idx="302">
                  <c:v>3953.3682308832058</c:v>
                </c:pt>
                <c:pt idx="303">
                  <c:v>4041.6926577599056</c:v>
                </c:pt>
                <c:pt idx="304">
                  <c:v>4131.9903904172697</c:v>
                </c:pt>
                <c:pt idx="305">
                  <c:v>4224.3055155914635</c:v>
                </c:pt>
                <c:pt idx="306">
                  <c:v>4318.6831049852399</c:v>
                </c:pt>
                <c:pt idx="307">
                  <c:v>4415.1692372736779</c:v>
                </c:pt>
                <c:pt idx="308">
                  <c:v>4513.811020601489</c:v>
                </c:pt>
                <c:pt idx="309">
                  <c:v>4614.6566155829923</c:v>
                </c:pt>
                <c:pt idx="310">
                  <c:v>4717.7552588158997</c:v>
                </c:pt>
                <c:pt idx="311">
                  <c:v>4823.1572869205156</c:v>
                </c:pt>
                <c:pt idx="312">
                  <c:v>4930.9141611159303</c:v>
                </c:pt>
                <c:pt idx="313">
                  <c:v>5041.0784923453211</c:v>
                </c:pt>
                <c:pt idx="314">
                  <c:v>5153.704066962594</c:v>
                </c:pt>
                <c:pt idx="315">
                  <c:v>5268.8458729928643</c:v>
                </c:pt>
                <c:pt idx="316">
                  <c:v>5386.5601269797207</c:v>
                </c:pt>
                <c:pt idx="317">
                  <c:v>5506.9043014322269</c:v>
                </c:pt>
                <c:pt idx="318">
                  <c:v>5629.9371528851179</c:v>
                </c:pt>
                <c:pt idx="319">
                  <c:v>5755.7187505860047</c:v>
                </c:pt>
                <c:pt idx="320">
                  <c:v>5884.3105058233987</c:v>
                </c:pt>
                <c:pt idx="321">
                  <c:v>6015.7752019099762</c:v>
                </c:pt>
                <c:pt idx="322">
                  <c:v>6150.1770248358043</c:v>
                </c:pt>
                <c:pt idx="323">
                  <c:v>6287.581594606304</c:v>
                </c:pt>
                <c:pt idx="324">
                  <c:v>6428.0559972804167</c:v>
                </c:pt>
                <c:pt idx="325">
                  <c:v>6571.6688177244878</c:v>
                </c:pt>
                <c:pt idx="326">
                  <c:v>6718.4901730980337</c:v>
                </c:pt>
                <c:pt idx="327">
                  <c:v>6868.5917470875374</c:v>
                </c:pt>
                <c:pt idx="328">
                  <c:v>7022.0468249050682</c:v>
                </c:pt>
                <c:pt idx="329">
                  <c:v>7178.9303290689404</c:v>
                </c:pt>
                <c:pt idx="330">
                  <c:v>7339.3188559836635</c:v>
                </c:pt>
                <c:pt idx="331">
                  <c:v>7503.2907133371309</c:v>
                </c:pt>
                <c:pt idx="332">
                  <c:v>7670.9259583334479</c:v>
                </c:pt>
                <c:pt idx="333">
                  <c:v>7842.306436779807</c:v>
                </c:pt>
                <c:pt idx="334">
                  <c:v>8017.5158230466868</c:v>
                </c:pt>
                <c:pt idx="335">
                  <c:v>8196.6396609208332</c:v>
                </c:pt>
                <c:pt idx="336">
                  <c:v>8379.7654053708811</c:v>
                </c:pt>
                <c:pt idx="337">
                  <c:v>8566.9824652462339</c:v>
                </c:pt>
                <c:pt idx="338">
                  <c:v>8758.3822469297538</c:v>
                </c:pt>
                <c:pt idx="339">
                  <c:v>8954.0581989658149</c:v>
                </c:pt>
                <c:pt idx="340">
                  <c:v>9154.1058576853229</c:v>
                </c:pt>
                <c:pt idx="341">
                  <c:v>9358.622893850219</c:v>
                </c:pt>
                <c:pt idx="342">
                  <c:v>9567.7091603399658</c:v>
                </c:pt>
                <c:pt idx="343">
                  <c:v>9781.46674090341</c:v>
                </c:pt>
                <c:pt idx="344">
                  <c:v>9999.9999999999909</c:v>
                </c:pt>
              </c:numCache>
            </c:numRef>
          </c:xVal>
          <c:yVal>
            <c:numRef>
              <c:f>Sheet1!$O$20:$O$364</c:f>
              <c:numCache>
                <c:formatCode>General</c:formatCode>
                <c:ptCount val="345"/>
                <c:pt idx="0">
                  <c:v>2.9360679005512056</c:v>
                </c:pt>
                <c:pt idx="1">
                  <c:v>3.0016642476259454</c:v>
                </c:pt>
                <c:pt idx="2">
                  <c:v>3.068726119646052</c:v>
                </c:pt>
                <c:pt idx="3">
                  <c:v>3.1372862587299721</c:v>
                </c:pt>
                <c:pt idx="4">
                  <c:v>3.2073781385062641</c:v>
                </c:pt>
                <c:pt idx="5">
                  <c:v>3.2790359804566807</c:v>
                </c:pt>
                <c:pt idx="6">
                  <c:v>3.3522947706243786</c:v>
                </c:pt>
                <c:pt idx="7">
                  <c:v>3.4271902766954163</c:v>
                </c:pt>
                <c:pt idx="8">
                  <c:v>3.5037590654618764</c:v>
                </c:pt>
                <c:pt idx="9">
                  <c:v>3.5820385206751419</c:v>
                </c:pt>
                <c:pt idx="10">
                  <c:v>3.6620668612980478</c:v>
                </c:pt>
                <c:pt idx="11">
                  <c:v>3.7438831601648115</c:v>
                </c:pt>
                <c:pt idx="12">
                  <c:v>3.8275273630578512</c:v>
                </c:pt>
                <c:pt idx="13">
                  <c:v>3.9130403082108138</c:v>
                </c:pt>
                <c:pt idx="14">
                  <c:v>4.0004637462473305</c:v>
                </c:pt>
                <c:pt idx="15">
                  <c:v>4.0898403605652378</c:v>
                </c:pt>
                <c:pt idx="16">
                  <c:v>4.1812137881762101</c:v>
                </c:pt>
                <c:pt idx="17">
                  <c:v>4.2746286410109837</c:v>
                </c:pt>
                <c:pt idx="18">
                  <c:v>4.3701305277005735</c:v>
                </c:pt>
                <c:pt idx="19">
                  <c:v>4.4677660758441107</c:v>
                </c:pt>
                <c:pt idx="20">
                  <c:v>4.5675829547741937</c:v>
                </c:pt>
                <c:pt idx="21">
                  <c:v>4.6696298988308307</c:v>
                </c:pt>
                <c:pt idx="22">
                  <c:v>4.7739567311553763</c:v>
                </c:pt>
                <c:pt idx="23">
                  <c:v>4.8806143880160588</c:v>
                </c:pt>
                <c:pt idx="24">
                  <c:v>4.989654943676971</c:v>
                </c:pt>
                <c:pt idx="25">
                  <c:v>5.1011316358226733</c:v>
                </c:pt>
                <c:pt idx="26">
                  <c:v>5.2150988915508325</c:v>
                </c:pt>
                <c:pt idx="27">
                  <c:v>5.3316123539455678</c:v>
                </c:pt>
                <c:pt idx="28">
                  <c:v>5.4507289092444848</c:v>
                </c:pt>
                <c:pt idx="29">
                  <c:v>5.5725067146126781</c:v>
                </c:pt>
                <c:pt idx="30">
                  <c:v>5.6970052265372244</c:v>
                </c:pt>
                <c:pt idx="31">
                  <c:v>5.8242852298560805</c:v>
                </c:pt>
                <c:pt idx="32">
                  <c:v>5.9544088674355091</c:v>
                </c:pt>
                <c:pt idx="33">
                  <c:v>6.0874396705105598</c:v>
                </c:pt>
                <c:pt idx="34">
                  <c:v>6.2234425897033985</c:v>
                </c:pt>
                <c:pt idx="35">
                  <c:v>6.3624840267346263</c:v>
                </c:pt>
                <c:pt idx="36">
                  <c:v>6.5046318668430994</c:v>
                </c:pt>
                <c:pt idx="37">
                  <c:v>6.6499555119300373</c:v>
                </c:pt>
                <c:pt idx="38">
                  <c:v>6.7985259144436352</c:v>
                </c:pt>
                <c:pt idx="39">
                  <c:v>6.9504156120207004</c:v>
                </c:pt>
                <c:pt idx="40">
                  <c:v>7.1056987629022634</c:v>
                </c:pt>
                <c:pt idx="41">
                  <c:v>7.2644511821403821</c:v>
                </c:pt>
                <c:pt idx="42">
                  <c:v>7.4267503786139111</c:v>
                </c:pt>
                <c:pt idx="43">
                  <c:v>7.5926755928712373</c:v>
                </c:pt>
                <c:pt idx="44">
                  <c:v>7.7623078358184738</c:v>
                </c:pt>
                <c:pt idx="45">
                  <c:v>7.9357299282720382</c:v>
                </c:pt>
                <c:pt idx="46">
                  <c:v>8.1130265413948468</c:v>
                </c:pt>
                <c:pt idx="47">
                  <c:v>8.2942842380359938</c:v>
                </c:pt>
                <c:pt idx="48">
                  <c:v>8.4795915149939276</c:v>
                </c:pt>
                <c:pt idx="49">
                  <c:v>8.6690388462239518</c:v>
                </c:pt>
                <c:pt idx="50">
                  <c:v>8.8627187270109573</c:v>
                </c:pt>
                <c:pt idx="51">
                  <c:v>9.0607257191291115</c:v>
                </c:pt>
                <c:pt idx="52">
                  <c:v>9.2631564970104527</c:v>
                </c:pt>
                <c:pt idx="53">
                  <c:v>9.4701098949449651</c:v>
                </c:pt>
                <c:pt idx="54">
                  <c:v>9.6816869553351967</c:v>
                </c:pt>
                <c:pt idx="55">
                  <c:v>9.8979909780289219</c:v>
                </c:pt>
                <c:pt idx="56">
                  <c:v>10.119127570754022</c:v>
                </c:pt>
                <c:pt idx="57">
                  <c:v>10.345204700680114</c:v>
                </c:pt>
                <c:pt idx="58">
                  <c:v>10.576332747132193</c:v>
                </c:pt>
                <c:pt idx="59">
                  <c:v>10.812624555481912</c:v>
                </c:pt>
                <c:pt idx="60">
                  <c:v>11.054195492242982</c:v>
                </c:pt>
                <c:pt idx="61">
                  <c:v>11.301163501397355</c:v>
                </c:pt>
                <c:pt idx="62">
                  <c:v>11.553649161979958</c:v>
                </c:pt>
                <c:pt idx="63">
                  <c:v>11.811775746949852</c:v>
                </c:pt>
                <c:pt idx="64">
                  <c:v>12.075669283376737</c:v>
                </c:pt>
                <c:pt idx="65">
                  <c:v>12.345458613972072</c:v>
                </c:pt>
                <c:pt idx="66">
                  <c:v>12.621275459994914</c:v>
                </c:pt>
                <c:pt idx="67">
                  <c:v>12.903254485563195</c:v>
                </c:pt>
                <c:pt idx="68">
                  <c:v>13.191533363401742</c:v>
                </c:pt>
                <c:pt idx="69">
                  <c:v>13.486252842059328</c:v>
                </c:pt>
                <c:pt idx="70">
                  <c:v>13.787556814627314</c:v>
                </c:pt>
                <c:pt idx="71">
                  <c:v>14.095592388993696</c:v>
                </c:pt>
                <c:pt idx="72">
                  <c:v>14.410509959666671</c:v>
                </c:pt>
                <c:pt idx="73">
                  <c:v>14.732463281202879</c:v>
                </c:pt>
                <c:pt idx="74">
                  <c:v>15.061609543276107</c:v>
                </c:pt>
                <c:pt idx="75">
                  <c:v>15.398109447423247</c:v>
                </c:pt>
                <c:pt idx="76">
                  <c:v>15.742127285504711</c:v>
                </c:pt>
                <c:pt idx="77">
                  <c:v>16.093831019917943</c:v>
                </c:pt>
                <c:pt idx="78">
                  <c:v>16.453392365602959</c:v>
                </c:pt>
                <c:pt idx="79">
                  <c:v>16.820986873879939</c:v>
                </c:pt>
                <c:pt idx="80">
                  <c:v>17.196794018160066</c:v>
                </c:pt>
                <c:pt idx="81">
                  <c:v>17.580997281571058</c:v>
                </c:pt>
                <c:pt idx="82">
                  <c:v>17.973784246540596</c:v>
                </c:pt>
                <c:pt idx="83">
                  <c:v>18.375346686381057</c:v>
                </c:pt>
                <c:pt idx="84">
                  <c:v>18.785880658920384</c:v>
                </c:pt>
                <c:pt idx="85">
                  <c:v>19.20558660222499</c:v>
                </c:pt>
                <c:pt idx="86">
                  <c:v>19.63466943246096</c:v>
                </c:pt>
                <c:pt idx="87">
                  <c:v>20.073338643941973</c:v>
                </c:pt>
                <c:pt idx="88">
                  <c:v>20.521808411412135</c:v>
                </c:pt>
                <c:pt idx="89">
                  <c:v>20.980297694614197</c:v>
                </c:pt>
                <c:pt idx="90">
                  <c:v>21.449030345193886</c:v>
                </c:pt>
                <c:pt idx="91">
                  <c:v>21.928235215992611</c:v>
                </c:pt>
                <c:pt idx="92">
                  <c:v>22.41814627278211</c:v>
                </c:pt>
                <c:pt idx="93">
                  <c:v>22.919002708495206</c:v>
                </c:pt>
                <c:pt idx="94">
                  <c:v>23.431049060008789</c:v>
                </c:pt>
                <c:pt idx="95">
                  <c:v>23.954535327535851</c:v>
                </c:pt>
                <c:pt idx="96">
                  <c:v>24.489717096685052</c:v>
                </c:pt>
                <c:pt idx="97">
                  <c:v>25.036855663247071</c:v>
                </c:pt>
                <c:pt idx="98">
                  <c:v>25.59621816076908</c:v>
                </c:pt>
                <c:pt idx="99">
                  <c:v>26.168077690979331</c:v>
                </c:pt>
                <c:pt idx="100">
                  <c:v>26.752713457125594</c:v>
                </c:pt>
                <c:pt idx="101">
                  <c:v>27.350410900292776</c:v>
                </c:pt>
                <c:pt idx="102">
                  <c:v>27.961461838765793</c:v>
                </c:pt>
                <c:pt idx="103">
                  <c:v>28.586164610506323</c:v>
                </c:pt>
                <c:pt idx="104">
                  <c:v>29.224824218812532</c:v>
                </c:pt>
                <c:pt idx="105">
                  <c:v>29.877752481233038</c:v>
                </c:pt>
                <c:pt idx="106">
                  <c:v>30.545268181807998</c:v>
                </c:pt>
                <c:pt idx="107">
                  <c:v>31.227697226711474</c:v>
                </c:pt>
                <c:pt idx="108">
                  <c:v>31.925372803370877</c:v>
                </c:pt>
                <c:pt idx="109">
                  <c:v>32.638635543141731</c:v>
                </c:pt>
                <c:pt idx="110">
                  <c:v>33.36783368761651</c:v>
                </c:pt>
                <c:pt idx="111">
                  <c:v>34.113323258649302</c:v>
                </c:pt>
                <c:pt idx="112">
                  <c:v>34.875468232179067</c:v>
                </c:pt>
                <c:pt idx="113">
                  <c:v>35.654640715936182</c:v>
                </c:pt>
                <c:pt idx="114">
                  <c:v>36.451221131119581</c:v>
                </c:pt>
                <c:pt idx="115">
                  <c:v>37.265598398132397</c:v>
                </c:pt>
                <c:pt idx="116">
                  <c:v>38.098170126467728</c:v>
                </c:pt>
                <c:pt idx="117">
                  <c:v>38.949342808836235</c:v>
                </c:pt>
                <c:pt idx="118">
                  <c:v>39.819532019631339</c:v>
                </c:pt>
                <c:pt idx="119">
                  <c:v>40.709162617828035</c:v>
                </c:pt>
                <c:pt idx="120">
                  <c:v>41.618668954415035</c:v>
                </c:pt>
                <c:pt idx="121">
                  <c:v>42.548495084461301</c:v>
                </c:pt>
                <c:pt idx="122">
                  <c:v>43.499094983920067</c:v>
                </c:pt>
                <c:pt idx="123">
                  <c:v>44.470932771277333</c:v>
                </c:pt>
                <c:pt idx="124">
                  <c:v>45.464482934151434</c:v>
                </c:pt>
                <c:pt idx="125">
                  <c:v>46.480230560956102</c:v>
                </c:pt>
                <c:pt idx="126">
                  <c:v>47.518671577738417</c:v>
                </c:pt>
                <c:pt idx="127">
                  <c:v>48.580312990308883</c:v>
                </c:pt>
                <c:pt idx="128">
                  <c:v>49.665673131780238</c:v>
                </c:pt>
                <c:pt idx="129">
                  <c:v>50.775281915637478</c:v>
                </c:pt>
                <c:pt idx="130">
                  <c:v>51.909681094461192</c:v>
                </c:pt>
                <c:pt idx="131">
                  <c:v>53.069424524431604</c:v>
                </c:pt>
                <c:pt idx="132">
                  <c:v>54.255078435741993</c:v>
                </c:pt>
                <c:pt idx="133">
                  <c:v>55.467221709053177</c:v>
                </c:pt>
                <c:pt idx="134">
                  <c:v>56.706446158125217</c:v>
                </c:pt>
                <c:pt idx="135">
                  <c:v>57.973356818762532</c:v>
                </c:pt>
                <c:pt idx="136">
                  <c:v>59.268572244215555</c:v>
                </c:pt>
                <c:pt idx="137">
                  <c:v>60.592724807181099</c:v>
                </c:pt>
                <c:pt idx="138">
                  <c:v>61.946461008550948</c:v>
                </c:pt>
                <c:pt idx="139">
                  <c:v>63.330441793057254</c:v>
                </c:pt>
                <c:pt idx="140">
                  <c:v>64.745342871971047</c:v>
                </c:pt>
                <c:pt idx="141">
                  <c:v>66.191855053009377</c:v>
                </c:pt>
                <c:pt idx="142">
                  <c:v>67.670684577613628</c:v>
                </c:pt>
                <c:pt idx="143">
                  <c:v>69.182553465763391</c:v>
                </c:pt>
                <c:pt idx="144">
                  <c:v>70.728199868492993</c:v>
                </c:pt>
                <c:pt idx="145">
                  <c:v>72.308378428285252</c:v>
                </c:pt>
                <c:pt idx="146">
                  <c:v>73.923860647515568</c:v>
                </c:pt>
                <c:pt idx="147">
                  <c:v>75.57543526512876</c:v>
                </c:pt>
                <c:pt idx="148">
                  <c:v>77.263908641730552</c:v>
                </c:pt>
                <c:pt idx="149">
                  <c:v>78.990105153283508</c:v>
                </c:pt>
                <c:pt idx="150">
                  <c:v>80.754867593597737</c:v>
                </c:pt>
                <c:pt idx="151">
                  <c:v>82.559057585814784</c:v>
                </c:pt>
                <c:pt idx="152">
                  <c:v>84.403556003084333</c:v>
                </c:pt>
                <c:pt idx="153">
                  <c:v>86.289263398639122</c:v>
                </c:pt>
                <c:pt idx="154">
                  <c:v>88.217100445479304</c:v>
                </c:pt>
                <c:pt idx="155">
                  <c:v>90.188008385878973</c:v>
                </c:pt>
                <c:pt idx="156">
                  <c:v>92.202949490936149</c:v>
                </c:pt>
                <c:pt idx="157">
                  <c:v>94.262907530389725</c:v>
                </c:pt>
                <c:pt idx="158">
                  <c:v>96.368888252932535</c:v>
                </c:pt>
                <c:pt idx="159">
                  <c:v>98.521919877255456</c:v>
                </c:pt>
                <c:pt idx="160">
                  <c:v>100.72305359406253</c:v>
                </c:pt>
                <c:pt idx="161">
                  <c:v>102.97336407930149</c:v>
                </c:pt>
                <c:pt idx="162">
                  <c:v>105.2739500188607</c:v>
                </c:pt>
                <c:pt idx="163">
                  <c:v>107.62593464498931</c:v>
                </c:pt>
                <c:pt idx="164">
                  <c:v>110.03046628470052</c:v>
                </c:pt>
                <c:pt idx="165">
                  <c:v>112.48871892042865</c:v>
                </c:pt>
                <c:pt idx="166">
                  <c:v>115.00189276321076</c:v>
                </c:pt>
                <c:pt idx="167">
                  <c:v>117.57121483867476</c:v>
                </c:pt>
                <c:pt idx="168">
                  <c:v>120.19793958611965</c:v>
                </c:pt>
                <c:pt idx="169">
                  <c:v>122.88334947097945</c:v>
                </c:pt>
                <c:pt idx="170">
                  <c:v>125.62875561097091</c:v>
                </c:pt>
                <c:pt idx="171">
                  <c:v>128.43549841623016</c:v>
                </c:pt>
                <c:pt idx="172">
                  <c:v>131.3049482437518</c:v>
                </c:pt>
                <c:pt idx="173">
                  <c:v>134.23850606644748</c:v>
                </c:pt>
                <c:pt idx="174">
                  <c:v>137.23760415715452</c:v>
                </c:pt>
                <c:pt idx="175">
                  <c:v>140.30370678792428</c:v>
                </c:pt>
                <c:pt idx="176">
                  <c:v>143.43831094493481</c:v>
                </c:pt>
                <c:pt idx="177">
                  <c:v>146.64294705937621</c:v>
                </c:pt>
                <c:pt idx="178">
                  <c:v>149.91917975466353</c:v>
                </c:pt>
                <c:pt idx="179">
                  <c:v>153.26860861034538</c:v>
                </c:pt>
                <c:pt idx="180">
                  <c:v>156.69286894307794</c:v>
                </c:pt>
                <c:pt idx="181">
                  <c:v>160.19363260504807</c:v>
                </c:pt>
                <c:pt idx="182">
                  <c:v>163.77260880023468</c:v>
                </c:pt>
                <c:pt idx="183">
                  <c:v>167.43154491890508</c:v>
                </c:pt>
                <c:pt idx="184">
                  <c:v>171.1722273907574</c:v>
                </c:pt>
                <c:pt idx="185">
                  <c:v>174.99648255712211</c:v>
                </c:pt>
                <c:pt idx="186">
                  <c:v>178.90617756264987</c:v>
                </c:pt>
                <c:pt idx="187">
                  <c:v>182.9032212669224</c:v>
                </c:pt>
                <c:pt idx="188">
                  <c:v>186.98956517642836</c:v>
                </c:pt>
                <c:pt idx="189">
                  <c:v>191.16720439736207</c:v>
                </c:pt>
                <c:pt idx="190">
                  <c:v>195.43817860971026</c:v>
                </c:pt>
                <c:pt idx="191">
                  <c:v>199.80457306309819</c:v>
                </c:pt>
                <c:pt idx="192">
                  <c:v>204.26851959488889</c:v>
                </c:pt>
                <c:pt idx="193">
                  <c:v>208.83219767102406</c:v>
                </c:pt>
                <c:pt idx="194">
                  <c:v>213.49783545012218</c:v>
                </c:pt>
                <c:pt idx="195">
                  <c:v>218.26771087134901</c:v>
                </c:pt>
                <c:pt idx="196">
                  <c:v>223.14415276659184</c:v>
                </c:pt>
                <c:pt idx="197">
                  <c:v>228.12954199748407</c:v>
                </c:pt>
                <c:pt idx="198">
                  <c:v>233.22631261782954</c:v>
                </c:pt>
                <c:pt idx="199">
                  <c:v>238.43695306199922</c:v>
                </c:pt>
                <c:pt idx="200">
                  <c:v>243.76400735987917</c:v>
                </c:pt>
                <c:pt idx="201">
                  <c:v>249.2100763789594</c:v>
                </c:pt>
                <c:pt idx="202">
                  <c:v>254.77781909417655</c:v>
                </c:pt>
                <c:pt idx="203">
                  <c:v>260.4699538861239</c:v>
                </c:pt>
                <c:pt idx="204">
                  <c:v>266.2892598682667</c:v>
                </c:pt>
                <c:pt idx="205">
                  <c:v>272.23857824381065</c:v>
                </c:pt>
                <c:pt idx="206">
                  <c:v>278.3208136928825</c:v>
                </c:pt>
                <c:pt idx="207">
                  <c:v>284.53893579070427</c:v>
                </c:pt>
                <c:pt idx="208">
                  <c:v>290.89598045745083</c:v>
                </c:pt>
                <c:pt idx="209">
                  <c:v>297.39505144049951</c:v>
                </c:pt>
                <c:pt idx="210">
                  <c:v>304.03932182979776</c:v>
                </c:pt>
                <c:pt idx="211">
                  <c:v>310.83203560708176</c:v>
                </c:pt>
                <c:pt idx="212">
                  <c:v>317.77650922971247</c:v>
                </c:pt>
                <c:pt idx="213">
                  <c:v>324.87613324989212</c:v>
                </c:pt>
                <c:pt idx="214">
                  <c:v>332.1343739700601</c:v>
                </c:pt>
                <c:pt idx="215">
                  <c:v>339.55477513527222</c:v>
                </c:pt>
                <c:pt idx="216">
                  <c:v>347.14095966338766</c:v>
                </c:pt>
                <c:pt idx="217">
                  <c:v>354.89663141391605</c:v>
                </c:pt>
                <c:pt idx="218">
                  <c:v>362.82557699637806</c:v>
                </c:pt>
                <c:pt idx="219">
                  <c:v>370.93166761907048</c:v>
                </c:pt>
                <c:pt idx="220">
                  <c:v>379.21886097913728</c:v>
                </c:pt>
                <c:pt idx="221">
                  <c:v>387.69120319486211</c:v>
                </c:pt>
                <c:pt idx="222">
                  <c:v>396.3528307811381</c:v>
                </c:pt>
                <c:pt idx="223">
                  <c:v>405.2079726690676</c:v>
                </c:pt>
                <c:pt idx="224">
                  <c:v>414.26095227068413</c:v>
                </c:pt>
                <c:pt idx="225">
                  <c:v>423.51618958980697</c:v>
                </c:pt>
                <c:pt idx="226">
                  <c:v>432.97820338004914</c:v>
                </c:pt>
                <c:pt idx="227">
                  <c:v>442.65161335104591</c:v>
                </c:pt>
                <c:pt idx="228">
                  <c:v>452.54114242396628</c:v>
                </c:pt>
                <c:pt idx="229">
                  <c:v>462.65161903742205</c:v>
                </c:pt>
                <c:pt idx="230">
                  <c:v>472.98797950489353</c:v>
                </c:pt>
                <c:pt idx="231">
                  <c:v>483.55527042481998</c:v>
                </c:pt>
                <c:pt idx="232">
                  <c:v>494.35865114454089</c:v>
                </c:pt>
                <c:pt idx="233">
                  <c:v>505.40339627928063</c:v>
                </c:pt>
                <c:pt idx="234">
                  <c:v>516.69489828741314</c:v>
                </c:pt>
                <c:pt idx="235">
                  <c:v>528.23867010326467</c:v>
                </c:pt>
                <c:pt idx="236">
                  <c:v>540.04034782873111</c:v>
                </c:pt>
                <c:pt idx="237">
                  <c:v>552.10569348503782</c:v>
                </c:pt>
                <c:pt idx="238">
                  <c:v>564.44059782597162</c:v>
                </c:pt>
                <c:pt idx="239">
                  <c:v>577.05108321396767</c:v>
                </c:pt>
                <c:pt idx="240">
                  <c:v>589.94330656045508</c:v>
                </c:pt>
                <c:pt idx="241">
                  <c:v>603.12356233188791</c:v>
                </c:pt>
                <c:pt idx="242">
                  <c:v>616.59828562294297</c:v>
                </c:pt>
                <c:pt idx="243">
                  <c:v>630.37405529837167</c:v>
                </c:pt>
                <c:pt idx="244">
                  <c:v>644.45759720504884</c:v>
                </c:pt>
                <c:pt idx="245">
                  <c:v>658.85578745578505</c:v>
                </c:pt>
                <c:pt idx="246">
                  <c:v>673.57565578649906</c:v>
                </c:pt>
                <c:pt idx="247">
                  <c:v>688.6243889884023</c:v>
                </c:pt>
                <c:pt idx="248">
                  <c:v>704.00933441685549</c:v>
                </c:pt>
                <c:pt idx="249">
                  <c:v>719.73800357862592</c:v>
                </c:pt>
                <c:pt idx="250">
                  <c:v>735.81807579928591</c:v>
                </c:pt>
                <c:pt idx="251">
                  <c:v>752.25740197254459</c:v>
                </c:pt>
                <c:pt idx="252">
                  <c:v>769.06400839335311</c:v>
                </c:pt>
                <c:pt idx="253">
                  <c:v>786.24610067663821</c:v>
                </c:pt>
                <c:pt idx="254">
                  <c:v>803.81206776359215</c:v>
                </c:pt>
                <c:pt idx="255">
                  <c:v>821.77048601747106</c:v>
                </c:pt>
                <c:pt idx="256">
                  <c:v>840.13012341089052</c:v>
                </c:pt>
                <c:pt idx="257">
                  <c:v>858.89994380668566</c:v>
                </c:pt>
                <c:pt idx="258">
                  <c:v>878.08911133439835</c:v>
                </c:pt>
                <c:pt idx="259">
                  <c:v>897.70699486455385</c:v>
                </c:pt>
                <c:pt idx="260">
                  <c:v>917.76317258289055</c:v>
                </c:pt>
                <c:pt idx="261">
                  <c:v>938.26743666678919</c:v>
                </c:pt>
                <c:pt idx="262">
                  <c:v>959.22979806618594</c:v>
                </c:pt>
                <c:pt idx="263">
                  <c:v>980.66049139128506</c:v>
                </c:pt>
                <c:pt idx="264">
                  <c:v>1002.5699799094874</c:v>
                </c:pt>
                <c:pt idx="265">
                  <c:v>1024.9689606539425</c:v>
                </c:pt>
                <c:pt idx="266">
                  <c:v>1047.868369646244</c:v>
                </c:pt>
                <c:pt idx="267">
                  <c:v>1071.2793872358077</c:v>
                </c:pt>
                <c:pt idx="268">
                  <c:v>1095.2134435585315</c:v>
                </c:pt>
                <c:pt idx="269">
                  <c:v>1119.6822241174202</c:v>
                </c:pt>
                <c:pt idx="270">
                  <c:v>1144.6976754878858</c:v>
                </c:pt>
                <c:pt idx="271">
                  <c:v>1170.2720111505093</c:v>
                </c:pt>
                <c:pt idx="272">
                  <c:v>1196.4177174541244</c:v>
                </c:pt>
                <c:pt idx="273">
                  <c:v>1223.1475597121162</c:v>
                </c:pt>
                <c:pt idx="274">
                  <c:v>1250.4745884349313</c:v>
                </c:pt>
                <c:pt idx="275">
                  <c:v>1278.4121457018198</c:v>
                </c:pt>
                <c:pt idx="276">
                  <c:v>1306.97387167494</c:v>
                </c:pt>
                <c:pt idx="277">
                  <c:v>1336.1737112590013</c:v>
                </c:pt>
                <c:pt idx="278">
                  <c:v>1366.0259209096816</c:v>
                </c:pt>
                <c:pt idx="279">
                  <c:v>1396.5450755941702</c:v>
                </c:pt>
                <c:pt idx="280">
                  <c:v>1427.7460759072073</c:v>
                </c:pt>
                <c:pt idx="281">
                  <c:v>1459.6441553461134</c:v>
                </c:pt>
                <c:pt idx="282">
                  <c:v>1492.2548877483598</c:v>
                </c:pt>
                <c:pt idx="283">
                  <c:v>1525.5941948952891</c:v>
                </c:pt>
                <c:pt idx="284">
                  <c:v>1559.6783542857356</c:v>
                </c:pt>
                <c:pt idx="285">
                  <c:v>1594.5240070833026</c:v>
                </c:pt>
                <c:pt idx="286">
                  <c:v>1630.1481662412032</c:v>
                </c:pt>
                <c:pt idx="287">
                  <c:v>1666.5682248086277</c:v>
                </c:pt>
                <c:pt idx="288">
                  <c:v>1703.8019644226724</c:v>
                </c:pt>
                <c:pt idx="289">
                  <c:v>1741.8675639900098</c:v>
                </c:pt>
                <c:pt idx="290">
                  <c:v>1780.7836085625047</c:v>
                </c:pt>
                <c:pt idx="291">
                  <c:v>1820.5690984111325</c:v>
                </c:pt>
                <c:pt idx="292">
                  <c:v>1861.2434583026422</c:v>
                </c:pt>
                <c:pt idx="293">
                  <c:v>1902.8265469834207</c:v>
                </c:pt>
                <c:pt idx="294">
                  <c:v>1945.338666875306</c:v>
                </c:pt>
                <c:pt idx="295">
                  <c:v>1988.8005739879841</c:v>
                </c:pt>
                <c:pt idx="296">
                  <c:v>2033.233488052834</c:v>
                </c:pt>
                <c:pt idx="297">
                  <c:v>2078.6591028832186</c:v>
                </c:pt>
                <c:pt idx="298">
                  <c:v>2125.099596966204</c:v>
                </c:pt>
                <c:pt idx="299">
                  <c:v>2172.577644290935</c:v>
                </c:pt>
                <c:pt idx="300">
                  <c:v>2221.1164254189089</c:v>
                </c:pt>
                <c:pt idx="301">
                  <c:v>2270.7396388016205</c:v>
                </c:pt>
                <c:pt idx="302">
                  <c:v>2321.4715123510177</c:v>
                </c:pt>
                <c:pt idx="303">
                  <c:v>2373.3368152684702</c:v>
                </c:pt>
                <c:pt idx="304">
                  <c:v>2426.3608701380381</c:v>
                </c:pt>
                <c:pt idx="305">
                  <c:v>2480.5695652899012</c:v>
                </c:pt>
                <c:pt idx="306">
                  <c:v>2535.9893674399955</c:v>
                </c:pt>
                <c:pt idx="307">
                  <c:v>2592.6473346120788</c:v>
                </c:pt>
                <c:pt idx="308">
                  <c:v>2650.5711293484619</c:v>
                </c:pt>
                <c:pt idx="309">
                  <c:v>2709.7890322158978</c:v>
                </c:pt>
                <c:pt idx="310">
                  <c:v>2770.3299556132019</c:v>
                </c:pt>
                <c:pt idx="311">
                  <c:v>2832.223457887394</c:v>
                </c:pt>
                <c:pt idx="312">
                  <c:v>2895.4997577651725</c:v>
                </c:pt>
                <c:pt idx="313">
                  <c:v>2960.189749106833</c:v>
                </c:pt>
                <c:pt idx="314">
                  <c:v>3026.3250159898148</c:v>
                </c:pt>
                <c:pt idx="315">
                  <c:v>3093.9378481292083</c:v>
                </c:pt>
                <c:pt idx="316">
                  <c:v>3163.0612566428372</c:v>
                </c:pt>
                <c:pt idx="317">
                  <c:v>3233.7289901685044</c:v>
                </c:pt>
                <c:pt idx="318">
                  <c:v>3305.9755513413288</c:v>
                </c:pt>
                <c:pt idx="319">
                  <c:v>3379.836213639252</c:v>
                </c:pt>
                <c:pt idx="320">
                  <c:v>3455.3470386048612</c:v>
                </c:pt>
                <c:pt idx="321">
                  <c:v>3532.5448934519659</c:v>
                </c:pt>
                <c:pt idx="322">
                  <c:v>3611.4674690655843</c:v>
                </c:pt>
                <c:pt idx="323">
                  <c:v>3692.1532984040268</c:v>
                </c:pt>
                <c:pt idx="324">
                  <c:v>3774.6417753121405</c:v>
                </c:pt>
                <c:pt idx="325">
                  <c:v>3858.9731737548323</c:v>
                </c:pt>
                <c:pt idx="326">
                  <c:v>3945.1886674803704</c:v>
                </c:pt>
                <c:pt idx="327">
                  <c:v>4033.3303501229288</c:v>
                </c:pt>
                <c:pt idx="328">
                  <c:v>4123.4412557542564</c:v>
                </c:pt>
                <c:pt idx="329">
                  <c:v>4215.565379894565</c:v>
                </c:pt>
                <c:pt idx="330">
                  <c:v>4309.7477009927661</c:v>
                </c:pt>
                <c:pt idx="331">
                  <c:v>4406.0342023866224</c:v>
                </c:pt>
                <c:pt idx="332">
                  <c:v>4504.4718947535675</c:v>
                </c:pt>
                <c:pt idx="333">
                  <c:v>4605.1088390630593</c:v>
                </c:pt>
                <c:pt idx="334">
                  <c:v>4707.9941700417521</c:v>
                </c:pt>
                <c:pt idx="335">
                  <c:v>4813.1781201629155</c:v>
                </c:pt>
                <c:pt idx="336">
                  <c:v>4920.7120441717816</c:v>
                </c:pt>
                <c:pt idx="337">
                  <c:v>5030.6484441589009</c:v>
                </c:pt>
                <c:pt idx="338">
                  <c:v>5143.040995193599</c:v>
                </c:pt>
                <c:pt idx="339">
                  <c:v>5257.9445715301736</c:v>
                </c:pt>
                <c:pt idx="340">
                  <c:v>5375.4152733995288</c:v>
                </c:pt>
                <c:pt idx="341">
                  <c:v>5495.510454399453</c:v>
                </c:pt>
                <c:pt idx="342">
                  <c:v>5618.2887494967799</c:v>
                </c:pt>
                <c:pt idx="343">
                  <c:v>5743.8101036551443</c:v>
                </c:pt>
                <c:pt idx="344">
                  <c:v>5872.1358011024058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69-4E69-9136-9C51F98A2A2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Sheet1!$C$20:$C$364</c:f>
              <c:numCache>
                <c:formatCode>General</c:formatCode>
                <c:ptCount val="345"/>
                <c:pt idx="0">
                  <c:v>4.9999999999999991</c:v>
                </c:pt>
                <c:pt idx="1">
                  <c:v>5.111707816877165</c:v>
                </c:pt>
                <c:pt idx="2">
                  <c:v>5.2259113610246235</c:v>
                </c:pt>
                <c:pt idx="3">
                  <c:v>5.3426663908913525</c:v>
                </c:pt>
                <c:pt idx="4">
                  <c:v>5.4620299106572485</c:v>
                </c:pt>
                <c:pt idx="5">
                  <c:v>5.5840601980647095</c:v>
                </c:pt>
                <c:pt idx="6">
                  <c:v>5.7088168328720057</c:v>
                </c:pt>
                <c:pt idx="7">
                  <c:v>5.8363607259423551</c:v>
                </c:pt>
                <c:pt idx="8">
                  <c:v>5.9667541489828873</c:v>
                </c:pt>
                <c:pt idx="9">
                  <c:v>6.100060764948017</c:v>
                </c:pt>
                <c:pt idx="10">
                  <c:v>6.2363456591220965</c:v>
                </c:pt>
                <c:pt idx="11">
                  <c:v>6.37567537089648</c:v>
                </c:pt>
                <c:pt idx="12">
                  <c:v>6.5181179262565534</c:v>
                </c:pt>
                <c:pt idx="13">
                  <c:v>6.6637428709945619</c:v>
                </c:pt>
                <c:pt idx="14">
                  <c:v>6.8126213046644777</c:v>
                </c:pt>
                <c:pt idx="15">
                  <c:v>6.9648259152954655</c:v>
                </c:pt>
                <c:pt idx="16">
                  <c:v>7.1204310148808982</c:v>
                </c:pt>
                <c:pt idx="17">
                  <c:v>7.2795125756602594</c:v>
                </c:pt>
                <c:pt idx="18">
                  <c:v>7.4421482672116364</c:v>
                </c:pt>
                <c:pt idx="19">
                  <c:v>7.6084174943729153</c:v>
                </c:pt>
                <c:pt idx="20">
                  <c:v>7.7784014360102054</c:v>
                </c:pt>
                <c:pt idx="21">
                  <c:v>7.952183084652388</c:v>
                </c:pt>
                <c:pt idx="22">
                  <c:v>8.1298472870111969</c:v>
                </c:pt>
                <c:pt idx="23">
                  <c:v>8.31148078540655</c:v>
                </c:pt>
                <c:pt idx="24">
                  <c:v>8.4971722601174058</c:v>
                </c:pt>
                <c:pt idx="25">
                  <c:v>8.687012372678792</c:v>
                </c:pt>
                <c:pt idx="26">
                  <c:v>8.8810938101461669</c:v>
                </c:pt>
                <c:pt idx="27">
                  <c:v>9.0795113303487156</c:v>
                </c:pt>
                <c:pt idx="28">
                  <c:v>9.2823618081536647</c:v>
                </c:pt>
                <c:pt idx="29">
                  <c:v>9.4897442827642351</c:v>
                </c:pt>
                <c:pt idx="30">
                  <c:v>9.7017600060742666</c:v>
                </c:pt>
                <c:pt idx="31">
                  <c:v>9.9185124921032166</c:v>
                </c:pt>
                <c:pt idx="32">
                  <c:v>10.140107567535567</c:v>
                </c:pt>
                <c:pt idx="33">
                  <c:v>10.366653423389373</c:v>
                </c:pt>
                <c:pt idx="34">
                  <c:v>10.598260667839178</c:v>
                </c:pt>
                <c:pt idx="35">
                  <c:v>10.835042380219067</c:v>
                </c:pt>
                <c:pt idx="36">
                  <c:v>11.077114166232235</c:v>
                </c:pt>
                <c:pt idx="37">
                  <c:v>11.324594214394022</c:v>
                </c:pt>
                <c:pt idx="38">
                  <c:v>11.577603353735974</c:v>
                </c:pt>
                <c:pt idx="39">
                  <c:v>11.836265112799088</c:v>
                </c:pt>
                <c:pt idx="40">
                  <c:v>12.100705779945123</c:v>
                </c:pt>
                <c:pt idx="41">
                  <c:v>12.371054465015238</c:v>
                </c:pt>
                <c:pt idx="42">
                  <c:v>12.647443162366311</c:v>
                </c:pt>
                <c:pt idx="43">
                  <c:v>12.930006815315508</c:v>
                </c:pt>
                <c:pt idx="44">
                  <c:v>13.218883382024661</c:v>
                </c:pt>
                <c:pt idx="45">
                  <c:v>13.514213902856632</c:v>
                </c:pt>
                <c:pt idx="46">
                  <c:v>13.816142569236458</c:v>
                </c:pt>
                <c:pt idx="47">
                  <c:v>14.12481679405108</c:v>
                </c:pt>
                <c:pt idx="48">
                  <c:v>14.440387283621748</c:v>
                </c:pt>
                <c:pt idx="49">
                  <c:v>14.76300811128459</c:v>
                </c:pt>
                <c:pt idx="50">
                  <c:v>15.092836792614888</c:v>
                </c:pt>
                <c:pt idx="51">
                  <c:v>15.430034362332163</c:v>
                </c:pt>
                <c:pt idx="52">
                  <c:v>15.774765452923319</c:v>
                </c:pt>
                <c:pt idx="53">
                  <c:v>16.127198375022399</c:v>
                </c:pt>
                <c:pt idx="54">
                  <c:v>16.487505199586145</c:v>
                </c:pt>
                <c:pt idx="55">
                  <c:v>16.855861841905483</c:v>
                </c:pt>
                <c:pt idx="56">
                  <c:v>17.232448147493965</c:v>
                </c:pt>
                <c:pt idx="57">
                  <c:v>17.617447979895061</c:v>
                </c:pt>
                <c:pt idx="58">
                  <c:v>18.011049310451291</c:v>
                </c:pt>
                <c:pt idx="59">
                  <c:v>18.413444310078784</c:v>
                </c:pt>
                <c:pt idx="60">
                  <c:v>18.824829443092426</c:v>
                </c:pt>
                <c:pt idx="61">
                  <c:v>19.245405563126997</c:v>
                </c:pt>
                <c:pt idx="62">
                  <c:v>19.675378011201513</c:v>
                </c:pt>
                <c:pt idx="63">
                  <c:v>20.114956715974376</c:v>
                </c:pt>
                <c:pt idx="64">
                  <c:v>20.564356296238412</c:v>
                </c:pt>
                <c:pt idx="65">
                  <c:v>21.023796165705818</c:v>
                </c:pt>
                <c:pt idx="66">
                  <c:v>21.493500640134116</c:v>
                </c:pt>
                <c:pt idx="67">
                  <c:v>21.973699046845596</c:v>
                </c:pt>
                <c:pt idx="68">
                  <c:v>22.464625836693379</c:v>
                </c:pt>
                <c:pt idx="69">
                  <c:v>22.966520698529269</c:v>
                </c:pt>
                <c:pt idx="70">
                  <c:v>23.479628676228657</c:v>
                </c:pt>
                <c:pt idx="71">
                  <c:v>24.00420028833026</c:v>
                </c:pt>
                <c:pt idx="72">
                  <c:v>24.540491650348581</c:v>
                </c:pt>
                <c:pt idx="73">
                  <c:v>25.088764599819132</c:v>
                </c:pt>
                <c:pt idx="74">
                  <c:v>25.649286824137317</c:v>
                </c:pt>
                <c:pt idx="75">
                  <c:v>26.222331991253444</c:v>
                </c:pt>
                <c:pt idx="76">
                  <c:v>26.808179883287693</c:v>
                </c:pt>
                <c:pt idx="77">
                  <c:v>27.407116533130164</c:v>
                </c:pt>
                <c:pt idx="78">
                  <c:v>28.019434364092987</c:v>
                </c:pt>
                <c:pt idx="79">
                  <c:v>28.645432332682148</c:v>
                </c:pt>
                <c:pt idx="80">
                  <c:v>29.28541607455946</c:v>
                </c:pt>
                <c:pt idx="81">
                  <c:v>29.939698053765159</c:v>
                </c:pt>
                <c:pt idx="82">
                  <c:v>30.608597715274687</c:v>
                </c:pt>
                <c:pt idx="83">
                  <c:v>31.292441640963649</c:v>
                </c:pt>
                <c:pt idx="84">
                  <c:v>31.991563709057267</c:v>
                </c:pt>
                <c:pt idx="85">
                  <c:v>32.706305257142397</c:v>
                </c:pt>
                <c:pt idx="86">
                  <c:v>33.437015248821091</c:v>
                </c:pt>
                <c:pt idx="87">
                  <c:v>34.184050444087966</c:v>
                </c:pt>
                <c:pt idx="88">
                  <c:v>34.94777557351356</c:v>
                </c:pt>
                <c:pt idx="89">
                  <c:v>35.728563516319632</c:v>
                </c:pt>
                <c:pt idx="90">
                  <c:v>36.526795482432689</c:v>
                </c:pt>
                <c:pt idx="91">
                  <c:v>37.342861198604929</c:v>
                </c:pt>
                <c:pt idx="92">
                  <c:v>38.177159098693551</c:v>
                </c:pt>
                <c:pt idx="93">
                  <c:v>39.030096518191023</c:v>
                </c:pt>
                <c:pt idx="94">
                  <c:v>39.902089893101483</c:v>
                </c:pt>
                <c:pt idx="95">
                  <c:v>40.793564963260422</c:v>
                </c:pt>
                <c:pt idx="96">
                  <c:v>41.704956980196968</c:v>
                </c:pt>
                <c:pt idx="97">
                  <c:v>42.636710919639739</c:v>
                </c:pt>
                <c:pt idx="98">
                  <c:v>43.589281698770911</c:v>
                </c:pt>
                <c:pt idx="99">
                  <c:v>44.563134398333631</c:v>
                </c:pt>
                <c:pt idx="100">
                  <c:v>45.55874448970193</c:v>
                </c:pt>
                <c:pt idx="101">
                  <c:v>46.576598067023788</c:v>
                </c:pt>
                <c:pt idx="102">
                  <c:v>47.617192084550261</c:v>
                </c:pt>
                <c:pt idx="103">
                  <c:v>48.681034599267392</c:v>
                </c:pt>
                <c:pt idx="104">
                  <c:v>49.768645018948604</c:v>
                </c:pt>
                <c:pt idx="105">
                  <c:v>50.880554355748899</c:v>
                </c:pt>
                <c:pt idx="106">
                  <c:v>52.017305485465016</c:v>
                </c:pt>
                <c:pt idx="107">
                  <c:v>53.179453412587819</c:v>
                </c:pt>
                <c:pt idx="108">
                  <c:v>54.367565541276022</c:v>
                </c:pt>
                <c:pt idx="109">
                  <c:v>55.582221952384479</c:v>
                </c:pt>
                <c:pt idx="110">
                  <c:v>56.824015686681101</c:v>
                </c:pt>
                <c:pt idx="111">
                  <c:v>58.093553034391668</c:v>
                </c:pt>
                <c:pt idx="112">
                  <c:v>59.391453831213646</c:v>
                </c:pt>
                <c:pt idx="113">
                  <c:v>60.718351760942788</c:v>
                </c:pt>
                <c:pt idx="114">
                  <c:v>62.074894664861766</c:v>
                </c:pt>
                <c:pt idx="115">
                  <c:v>63.461744858040085</c:v>
                </c:pt>
                <c:pt idx="116">
                  <c:v>64.879579452701577</c:v>
                </c:pt>
                <c:pt idx="117">
                  <c:v>66.32909068881554</c:v>
                </c:pt>
                <c:pt idx="118">
                  <c:v>67.810986272074601</c:v>
                </c:pt>
                <c:pt idx="119">
                  <c:v>69.325989719422807</c:v>
                </c:pt>
                <c:pt idx="120">
                  <c:v>70.874840712303893</c:v>
                </c:pt>
                <c:pt idx="121">
                  <c:v>72.458295457801597</c:v>
                </c:pt>
                <c:pt idx="122">
                  <c:v>74.077127057847889</c:v>
                </c:pt>
                <c:pt idx="123">
                  <c:v>75.732125886680848</c:v>
                </c:pt>
                <c:pt idx="124">
                  <c:v>77.424099976734382</c:v>
                </c:pt>
                <c:pt idx="125">
                  <c:v>79.153875413150502</c:v>
                </c:pt>
                <c:pt idx="126">
                  <c:v>80.922296737104503</c:v>
                </c:pt>
                <c:pt idx="127">
                  <c:v>82.730227358142173</c:v>
                </c:pt>
                <c:pt idx="128">
                  <c:v>84.578549975728066</c:v>
                </c:pt>
                <c:pt idx="129">
                  <c:v>86.468167010213079</c:v>
                </c:pt>
                <c:pt idx="130">
                  <c:v>88.400001043429327</c:v>
                </c:pt>
                <c:pt idx="131">
                  <c:v>90.374995269129428</c:v>
                </c:pt>
                <c:pt idx="132">
                  <c:v>92.394113953489196</c:v>
                </c:pt>
                <c:pt idx="133">
                  <c:v>94.458342905898022</c:v>
                </c:pt>
                <c:pt idx="134">
                  <c:v>96.568689960268586</c:v>
                </c:pt>
                <c:pt idx="135">
                  <c:v>98.726185467098432</c:v>
                </c:pt>
                <c:pt idx="136">
                  <c:v>100.93188279652644</c:v>
                </c:pt>
                <c:pt idx="137">
                  <c:v>103.18685885262677</c:v>
                </c:pt>
                <c:pt idx="138">
                  <c:v>105.49221459919465</c:v>
                </c:pt>
                <c:pt idx="139">
                  <c:v>107.84907559727732</c:v>
                </c:pt>
                <c:pt idx="140">
                  <c:v>110.25859255471582</c:v>
                </c:pt>
                <c:pt idx="141">
                  <c:v>112.72194188796311</c:v>
                </c:pt>
                <c:pt idx="142">
                  <c:v>115.24032629645488</c:v>
                </c:pt>
                <c:pt idx="143">
                  <c:v>117.81497534981278</c:v>
                </c:pt>
                <c:pt idx="144">
                  <c:v>120.44714608816567</c:v>
                </c:pt>
                <c:pt idx="145">
                  <c:v>123.13812363588454</c:v>
                </c:pt>
                <c:pt idx="146">
                  <c:v>125.88922182902752</c:v>
                </c:pt>
                <c:pt idx="147">
                  <c:v>128.70178385680475</c:v>
                </c:pt>
                <c:pt idx="148">
                  <c:v>131.5771829173728</c:v>
                </c:pt>
                <c:pt idx="149">
                  <c:v>134.51682288828232</c:v>
                </c:pt>
                <c:pt idx="150">
                  <c:v>137.52213901190285</c:v>
                </c:pt>
                <c:pt idx="151">
                  <c:v>140.59459859616234</c:v>
                </c:pt>
                <c:pt idx="152">
                  <c:v>143.73570173094217</c:v>
                </c:pt>
                <c:pt idx="153">
                  <c:v>146.9469820204763</c:v>
                </c:pt>
                <c:pt idx="154">
                  <c:v>150.23000733211546</c:v>
                </c:pt>
                <c:pt idx="155">
                  <c:v>153.58638056181778</c:v>
                </c:pt>
                <c:pt idx="156">
                  <c:v>157.01774041674298</c:v>
                </c:pt>
                <c:pt idx="157">
                  <c:v>160.52576221533087</c:v>
                </c:pt>
                <c:pt idx="158">
                  <c:v>164.11215870525447</c:v>
                </c:pt>
                <c:pt idx="159">
                  <c:v>167.77868089964699</c:v>
                </c:pt>
                <c:pt idx="160">
                  <c:v>171.52711893201311</c:v>
                </c:pt>
                <c:pt idx="161">
                  <c:v>175.35930293023821</c:v>
                </c:pt>
                <c:pt idx="162">
                  <c:v>179.27710391012585</c:v>
                </c:pt>
                <c:pt idx="163">
                  <c:v>183.28243468889812</c:v>
                </c:pt>
                <c:pt idx="164">
                  <c:v>187.37725081910375</c:v>
                </c:pt>
                <c:pt idx="165">
                  <c:v>191.56355154339326</c:v>
                </c:pt>
                <c:pt idx="166">
                  <c:v>195.84338077062313</c:v>
                </c:pt>
                <c:pt idx="167">
                  <c:v>200.218828073769</c:v>
                </c:pt>
                <c:pt idx="168">
                  <c:v>204.69202971013399</c:v>
                </c:pt>
                <c:pt idx="169">
                  <c:v>209.26516966434909</c:v>
                </c:pt>
                <c:pt idx="170">
                  <c:v>213.94048071467603</c:v>
                </c:pt>
                <c:pt idx="171">
                  <c:v>218.72024552313349</c:v>
                </c:pt>
                <c:pt idx="172">
                  <c:v>223.60679774997899</c:v>
                </c:pt>
                <c:pt idx="173">
                  <c:v>228.60252319308771</c:v>
                </c:pt>
                <c:pt idx="174">
                  <c:v>233.70986095279011</c:v>
                </c:pt>
                <c:pt idx="175">
                  <c:v>238.93130462273064</c:v>
                </c:pt>
                <c:pt idx="176">
                  <c:v>244.2694035073342</c:v>
                </c:pt>
                <c:pt idx="177">
                  <c:v>249.72676386647268</c:v>
                </c:pt>
                <c:pt idx="178">
                  <c:v>255.30605018793719</c:v>
                </c:pt>
                <c:pt idx="179">
                  <c:v>261.00998648834263</c:v>
                </c:pt>
                <c:pt idx="180">
                  <c:v>266.84135764309303</c:v>
                </c:pt>
                <c:pt idx="181">
                  <c:v>272.80301074606268</c:v>
                </c:pt>
                <c:pt idx="182">
                  <c:v>278.89785649965495</c:v>
                </c:pt>
                <c:pt idx="183">
                  <c:v>285.12887063591432</c:v>
                </c:pt>
                <c:pt idx="184">
                  <c:v>291.49909536939214</c:v>
                </c:pt>
                <c:pt idx="185">
                  <c:v>298.01164088246901</c:v>
                </c:pt>
                <c:pt idx="186">
                  <c:v>304.66968684386137</c:v>
                </c:pt>
                <c:pt idx="187">
                  <c:v>311.476483961057</c:v>
                </c:pt>
                <c:pt idx="188">
                  <c:v>318.43535556743024</c:v>
                </c:pt>
                <c:pt idx="189">
                  <c:v>325.54969924481838</c:v>
                </c:pt>
                <c:pt idx="190">
                  <c:v>332.8229884823499</c:v>
                </c:pt>
                <c:pt idx="191">
                  <c:v>340.25877437232919</c:v>
                </c:pt>
                <c:pt idx="192">
                  <c:v>347.86068734401596</c:v>
                </c:pt>
                <c:pt idx="193">
                  <c:v>355.63243893613418</c:v>
                </c:pt>
                <c:pt idx="194">
                  <c:v>363.57782360898557</c:v>
                </c:pt>
                <c:pt idx="195">
                  <c:v>371.7007205970479</c:v>
                </c:pt>
                <c:pt idx="196">
                  <c:v>380.00509580296091</c:v>
                </c:pt>
                <c:pt idx="197">
                  <c:v>388.49500373383046</c:v>
                </c:pt>
                <c:pt idx="198">
                  <c:v>397.17458948078917</c:v>
                </c:pt>
                <c:pt idx="199">
                  <c:v>406.04809074278569</c:v>
                </c:pt>
                <c:pt idx="200">
                  <c:v>415.11983989558945</c:v>
                </c:pt>
                <c:pt idx="201">
                  <c:v>424.39426610701622</c:v>
                </c:pt>
                <c:pt idx="202">
                  <c:v>433.87589749941679</c:v>
                </c:pt>
                <c:pt idx="203">
                  <c:v>443.56936336047318</c:v>
                </c:pt>
                <c:pt idx="204">
                  <c:v>453.47939640339149</c:v>
                </c:pt>
                <c:pt idx="205">
                  <c:v>463.61083507759088</c:v>
                </c:pt>
                <c:pt idx="206">
                  <c:v>473.96862593101412</c:v>
                </c:pt>
                <c:pt idx="207">
                  <c:v>484.55782602521907</c:v>
                </c:pt>
                <c:pt idx="208">
                  <c:v>495.38360540442386</c:v>
                </c:pt>
                <c:pt idx="209">
                  <c:v>506.45124961971715</c:v>
                </c:pt>
                <c:pt idx="210">
                  <c:v>517.76616230966363</c:v>
                </c:pt>
                <c:pt idx="211">
                  <c:v>529.33386783855951</c:v>
                </c:pt>
                <c:pt idx="212">
                  <c:v>541.16001399363813</c:v>
                </c:pt>
                <c:pt idx="213">
                  <c:v>553.25037474252758</c:v>
                </c:pt>
                <c:pt idx="214">
                  <c:v>565.61085305231961</c:v>
                </c:pt>
                <c:pt idx="215">
                  <c:v>578.24748377162109</c:v>
                </c:pt>
                <c:pt idx="216">
                  <c:v>591.16643657698921</c:v>
                </c:pt>
                <c:pt idx="217">
                  <c:v>604.37401898520329</c:v>
                </c:pt>
                <c:pt idx="218">
                  <c:v>617.87667943282679</c:v>
                </c:pt>
                <c:pt idx="219">
                  <c:v>631.68101042457715</c:v>
                </c:pt>
                <c:pt idx="220">
                  <c:v>645.79375175203586</c:v>
                </c:pt>
                <c:pt idx="221">
                  <c:v>660.22179378426245</c:v>
                </c:pt>
                <c:pt idx="222">
                  <c:v>674.97218083193593</c:v>
                </c:pt>
                <c:pt idx="223">
                  <c:v>690.05211458664735</c:v>
                </c:pt>
                <c:pt idx="224">
                  <c:v>705.46895763703628</c:v>
                </c:pt>
                <c:pt idx="225">
                  <c:v>721.23023706348522</c:v>
                </c:pt>
                <c:pt idx="226">
                  <c:v>737.34364811311673</c:v>
                </c:pt>
                <c:pt idx="227">
                  <c:v>753.81705795690937</c:v>
                </c:pt>
                <c:pt idx="228">
                  <c:v>770.65850953073664</c:v>
                </c:pt>
                <c:pt idx="229">
                  <c:v>787.87622546223406</c:v>
                </c:pt>
                <c:pt idx="230">
                  <c:v>805.47861208539598</c:v>
                </c:pt>
                <c:pt idx="231">
                  <c:v>823.47426354485742</c:v>
                </c:pt>
                <c:pt idx="232">
                  <c:v>841.87196599188337</c:v>
                </c:pt>
                <c:pt idx="233">
                  <c:v>860.68070187409194</c:v>
                </c:pt>
                <c:pt idx="234">
                  <c:v>879.90965432102394</c:v>
                </c:pt>
                <c:pt idx="235">
                  <c:v>899.5682116276929</c:v>
                </c:pt>
                <c:pt idx="236">
                  <c:v>919.66597183829776</c:v>
                </c:pt>
                <c:pt idx="237">
                  <c:v>940.21274743235278</c:v>
                </c:pt>
                <c:pt idx="238">
                  <c:v>961.21857011550333</c:v>
                </c:pt>
                <c:pt idx="239">
                  <c:v>982.69369571738162</c:v>
                </c:pt>
                <c:pt idx="240">
                  <c:v>1004.6486091988905</c:v>
                </c:pt>
                <c:pt idx="241">
                  <c:v>1027.094029771348</c:v>
                </c:pt>
                <c:pt idx="242">
                  <c:v>1050.040916130014</c:v>
                </c:pt>
                <c:pt idx="243">
                  <c:v>1073.5004718045311</c:v>
                </c:pt>
                <c:pt idx="244">
                  <c:v>1097.484150628909</c:v>
                </c:pt>
                <c:pt idx="245">
                  <c:v>1122.0036623337187</c:v>
                </c:pt>
                <c:pt idx="246">
                  <c:v>1147.070978263215</c:v>
                </c:pt>
                <c:pt idx="247">
                  <c:v>1172.6983372202033</c:v>
                </c:pt>
                <c:pt idx="248">
                  <c:v>1198.8982514414731</c:v>
                </c:pt>
                <c:pt idx="249">
                  <c:v>1225.6835127067482</c:v>
                </c:pt>
                <c:pt idx="250">
                  <c:v>1253.0671985841102</c:v>
                </c:pt>
                <c:pt idx="251">
                  <c:v>1281.062678814953</c:v>
                </c:pt>
                <c:pt idx="252">
                  <c:v>1309.6836218415999</c:v>
                </c:pt>
                <c:pt idx="253">
                  <c:v>1338.9440014807415</c:v>
                </c:pt>
                <c:pt idx="254">
                  <c:v>1368.858103745979</c:v>
                </c:pt>
                <c:pt idx="255">
                  <c:v>1399.4405338227957</c:v>
                </c:pt>
                <c:pt idx="256">
                  <c:v>1430.7062231993471</c:v>
                </c:pt>
                <c:pt idx="257">
                  <c:v>1462.6704369565825</c:v>
                </c:pt>
                <c:pt idx="258">
                  <c:v>1495.34878122122</c:v>
                </c:pt>
                <c:pt idx="259">
                  <c:v>1528.7572107852511</c:v>
                </c:pt>
                <c:pt idx="260">
                  <c:v>1562.912036895661</c:v>
                </c:pt>
                <c:pt idx="261">
                  <c:v>1597.8299352181921</c:v>
                </c:pt>
                <c:pt idx="262">
                  <c:v>1633.5279539790342</c:v>
                </c:pt>
                <c:pt idx="263">
                  <c:v>1670.0235222883978</c:v>
                </c:pt>
                <c:pt idx="264">
                  <c:v>1707.3344586500689</c:v>
                </c:pt>
                <c:pt idx="265">
                  <c:v>1745.4789796610612</c:v>
                </c:pt>
                <c:pt idx="266">
                  <c:v>1784.4757089056443</c:v>
                </c:pt>
                <c:pt idx="267">
                  <c:v>1824.3436860480817</c:v>
                </c:pt>
                <c:pt idx="268">
                  <c:v>1865.1023761284955</c:v>
                </c:pt>
                <c:pt idx="269">
                  <c:v>1906.7716790664404</c:v>
                </c:pt>
                <c:pt idx="270">
                  <c:v>1949.3719393767851</c:v>
                </c:pt>
                <c:pt idx="271">
                  <c:v>1992.9239561026618</c:v>
                </c:pt>
                <c:pt idx="272">
                  <c:v>2037.4489929703493</c:v>
                </c:pt>
                <c:pt idx="273">
                  <c:v>2082.9687887710079</c:v>
                </c:pt>
                <c:pt idx="274">
                  <c:v>2129.5055679743855</c:v>
                </c:pt>
                <c:pt idx="275">
                  <c:v>2177.082051579624</c:v>
                </c:pt>
                <c:pt idx="276">
                  <c:v>2225.7214682085073</c:v>
                </c:pt>
                <c:pt idx="277">
                  <c:v>2275.4475654465509</c:v>
                </c:pt>
                <c:pt idx="278">
                  <c:v>2326.284621437449</c:v>
                </c:pt>
                <c:pt idx="279">
                  <c:v>2378.2574567365905</c:v>
                </c:pt>
                <c:pt idx="280">
                  <c:v>2431.3914464293689</c:v>
                </c:pt>
                <c:pt idx="281">
                  <c:v>2485.7125325202555</c:v>
                </c:pt>
                <c:pt idx="282">
                  <c:v>2541.2472365986664</c:v>
                </c:pt>
                <c:pt idx="283">
                  <c:v>2598.0226727877789</c:v>
                </c:pt>
                <c:pt idx="284">
                  <c:v>2656.0665609826801</c:v>
                </c:pt>
                <c:pt idx="285">
                  <c:v>2715.4072403842447</c:v>
                </c:pt>
                <c:pt idx="286">
                  <c:v>2776.0736833353985</c:v>
                </c:pt>
                <c:pt idx="287">
                  <c:v>2838.0955094665096</c:v>
                </c:pt>
                <c:pt idx="288">
                  <c:v>2901.5030001567866</c:v>
                </c:pt>
                <c:pt idx="289">
                  <c:v>2966.3271133188005</c:v>
                </c:pt>
                <c:pt idx="290">
                  <c:v>3032.5994985132793</c:v>
                </c:pt>
                <c:pt idx="291">
                  <c:v>3100.3525124016137</c:v>
                </c:pt>
                <c:pt idx="292">
                  <c:v>3169.619234543622</c:v>
                </c:pt>
                <c:pt idx="293">
                  <c:v>3240.4334835481691</c:v>
                </c:pt>
                <c:pt idx="294">
                  <c:v>3312.8298335847344</c:v>
                </c:pt>
                <c:pt idx="295">
                  <c:v>3386.8436312637982</c:v>
                </c:pt>
                <c:pt idx="296">
                  <c:v>3462.5110128943588</c:v>
                </c:pt>
                <c:pt idx="297">
                  <c:v>3539.868922127072</c:v>
                </c:pt>
                <c:pt idx="298">
                  <c:v>3618.9551279914986</c:v>
                </c:pt>
                <c:pt idx="299">
                  <c:v>3699.8082433363747</c:v>
                </c:pt>
                <c:pt idx="300">
                  <c:v>3782.4677436818224</c:v>
                </c:pt>
                <c:pt idx="301">
                  <c:v>3866.9739864928201</c:v>
                </c:pt>
                <c:pt idx="302">
                  <c:v>3953.3682308832058</c:v>
                </c:pt>
                <c:pt idx="303">
                  <c:v>4041.6926577599056</c:v>
                </c:pt>
                <c:pt idx="304">
                  <c:v>4131.9903904172697</c:v>
                </c:pt>
                <c:pt idx="305">
                  <c:v>4224.3055155914635</c:v>
                </c:pt>
                <c:pt idx="306">
                  <c:v>4318.6831049852399</c:v>
                </c:pt>
                <c:pt idx="307">
                  <c:v>4415.1692372736779</c:v>
                </c:pt>
                <c:pt idx="308">
                  <c:v>4513.811020601489</c:v>
                </c:pt>
                <c:pt idx="309">
                  <c:v>4614.6566155829923</c:v>
                </c:pt>
                <c:pt idx="310">
                  <c:v>4717.7552588158997</c:v>
                </c:pt>
                <c:pt idx="311">
                  <c:v>4823.1572869205156</c:v>
                </c:pt>
                <c:pt idx="312">
                  <c:v>4930.9141611159303</c:v>
                </c:pt>
                <c:pt idx="313">
                  <c:v>5041.0784923453211</c:v>
                </c:pt>
                <c:pt idx="314">
                  <c:v>5153.704066962594</c:v>
                </c:pt>
                <c:pt idx="315">
                  <c:v>5268.8458729928643</c:v>
                </c:pt>
                <c:pt idx="316">
                  <c:v>5386.5601269797207</c:v>
                </c:pt>
                <c:pt idx="317">
                  <c:v>5506.9043014322269</c:v>
                </c:pt>
                <c:pt idx="318">
                  <c:v>5629.9371528851179</c:v>
                </c:pt>
                <c:pt idx="319">
                  <c:v>5755.7187505860047</c:v>
                </c:pt>
                <c:pt idx="320">
                  <c:v>5884.3105058233987</c:v>
                </c:pt>
                <c:pt idx="321">
                  <c:v>6015.7752019099762</c:v>
                </c:pt>
                <c:pt idx="322">
                  <c:v>6150.1770248358043</c:v>
                </c:pt>
                <c:pt idx="323">
                  <c:v>6287.581594606304</c:v>
                </c:pt>
                <c:pt idx="324">
                  <c:v>6428.0559972804167</c:v>
                </c:pt>
                <c:pt idx="325">
                  <c:v>6571.6688177244878</c:v>
                </c:pt>
                <c:pt idx="326">
                  <c:v>6718.4901730980337</c:v>
                </c:pt>
                <c:pt idx="327">
                  <c:v>6868.5917470875374</c:v>
                </c:pt>
                <c:pt idx="328">
                  <c:v>7022.0468249050682</c:v>
                </c:pt>
                <c:pt idx="329">
                  <c:v>7178.9303290689404</c:v>
                </c:pt>
                <c:pt idx="330">
                  <c:v>7339.3188559836635</c:v>
                </c:pt>
                <c:pt idx="331">
                  <c:v>7503.2907133371309</c:v>
                </c:pt>
                <c:pt idx="332">
                  <c:v>7670.9259583334479</c:v>
                </c:pt>
                <c:pt idx="333">
                  <c:v>7842.306436779807</c:v>
                </c:pt>
                <c:pt idx="334">
                  <c:v>8017.5158230466868</c:v>
                </c:pt>
                <c:pt idx="335">
                  <c:v>8196.6396609208332</c:v>
                </c:pt>
                <c:pt idx="336">
                  <c:v>8379.7654053708811</c:v>
                </c:pt>
                <c:pt idx="337">
                  <c:v>8566.9824652462339</c:v>
                </c:pt>
                <c:pt idx="338">
                  <c:v>8758.3822469297538</c:v>
                </c:pt>
                <c:pt idx="339">
                  <c:v>8954.0581989658149</c:v>
                </c:pt>
                <c:pt idx="340">
                  <c:v>9154.1058576853229</c:v>
                </c:pt>
                <c:pt idx="341">
                  <c:v>9358.622893850219</c:v>
                </c:pt>
                <c:pt idx="342">
                  <c:v>9567.7091603399658</c:v>
                </c:pt>
                <c:pt idx="343">
                  <c:v>9781.46674090341</c:v>
                </c:pt>
                <c:pt idx="344">
                  <c:v>9999.9999999999909</c:v>
                </c:pt>
              </c:numCache>
            </c:numRef>
          </c:xVal>
          <c:yVal>
            <c:numRef>
              <c:f>Sheet1!$P$20:$P$364</c:f>
              <c:numCache>
                <c:formatCode>General</c:formatCode>
                <c:ptCount val="345"/>
                <c:pt idx="0">
                  <c:v>47.549215660134195</c:v>
                </c:pt>
                <c:pt idx="1">
                  <c:v>47.549215660134195</c:v>
                </c:pt>
                <c:pt idx="2">
                  <c:v>47.549215660134202</c:v>
                </c:pt>
                <c:pt idx="3">
                  <c:v>47.549215660134202</c:v>
                </c:pt>
                <c:pt idx="4">
                  <c:v>47.549215660134195</c:v>
                </c:pt>
                <c:pt idx="5">
                  <c:v>47.549215660134195</c:v>
                </c:pt>
                <c:pt idx="6">
                  <c:v>47.549215660134195</c:v>
                </c:pt>
                <c:pt idx="7">
                  <c:v>47.549215660134202</c:v>
                </c:pt>
                <c:pt idx="8">
                  <c:v>47.549215660134202</c:v>
                </c:pt>
                <c:pt idx="9">
                  <c:v>47.549215660134202</c:v>
                </c:pt>
                <c:pt idx="10">
                  <c:v>47.549215660134202</c:v>
                </c:pt>
                <c:pt idx="11">
                  <c:v>47.549215660134202</c:v>
                </c:pt>
                <c:pt idx="12">
                  <c:v>47.549215660134202</c:v>
                </c:pt>
                <c:pt idx="13">
                  <c:v>47.549215660134202</c:v>
                </c:pt>
                <c:pt idx="14">
                  <c:v>47.549215660134195</c:v>
                </c:pt>
                <c:pt idx="15">
                  <c:v>47.549215660134202</c:v>
                </c:pt>
                <c:pt idx="16">
                  <c:v>47.549215660134202</c:v>
                </c:pt>
                <c:pt idx="17">
                  <c:v>47.549215660134202</c:v>
                </c:pt>
                <c:pt idx="18">
                  <c:v>47.549215660134195</c:v>
                </c:pt>
                <c:pt idx="19">
                  <c:v>47.549215660134202</c:v>
                </c:pt>
                <c:pt idx="20">
                  <c:v>47.549215660134195</c:v>
                </c:pt>
                <c:pt idx="21">
                  <c:v>47.549215660134202</c:v>
                </c:pt>
                <c:pt idx="22">
                  <c:v>47.549215660134202</c:v>
                </c:pt>
                <c:pt idx="23">
                  <c:v>47.549215660134202</c:v>
                </c:pt>
                <c:pt idx="24">
                  <c:v>47.549215660134195</c:v>
                </c:pt>
                <c:pt idx="25">
                  <c:v>47.549215660134202</c:v>
                </c:pt>
                <c:pt idx="26">
                  <c:v>47.549215660134202</c:v>
                </c:pt>
                <c:pt idx="27">
                  <c:v>47.549215660134202</c:v>
                </c:pt>
                <c:pt idx="28">
                  <c:v>47.549215660134202</c:v>
                </c:pt>
                <c:pt idx="29">
                  <c:v>47.549215660134195</c:v>
                </c:pt>
                <c:pt idx="30">
                  <c:v>47.549215660134195</c:v>
                </c:pt>
                <c:pt idx="31">
                  <c:v>47.549215660134195</c:v>
                </c:pt>
                <c:pt idx="32">
                  <c:v>47.549215660134202</c:v>
                </c:pt>
                <c:pt idx="33">
                  <c:v>47.549215660134202</c:v>
                </c:pt>
                <c:pt idx="34">
                  <c:v>47.549215660134195</c:v>
                </c:pt>
                <c:pt idx="35">
                  <c:v>47.549215660134195</c:v>
                </c:pt>
                <c:pt idx="36">
                  <c:v>47.549215660134202</c:v>
                </c:pt>
                <c:pt idx="37">
                  <c:v>47.549215660134195</c:v>
                </c:pt>
                <c:pt idx="38">
                  <c:v>47.549215660134195</c:v>
                </c:pt>
                <c:pt idx="39">
                  <c:v>47.549215660134202</c:v>
                </c:pt>
                <c:pt idx="40">
                  <c:v>47.549215660134202</c:v>
                </c:pt>
                <c:pt idx="41">
                  <c:v>47.549215660134195</c:v>
                </c:pt>
                <c:pt idx="42">
                  <c:v>47.549215660134195</c:v>
                </c:pt>
                <c:pt idx="43">
                  <c:v>47.549215660134195</c:v>
                </c:pt>
                <c:pt idx="44">
                  <c:v>47.549215660134195</c:v>
                </c:pt>
                <c:pt idx="45">
                  <c:v>47.549215660134195</c:v>
                </c:pt>
                <c:pt idx="46">
                  <c:v>47.549215660134202</c:v>
                </c:pt>
                <c:pt idx="47">
                  <c:v>47.549215660134202</c:v>
                </c:pt>
                <c:pt idx="48">
                  <c:v>47.549215660134202</c:v>
                </c:pt>
                <c:pt idx="49">
                  <c:v>47.549215660134202</c:v>
                </c:pt>
                <c:pt idx="50">
                  <c:v>47.549215660134202</c:v>
                </c:pt>
                <c:pt idx="51">
                  <c:v>47.549215660134202</c:v>
                </c:pt>
                <c:pt idx="52">
                  <c:v>47.549215660134195</c:v>
                </c:pt>
                <c:pt idx="53">
                  <c:v>47.549215660134195</c:v>
                </c:pt>
                <c:pt idx="54">
                  <c:v>47.549215660134195</c:v>
                </c:pt>
                <c:pt idx="55">
                  <c:v>47.549215660134195</c:v>
                </c:pt>
                <c:pt idx="56">
                  <c:v>47.549215660134202</c:v>
                </c:pt>
                <c:pt idx="57">
                  <c:v>47.549215660134195</c:v>
                </c:pt>
                <c:pt idx="58">
                  <c:v>47.549215660134202</c:v>
                </c:pt>
                <c:pt idx="59">
                  <c:v>47.549215660134195</c:v>
                </c:pt>
                <c:pt idx="60">
                  <c:v>47.549215660134202</c:v>
                </c:pt>
                <c:pt idx="61">
                  <c:v>47.549215660134202</c:v>
                </c:pt>
                <c:pt idx="62">
                  <c:v>47.549215660134195</c:v>
                </c:pt>
                <c:pt idx="63">
                  <c:v>47.549215660134202</c:v>
                </c:pt>
                <c:pt idx="64">
                  <c:v>47.549215660134202</c:v>
                </c:pt>
                <c:pt idx="65">
                  <c:v>47.549215660134195</c:v>
                </c:pt>
                <c:pt idx="66">
                  <c:v>47.549215660134202</c:v>
                </c:pt>
                <c:pt idx="67">
                  <c:v>47.549215660134195</c:v>
                </c:pt>
                <c:pt idx="68">
                  <c:v>47.549215660134195</c:v>
                </c:pt>
                <c:pt idx="69">
                  <c:v>47.549215660134202</c:v>
                </c:pt>
                <c:pt idx="70">
                  <c:v>47.549215660134202</c:v>
                </c:pt>
                <c:pt idx="71">
                  <c:v>47.549215660134195</c:v>
                </c:pt>
                <c:pt idx="72">
                  <c:v>47.549215660134195</c:v>
                </c:pt>
                <c:pt idx="73">
                  <c:v>47.549215660134195</c:v>
                </c:pt>
                <c:pt idx="74">
                  <c:v>47.549215660134195</c:v>
                </c:pt>
                <c:pt idx="75">
                  <c:v>47.549215660134202</c:v>
                </c:pt>
                <c:pt idx="76">
                  <c:v>47.549215660134195</c:v>
                </c:pt>
                <c:pt idx="77">
                  <c:v>47.549215660134195</c:v>
                </c:pt>
                <c:pt idx="78">
                  <c:v>47.549215660134202</c:v>
                </c:pt>
                <c:pt idx="79">
                  <c:v>47.549215660134202</c:v>
                </c:pt>
                <c:pt idx="80">
                  <c:v>47.549215660134202</c:v>
                </c:pt>
                <c:pt idx="81">
                  <c:v>47.549215660134202</c:v>
                </c:pt>
                <c:pt idx="82">
                  <c:v>47.549215660134202</c:v>
                </c:pt>
                <c:pt idx="83">
                  <c:v>47.549215660134202</c:v>
                </c:pt>
                <c:pt idx="84">
                  <c:v>47.549215660134202</c:v>
                </c:pt>
                <c:pt idx="85">
                  <c:v>47.549215660134209</c:v>
                </c:pt>
                <c:pt idx="86">
                  <c:v>47.549215660134195</c:v>
                </c:pt>
                <c:pt idx="87">
                  <c:v>47.549215660134202</c:v>
                </c:pt>
                <c:pt idx="88">
                  <c:v>47.549215660134202</c:v>
                </c:pt>
                <c:pt idx="89">
                  <c:v>47.549215660134202</c:v>
                </c:pt>
                <c:pt idx="90">
                  <c:v>47.549215660134202</c:v>
                </c:pt>
                <c:pt idx="91">
                  <c:v>47.549215660134195</c:v>
                </c:pt>
                <c:pt idx="92">
                  <c:v>47.549215660134202</c:v>
                </c:pt>
                <c:pt idx="93">
                  <c:v>47.549215660134195</c:v>
                </c:pt>
                <c:pt idx="94">
                  <c:v>47.549215660134202</c:v>
                </c:pt>
                <c:pt idx="95">
                  <c:v>47.549215660134202</c:v>
                </c:pt>
                <c:pt idx="96">
                  <c:v>47.549215660134202</c:v>
                </c:pt>
                <c:pt idx="97">
                  <c:v>47.549215660134202</c:v>
                </c:pt>
                <c:pt idx="98">
                  <c:v>47.549215660134202</c:v>
                </c:pt>
                <c:pt idx="99">
                  <c:v>47.549215660134195</c:v>
                </c:pt>
                <c:pt idx="100">
                  <c:v>47.549215660134202</c:v>
                </c:pt>
                <c:pt idx="101">
                  <c:v>47.549215660134202</c:v>
                </c:pt>
                <c:pt idx="102">
                  <c:v>47.549215660134202</c:v>
                </c:pt>
                <c:pt idx="103">
                  <c:v>47.549215660134202</c:v>
                </c:pt>
                <c:pt idx="104">
                  <c:v>47.549215660134202</c:v>
                </c:pt>
                <c:pt idx="105">
                  <c:v>47.549215660134202</c:v>
                </c:pt>
                <c:pt idx="106">
                  <c:v>47.549215660134195</c:v>
                </c:pt>
                <c:pt idx="107">
                  <c:v>47.549215660134202</c:v>
                </c:pt>
                <c:pt idx="108">
                  <c:v>47.549215660134202</c:v>
                </c:pt>
                <c:pt idx="109">
                  <c:v>47.549215660134195</c:v>
                </c:pt>
                <c:pt idx="110">
                  <c:v>47.549215660134195</c:v>
                </c:pt>
                <c:pt idx="111">
                  <c:v>47.549215660134202</c:v>
                </c:pt>
                <c:pt idx="112">
                  <c:v>47.549215660134195</c:v>
                </c:pt>
                <c:pt idx="113">
                  <c:v>47.549215660134202</c:v>
                </c:pt>
                <c:pt idx="114">
                  <c:v>47.549215660134195</c:v>
                </c:pt>
                <c:pt idx="115">
                  <c:v>47.549215660134209</c:v>
                </c:pt>
                <c:pt idx="116">
                  <c:v>47.549215660134195</c:v>
                </c:pt>
                <c:pt idx="117">
                  <c:v>47.549215660134202</c:v>
                </c:pt>
                <c:pt idx="118">
                  <c:v>47.549215660134195</c:v>
                </c:pt>
                <c:pt idx="119">
                  <c:v>47.549215660134202</c:v>
                </c:pt>
                <c:pt idx="120">
                  <c:v>47.549215660134202</c:v>
                </c:pt>
                <c:pt idx="121">
                  <c:v>47.549215660134202</c:v>
                </c:pt>
                <c:pt idx="122">
                  <c:v>47.549215660134202</c:v>
                </c:pt>
                <c:pt idx="123">
                  <c:v>47.549215660134202</c:v>
                </c:pt>
                <c:pt idx="124">
                  <c:v>47.549215660134202</c:v>
                </c:pt>
                <c:pt idx="125">
                  <c:v>47.549215660134202</c:v>
                </c:pt>
                <c:pt idx="126">
                  <c:v>47.549215660134195</c:v>
                </c:pt>
                <c:pt idx="127">
                  <c:v>47.549215660134202</c:v>
                </c:pt>
                <c:pt idx="128">
                  <c:v>47.549215660134195</c:v>
                </c:pt>
                <c:pt idx="129">
                  <c:v>47.549215660134202</c:v>
                </c:pt>
                <c:pt idx="130">
                  <c:v>47.549215660134202</c:v>
                </c:pt>
                <c:pt idx="131">
                  <c:v>47.549215660134195</c:v>
                </c:pt>
                <c:pt idx="132">
                  <c:v>47.549215660134202</c:v>
                </c:pt>
                <c:pt idx="133">
                  <c:v>47.549215660134202</c:v>
                </c:pt>
                <c:pt idx="134">
                  <c:v>47.549215660134202</c:v>
                </c:pt>
                <c:pt idx="135">
                  <c:v>47.549215660134202</c:v>
                </c:pt>
                <c:pt idx="136">
                  <c:v>47.549215660134202</c:v>
                </c:pt>
                <c:pt idx="137">
                  <c:v>47.549215660134195</c:v>
                </c:pt>
                <c:pt idx="138">
                  <c:v>47.549215660134195</c:v>
                </c:pt>
                <c:pt idx="139">
                  <c:v>47.549215660134202</c:v>
                </c:pt>
                <c:pt idx="140">
                  <c:v>47.549215660134202</c:v>
                </c:pt>
                <c:pt idx="141">
                  <c:v>47.549215660134202</c:v>
                </c:pt>
                <c:pt idx="142">
                  <c:v>47.549215660134195</c:v>
                </c:pt>
                <c:pt idx="143">
                  <c:v>47.549215660134202</c:v>
                </c:pt>
                <c:pt idx="144">
                  <c:v>47.549215660134195</c:v>
                </c:pt>
                <c:pt idx="145">
                  <c:v>47.549215660134202</c:v>
                </c:pt>
                <c:pt idx="146">
                  <c:v>47.549215660134202</c:v>
                </c:pt>
                <c:pt idx="147">
                  <c:v>47.549215660134195</c:v>
                </c:pt>
                <c:pt idx="148">
                  <c:v>47.549215660134202</c:v>
                </c:pt>
                <c:pt idx="149">
                  <c:v>47.549215660134202</c:v>
                </c:pt>
                <c:pt idx="150">
                  <c:v>47.549215660134195</c:v>
                </c:pt>
                <c:pt idx="151">
                  <c:v>47.549215660134202</c:v>
                </c:pt>
                <c:pt idx="152">
                  <c:v>47.549215660134202</c:v>
                </c:pt>
                <c:pt idx="153">
                  <c:v>47.549215660134202</c:v>
                </c:pt>
                <c:pt idx="154">
                  <c:v>47.549215660134195</c:v>
                </c:pt>
                <c:pt idx="155">
                  <c:v>47.549215660134202</c:v>
                </c:pt>
                <c:pt idx="156">
                  <c:v>47.549215660134202</c:v>
                </c:pt>
                <c:pt idx="157">
                  <c:v>47.549215660134202</c:v>
                </c:pt>
                <c:pt idx="158">
                  <c:v>47.549215660134202</c:v>
                </c:pt>
                <c:pt idx="159">
                  <c:v>47.549215660134202</c:v>
                </c:pt>
                <c:pt idx="160">
                  <c:v>47.549215660134202</c:v>
                </c:pt>
                <c:pt idx="161">
                  <c:v>47.549215660134209</c:v>
                </c:pt>
                <c:pt idx="162">
                  <c:v>47.549215660134195</c:v>
                </c:pt>
                <c:pt idx="163">
                  <c:v>47.549215660134209</c:v>
                </c:pt>
                <c:pt idx="164">
                  <c:v>47.549215660134202</c:v>
                </c:pt>
                <c:pt idx="165">
                  <c:v>47.549215660134195</c:v>
                </c:pt>
                <c:pt idx="166">
                  <c:v>47.549215660134202</c:v>
                </c:pt>
                <c:pt idx="167">
                  <c:v>47.549215660134202</c:v>
                </c:pt>
                <c:pt idx="168">
                  <c:v>47.549215660134202</c:v>
                </c:pt>
                <c:pt idx="169">
                  <c:v>47.549215660134202</c:v>
                </c:pt>
                <c:pt idx="170">
                  <c:v>47.549215660134202</c:v>
                </c:pt>
                <c:pt idx="171">
                  <c:v>47.549215660134202</c:v>
                </c:pt>
                <c:pt idx="172">
                  <c:v>47.549215660134202</c:v>
                </c:pt>
                <c:pt idx="173">
                  <c:v>47.549215660134202</c:v>
                </c:pt>
                <c:pt idx="174">
                  <c:v>47.549215660134195</c:v>
                </c:pt>
                <c:pt idx="175">
                  <c:v>47.549215660134202</c:v>
                </c:pt>
                <c:pt idx="176">
                  <c:v>47.549215660134209</c:v>
                </c:pt>
                <c:pt idx="177">
                  <c:v>47.549215660134202</c:v>
                </c:pt>
                <c:pt idx="178">
                  <c:v>47.549215660134202</c:v>
                </c:pt>
                <c:pt idx="179">
                  <c:v>47.549215660134195</c:v>
                </c:pt>
                <c:pt idx="180">
                  <c:v>47.549215660134195</c:v>
                </c:pt>
                <c:pt idx="181">
                  <c:v>47.549215660134195</c:v>
                </c:pt>
                <c:pt idx="182">
                  <c:v>47.549215660134202</c:v>
                </c:pt>
                <c:pt idx="183">
                  <c:v>47.549215660134202</c:v>
                </c:pt>
                <c:pt idx="184">
                  <c:v>47.549215660134202</c:v>
                </c:pt>
                <c:pt idx="185">
                  <c:v>47.549215660134195</c:v>
                </c:pt>
                <c:pt idx="186">
                  <c:v>47.549215660134195</c:v>
                </c:pt>
                <c:pt idx="187">
                  <c:v>47.549215660134195</c:v>
                </c:pt>
                <c:pt idx="188">
                  <c:v>47.549215660134202</c:v>
                </c:pt>
                <c:pt idx="189">
                  <c:v>47.549215660134202</c:v>
                </c:pt>
                <c:pt idx="190">
                  <c:v>47.549215660134202</c:v>
                </c:pt>
                <c:pt idx="191">
                  <c:v>47.549215660134195</c:v>
                </c:pt>
                <c:pt idx="192">
                  <c:v>47.549215660134195</c:v>
                </c:pt>
                <c:pt idx="193">
                  <c:v>47.549215660134202</c:v>
                </c:pt>
                <c:pt idx="194">
                  <c:v>47.549215660134202</c:v>
                </c:pt>
                <c:pt idx="195">
                  <c:v>47.549215660134202</c:v>
                </c:pt>
                <c:pt idx="196">
                  <c:v>47.549215660134195</c:v>
                </c:pt>
                <c:pt idx="197">
                  <c:v>47.549215660134202</c:v>
                </c:pt>
                <c:pt idx="198">
                  <c:v>47.549215660134195</c:v>
                </c:pt>
                <c:pt idx="199">
                  <c:v>47.549215660134202</c:v>
                </c:pt>
                <c:pt idx="200">
                  <c:v>47.549215660134202</c:v>
                </c:pt>
                <c:pt idx="201">
                  <c:v>47.549215660134202</c:v>
                </c:pt>
                <c:pt idx="202">
                  <c:v>47.549215660134202</c:v>
                </c:pt>
                <c:pt idx="203">
                  <c:v>47.549215660134202</c:v>
                </c:pt>
                <c:pt idx="204">
                  <c:v>47.549215660134195</c:v>
                </c:pt>
                <c:pt idx="205">
                  <c:v>47.549215660134202</c:v>
                </c:pt>
                <c:pt idx="206">
                  <c:v>47.549215660134202</c:v>
                </c:pt>
                <c:pt idx="207">
                  <c:v>47.549215660134202</c:v>
                </c:pt>
                <c:pt idx="208">
                  <c:v>47.549215660134202</c:v>
                </c:pt>
                <c:pt idx="209">
                  <c:v>47.549215660134195</c:v>
                </c:pt>
                <c:pt idx="210">
                  <c:v>47.549215660134202</c:v>
                </c:pt>
                <c:pt idx="211">
                  <c:v>47.549215660134195</c:v>
                </c:pt>
                <c:pt idx="212">
                  <c:v>47.549215660134202</c:v>
                </c:pt>
                <c:pt idx="213">
                  <c:v>47.549215660134195</c:v>
                </c:pt>
                <c:pt idx="214">
                  <c:v>47.549215660134202</c:v>
                </c:pt>
                <c:pt idx="215">
                  <c:v>47.549215660134202</c:v>
                </c:pt>
                <c:pt idx="216">
                  <c:v>47.549215660134202</c:v>
                </c:pt>
                <c:pt idx="217">
                  <c:v>47.549215660134195</c:v>
                </c:pt>
                <c:pt idx="218">
                  <c:v>47.549215660134202</c:v>
                </c:pt>
                <c:pt idx="219">
                  <c:v>47.549215660134195</c:v>
                </c:pt>
                <c:pt idx="220">
                  <c:v>47.549215660134202</c:v>
                </c:pt>
                <c:pt idx="221">
                  <c:v>47.549215660134195</c:v>
                </c:pt>
                <c:pt idx="222">
                  <c:v>47.549215660134202</c:v>
                </c:pt>
                <c:pt idx="223">
                  <c:v>47.549215660134202</c:v>
                </c:pt>
                <c:pt idx="224">
                  <c:v>47.549215660134195</c:v>
                </c:pt>
                <c:pt idx="225">
                  <c:v>47.549215660134209</c:v>
                </c:pt>
                <c:pt idx="226">
                  <c:v>47.549215660134202</c:v>
                </c:pt>
                <c:pt idx="227">
                  <c:v>47.549215660134209</c:v>
                </c:pt>
                <c:pt idx="228">
                  <c:v>47.549215660134195</c:v>
                </c:pt>
                <c:pt idx="229">
                  <c:v>47.549215660134202</c:v>
                </c:pt>
                <c:pt idx="230">
                  <c:v>47.549215660134195</c:v>
                </c:pt>
                <c:pt idx="231">
                  <c:v>47.549215660134202</c:v>
                </c:pt>
                <c:pt idx="232">
                  <c:v>47.549215660134202</c:v>
                </c:pt>
                <c:pt idx="233">
                  <c:v>47.549215660134202</c:v>
                </c:pt>
                <c:pt idx="234">
                  <c:v>47.549215660134202</c:v>
                </c:pt>
                <c:pt idx="235">
                  <c:v>47.549215660134202</c:v>
                </c:pt>
                <c:pt idx="236">
                  <c:v>47.549215660134202</c:v>
                </c:pt>
                <c:pt idx="237">
                  <c:v>47.549215660134195</c:v>
                </c:pt>
                <c:pt idx="238">
                  <c:v>47.549215660134195</c:v>
                </c:pt>
                <c:pt idx="239">
                  <c:v>47.549215660134202</c:v>
                </c:pt>
                <c:pt idx="240">
                  <c:v>47.549215660134202</c:v>
                </c:pt>
                <c:pt idx="241">
                  <c:v>47.549215660134202</c:v>
                </c:pt>
                <c:pt idx="242">
                  <c:v>47.549215660134195</c:v>
                </c:pt>
                <c:pt idx="243">
                  <c:v>47.549215660134202</c:v>
                </c:pt>
                <c:pt idx="244">
                  <c:v>47.549215660134202</c:v>
                </c:pt>
                <c:pt idx="245">
                  <c:v>47.549215660134195</c:v>
                </c:pt>
                <c:pt idx="246">
                  <c:v>47.549215660134195</c:v>
                </c:pt>
                <c:pt idx="247">
                  <c:v>47.549215660134195</c:v>
                </c:pt>
                <c:pt idx="248">
                  <c:v>47.549215660134202</c:v>
                </c:pt>
                <c:pt idx="249">
                  <c:v>47.549215660134202</c:v>
                </c:pt>
                <c:pt idx="250">
                  <c:v>47.549215660134195</c:v>
                </c:pt>
                <c:pt idx="251">
                  <c:v>47.549215660134202</c:v>
                </c:pt>
                <c:pt idx="252">
                  <c:v>47.549215660134195</c:v>
                </c:pt>
                <c:pt idx="253">
                  <c:v>47.549215660134202</c:v>
                </c:pt>
                <c:pt idx="254">
                  <c:v>47.549215660134195</c:v>
                </c:pt>
                <c:pt idx="255">
                  <c:v>47.549215660134202</c:v>
                </c:pt>
                <c:pt idx="256">
                  <c:v>47.549215660134195</c:v>
                </c:pt>
                <c:pt idx="257">
                  <c:v>47.549215660134195</c:v>
                </c:pt>
                <c:pt idx="258">
                  <c:v>47.549215660134202</c:v>
                </c:pt>
                <c:pt idx="259">
                  <c:v>47.549215660134195</c:v>
                </c:pt>
                <c:pt idx="260">
                  <c:v>47.549215660134195</c:v>
                </c:pt>
                <c:pt idx="261">
                  <c:v>47.549215660134202</c:v>
                </c:pt>
                <c:pt idx="262">
                  <c:v>47.549215660134195</c:v>
                </c:pt>
                <c:pt idx="263">
                  <c:v>47.549215660134195</c:v>
                </c:pt>
                <c:pt idx="264">
                  <c:v>47.549215660134195</c:v>
                </c:pt>
                <c:pt idx="265">
                  <c:v>47.549215660134202</c:v>
                </c:pt>
                <c:pt idx="266">
                  <c:v>47.549215660134202</c:v>
                </c:pt>
                <c:pt idx="267">
                  <c:v>47.549215660134209</c:v>
                </c:pt>
                <c:pt idx="268">
                  <c:v>47.549215660134202</c:v>
                </c:pt>
                <c:pt idx="269">
                  <c:v>47.549215660134202</c:v>
                </c:pt>
                <c:pt idx="270">
                  <c:v>47.549215660134202</c:v>
                </c:pt>
                <c:pt idx="271">
                  <c:v>47.549215660134202</c:v>
                </c:pt>
                <c:pt idx="272">
                  <c:v>47.549215660134202</c:v>
                </c:pt>
                <c:pt idx="273">
                  <c:v>47.549215660134202</c:v>
                </c:pt>
                <c:pt idx="274">
                  <c:v>47.549215660134195</c:v>
                </c:pt>
                <c:pt idx="275">
                  <c:v>47.549215660134195</c:v>
                </c:pt>
                <c:pt idx="276">
                  <c:v>47.549215660134202</c:v>
                </c:pt>
                <c:pt idx="277">
                  <c:v>47.549215660134195</c:v>
                </c:pt>
                <c:pt idx="278">
                  <c:v>47.549215660134202</c:v>
                </c:pt>
                <c:pt idx="279">
                  <c:v>47.549215660134202</c:v>
                </c:pt>
                <c:pt idx="280">
                  <c:v>47.549215660134202</c:v>
                </c:pt>
                <c:pt idx="281">
                  <c:v>47.549215660134202</c:v>
                </c:pt>
                <c:pt idx="282">
                  <c:v>47.549215660134202</c:v>
                </c:pt>
                <c:pt idx="283">
                  <c:v>47.549215660134202</c:v>
                </c:pt>
                <c:pt idx="284">
                  <c:v>47.549215660134195</c:v>
                </c:pt>
                <c:pt idx="285">
                  <c:v>47.549215660134202</c:v>
                </c:pt>
                <c:pt idx="286">
                  <c:v>47.549215660134195</c:v>
                </c:pt>
                <c:pt idx="287">
                  <c:v>47.549215660134195</c:v>
                </c:pt>
                <c:pt idx="288">
                  <c:v>47.549215660134202</c:v>
                </c:pt>
                <c:pt idx="289">
                  <c:v>47.549215660134195</c:v>
                </c:pt>
                <c:pt idx="290">
                  <c:v>47.549215660134195</c:v>
                </c:pt>
                <c:pt idx="291">
                  <c:v>47.549215660134209</c:v>
                </c:pt>
                <c:pt idx="292">
                  <c:v>47.549215660134195</c:v>
                </c:pt>
                <c:pt idx="293">
                  <c:v>47.549215660134202</c:v>
                </c:pt>
                <c:pt idx="294">
                  <c:v>47.549215660134195</c:v>
                </c:pt>
                <c:pt idx="295">
                  <c:v>47.549215660134202</c:v>
                </c:pt>
                <c:pt idx="296">
                  <c:v>47.549215660134202</c:v>
                </c:pt>
                <c:pt idx="297">
                  <c:v>47.549215660134202</c:v>
                </c:pt>
                <c:pt idx="298">
                  <c:v>47.549215660134202</c:v>
                </c:pt>
                <c:pt idx="299">
                  <c:v>47.549215660134202</c:v>
                </c:pt>
                <c:pt idx="300">
                  <c:v>47.549215660134202</c:v>
                </c:pt>
                <c:pt idx="301">
                  <c:v>47.549215660134202</c:v>
                </c:pt>
                <c:pt idx="302">
                  <c:v>47.549215660134195</c:v>
                </c:pt>
                <c:pt idx="303">
                  <c:v>47.549215660134202</c:v>
                </c:pt>
                <c:pt idx="304">
                  <c:v>47.549215660134202</c:v>
                </c:pt>
                <c:pt idx="305">
                  <c:v>47.549215660134195</c:v>
                </c:pt>
                <c:pt idx="306">
                  <c:v>47.549215660134202</c:v>
                </c:pt>
                <c:pt idx="307">
                  <c:v>47.549215660134202</c:v>
                </c:pt>
                <c:pt idx="308">
                  <c:v>47.549215660134202</c:v>
                </c:pt>
                <c:pt idx="309">
                  <c:v>47.549215660134202</c:v>
                </c:pt>
                <c:pt idx="310">
                  <c:v>47.549215660134202</c:v>
                </c:pt>
                <c:pt idx="311">
                  <c:v>47.549215660134202</c:v>
                </c:pt>
                <c:pt idx="312">
                  <c:v>47.549215660134195</c:v>
                </c:pt>
                <c:pt idx="313">
                  <c:v>47.549215660134202</c:v>
                </c:pt>
                <c:pt idx="314">
                  <c:v>47.549215660134202</c:v>
                </c:pt>
                <c:pt idx="315">
                  <c:v>47.549215660134195</c:v>
                </c:pt>
                <c:pt idx="316">
                  <c:v>47.549215660134202</c:v>
                </c:pt>
                <c:pt idx="317">
                  <c:v>47.549215660134202</c:v>
                </c:pt>
                <c:pt idx="318">
                  <c:v>47.549215660134202</c:v>
                </c:pt>
                <c:pt idx="319">
                  <c:v>47.549215660134195</c:v>
                </c:pt>
                <c:pt idx="320">
                  <c:v>47.549215660134202</c:v>
                </c:pt>
                <c:pt idx="321">
                  <c:v>47.549215660134195</c:v>
                </c:pt>
                <c:pt idx="322">
                  <c:v>47.549215660134202</c:v>
                </c:pt>
                <c:pt idx="323">
                  <c:v>47.549215660134202</c:v>
                </c:pt>
                <c:pt idx="324">
                  <c:v>47.549215660134202</c:v>
                </c:pt>
                <c:pt idx="325">
                  <c:v>47.549215660134202</c:v>
                </c:pt>
                <c:pt idx="326">
                  <c:v>47.549215660134202</c:v>
                </c:pt>
                <c:pt idx="327">
                  <c:v>47.549215660134202</c:v>
                </c:pt>
                <c:pt idx="328">
                  <c:v>47.549215660134202</c:v>
                </c:pt>
                <c:pt idx="329">
                  <c:v>47.549215660134202</c:v>
                </c:pt>
                <c:pt idx="330">
                  <c:v>47.549215660134195</c:v>
                </c:pt>
                <c:pt idx="331">
                  <c:v>47.549215660134202</c:v>
                </c:pt>
                <c:pt idx="332">
                  <c:v>47.549215660134195</c:v>
                </c:pt>
                <c:pt idx="333">
                  <c:v>47.549215660134202</c:v>
                </c:pt>
                <c:pt idx="334">
                  <c:v>47.549215660134195</c:v>
                </c:pt>
                <c:pt idx="335">
                  <c:v>47.549215660134202</c:v>
                </c:pt>
                <c:pt idx="336">
                  <c:v>47.549215660134195</c:v>
                </c:pt>
                <c:pt idx="337">
                  <c:v>47.549215660134202</c:v>
                </c:pt>
                <c:pt idx="338">
                  <c:v>47.549215660134209</c:v>
                </c:pt>
                <c:pt idx="339">
                  <c:v>47.549215660134202</c:v>
                </c:pt>
                <c:pt idx="340">
                  <c:v>47.549215660134202</c:v>
                </c:pt>
                <c:pt idx="341">
                  <c:v>47.549215660134202</c:v>
                </c:pt>
                <c:pt idx="342">
                  <c:v>47.549215660134195</c:v>
                </c:pt>
                <c:pt idx="343">
                  <c:v>47.549215660134202</c:v>
                </c:pt>
                <c:pt idx="344">
                  <c:v>47.549215660134202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69-4E69-9136-9C51F98A2A28}"/>
            </c:ext>
          </c:extLst>
        </c:ser>
        <c:ser>
          <c:idx val="4"/>
          <c:order val="4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Sheet1!$C$20:$C$364</c:f>
              <c:numCache>
                <c:formatCode>General</c:formatCode>
                <c:ptCount val="345"/>
                <c:pt idx="0">
                  <c:v>4.9999999999999991</c:v>
                </c:pt>
                <c:pt idx="1">
                  <c:v>5.111707816877165</c:v>
                </c:pt>
                <c:pt idx="2">
                  <c:v>5.2259113610246235</c:v>
                </c:pt>
                <c:pt idx="3">
                  <c:v>5.3426663908913525</c:v>
                </c:pt>
                <c:pt idx="4">
                  <c:v>5.4620299106572485</c:v>
                </c:pt>
                <c:pt idx="5">
                  <c:v>5.5840601980647095</c:v>
                </c:pt>
                <c:pt idx="6">
                  <c:v>5.7088168328720057</c:v>
                </c:pt>
                <c:pt idx="7">
                  <c:v>5.8363607259423551</c:v>
                </c:pt>
                <c:pt idx="8">
                  <c:v>5.9667541489828873</c:v>
                </c:pt>
                <c:pt idx="9">
                  <c:v>6.100060764948017</c:v>
                </c:pt>
                <c:pt idx="10">
                  <c:v>6.2363456591220965</c:v>
                </c:pt>
                <c:pt idx="11">
                  <c:v>6.37567537089648</c:v>
                </c:pt>
                <c:pt idx="12">
                  <c:v>6.5181179262565534</c:v>
                </c:pt>
                <c:pt idx="13">
                  <c:v>6.6637428709945619</c:v>
                </c:pt>
                <c:pt idx="14">
                  <c:v>6.8126213046644777</c:v>
                </c:pt>
                <c:pt idx="15">
                  <c:v>6.9648259152954655</c:v>
                </c:pt>
                <c:pt idx="16">
                  <c:v>7.1204310148808982</c:v>
                </c:pt>
                <c:pt idx="17">
                  <c:v>7.2795125756602594</c:v>
                </c:pt>
                <c:pt idx="18">
                  <c:v>7.4421482672116364</c:v>
                </c:pt>
                <c:pt idx="19">
                  <c:v>7.6084174943729153</c:v>
                </c:pt>
                <c:pt idx="20">
                  <c:v>7.7784014360102054</c:v>
                </c:pt>
                <c:pt idx="21">
                  <c:v>7.952183084652388</c:v>
                </c:pt>
                <c:pt idx="22">
                  <c:v>8.1298472870111969</c:v>
                </c:pt>
                <c:pt idx="23">
                  <c:v>8.31148078540655</c:v>
                </c:pt>
                <c:pt idx="24">
                  <c:v>8.4971722601174058</c:v>
                </c:pt>
                <c:pt idx="25">
                  <c:v>8.687012372678792</c:v>
                </c:pt>
                <c:pt idx="26">
                  <c:v>8.8810938101461669</c:v>
                </c:pt>
                <c:pt idx="27">
                  <c:v>9.0795113303487156</c:v>
                </c:pt>
                <c:pt idx="28">
                  <c:v>9.2823618081536647</c:v>
                </c:pt>
                <c:pt idx="29">
                  <c:v>9.4897442827642351</c:v>
                </c:pt>
                <c:pt idx="30">
                  <c:v>9.7017600060742666</c:v>
                </c:pt>
                <c:pt idx="31">
                  <c:v>9.9185124921032166</c:v>
                </c:pt>
                <c:pt idx="32">
                  <c:v>10.140107567535567</c:v>
                </c:pt>
                <c:pt idx="33">
                  <c:v>10.366653423389373</c:v>
                </c:pt>
                <c:pt idx="34">
                  <c:v>10.598260667839178</c:v>
                </c:pt>
                <c:pt idx="35">
                  <c:v>10.835042380219067</c:v>
                </c:pt>
                <c:pt idx="36">
                  <c:v>11.077114166232235</c:v>
                </c:pt>
                <c:pt idx="37">
                  <c:v>11.324594214394022</c:v>
                </c:pt>
                <c:pt idx="38">
                  <c:v>11.577603353735974</c:v>
                </c:pt>
                <c:pt idx="39">
                  <c:v>11.836265112799088</c:v>
                </c:pt>
                <c:pt idx="40">
                  <c:v>12.100705779945123</c:v>
                </c:pt>
                <c:pt idx="41">
                  <c:v>12.371054465015238</c:v>
                </c:pt>
                <c:pt idx="42">
                  <c:v>12.647443162366311</c:v>
                </c:pt>
                <c:pt idx="43">
                  <c:v>12.930006815315508</c:v>
                </c:pt>
                <c:pt idx="44">
                  <c:v>13.218883382024661</c:v>
                </c:pt>
                <c:pt idx="45">
                  <c:v>13.514213902856632</c:v>
                </c:pt>
                <c:pt idx="46">
                  <c:v>13.816142569236458</c:v>
                </c:pt>
                <c:pt idx="47">
                  <c:v>14.12481679405108</c:v>
                </c:pt>
                <c:pt idx="48">
                  <c:v>14.440387283621748</c:v>
                </c:pt>
                <c:pt idx="49">
                  <c:v>14.76300811128459</c:v>
                </c:pt>
                <c:pt idx="50">
                  <c:v>15.092836792614888</c:v>
                </c:pt>
                <c:pt idx="51">
                  <c:v>15.430034362332163</c:v>
                </c:pt>
                <c:pt idx="52">
                  <c:v>15.774765452923319</c:v>
                </c:pt>
                <c:pt idx="53">
                  <c:v>16.127198375022399</c:v>
                </c:pt>
                <c:pt idx="54">
                  <c:v>16.487505199586145</c:v>
                </c:pt>
                <c:pt idx="55">
                  <c:v>16.855861841905483</c:v>
                </c:pt>
                <c:pt idx="56">
                  <c:v>17.232448147493965</c:v>
                </c:pt>
                <c:pt idx="57">
                  <c:v>17.617447979895061</c:v>
                </c:pt>
                <c:pt idx="58">
                  <c:v>18.011049310451291</c:v>
                </c:pt>
                <c:pt idx="59">
                  <c:v>18.413444310078784</c:v>
                </c:pt>
                <c:pt idx="60">
                  <c:v>18.824829443092426</c:v>
                </c:pt>
                <c:pt idx="61">
                  <c:v>19.245405563126997</c:v>
                </c:pt>
                <c:pt idx="62">
                  <c:v>19.675378011201513</c:v>
                </c:pt>
                <c:pt idx="63">
                  <c:v>20.114956715974376</c:v>
                </c:pt>
                <c:pt idx="64">
                  <c:v>20.564356296238412</c:v>
                </c:pt>
                <c:pt idx="65">
                  <c:v>21.023796165705818</c:v>
                </c:pt>
                <c:pt idx="66">
                  <c:v>21.493500640134116</c:v>
                </c:pt>
                <c:pt idx="67">
                  <c:v>21.973699046845596</c:v>
                </c:pt>
                <c:pt idx="68">
                  <c:v>22.464625836693379</c:v>
                </c:pt>
                <c:pt idx="69">
                  <c:v>22.966520698529269</c:v>
                </c:pt>
                <c:pt idx="70">
                  <c:v>23.479628676228657</c:v>
                </c:pt>
                <c:pt idx="71">
                  <c:v>24.00420028833026</c:v>
                </c:pt>
                <c:pt idx="72">
                  <c:v>24.540491650348581</c:v>
                </c:pt>
                <c:pt idx="73">
                  <c:v>25.088764599819132</c:v>
                </c:pt>
                <c:pt idx="74">
                  <c:v>25.649286824137317</c:v>
                </c:pt>
                <c:pt idx="75">
                  <c:v>26.222331991253444</c:v>
                </c:pt>
                <c:pt idx="76">
                  <c:v>26.808179883287693</c:v>
                </c:pt>
                <c:pt idx="77">
                  <c:v>27.407116533130164</c:v>
                </c:pt>
                <c:pt idx="78">
                  <c:v>28.019434364092987</c:v>
                </c:pt>
                <c:pt idx="79">
                  <c:v>28.645432332682148</c:v>
                </c:pt>
                <c:pt idx="80">
                  <c:v>29.28541607455946</c:v>
                </c:pt>
                <c:pt idx="81">
                  <c:v>29.939698053765159</c:v>
                </c:pt>
                <c:pt idx="82">
                  <c:v>30.608597715274687</c:v>
                </c:pt>
                <c:pt idx="83">
                  <c:v>31.292441640963649</c:v>
                </c:pt>
                <c:pt idx="84">
                  <c:v>31.991563709057267</c:v>
                </c:pt>
                <c:pt idx="85">
                  <c:v>32.706305257142397</c:v>
                </c:pt>
                <c:pt idx="86">
                  <c:v>33.437015248821091</c:v>
                </c:pt>
                <c:pt idx="87">
                  <c:v>34.184050444087966</c:v>
                </c:pt>
                <c:pt idx="88">
                  <c:v>34.94777557351356</c:v>
                </c:pt>
                <c:pt idx="89">
                  <c:v>35.728563516319632</c:v>
                </c:pt>
                <c:pt idx="90">
                  <c:v>36.526795482432689</c:v>
                </c:pt>
                <c:pt idx="91">
                  <c:v>37.342861198604929</c:v>
                </c:pt>
                <c:pt idx="92">
                  <c:v>38.177159098693551</c:v>
                </c:pt>
                <c:pt idx="93">
                  <c:v>39.030096518191023</c:v>
                </c:pt>
                <c:pt idx="94">
                  <c:v>39.902089893101483</c:v>
                </c:pt>
                <c:pt idx="95">
                  <c:v>40.793564963260422</c:v>
                </c:pt>
                <c:pt idx="96">
                  <c:v>41.704956980196968</c:v>
                </c:pt>
                <c:pt idx="97">
                  <c:v>42.636710919639739</c:v>
                </c:pt>
                <c:pt idx="98">
                  <c:v>43.589281698770911</c:v>
                </c:pt>
                <c:pt idx="99">
                  <c:v>44.563134398333631</c:v>
                </c:pt>
                <c:pt idx="100">
                  <c:v>45.55874448970193</c:v>
                </c:pt>
                <c:pt idx="101">
                  <c:v>46.576598067023788</c:v>
                </c:pt>
                <c:pt idx="102">
                  <c:v>47.617192084550261</c:v>
                </c:pt>
                <c:pt idx="103">
                  <c:v>48.681034599267392</c:v>
                </c:pt>
                <c:pt idx="104">
                  <c:v>49.768645018948604</c:v>
                </c:pt>
                <c:pt idx="105">
                  <c:v>50.880554355748899</c:v>
                </c:pt>
                <c:pt idx="106">
                  <c:v>52.017305485465016</c:v>
                </c:pt>
                <c:pt idx="107">
                  <c:v>53.179453412587819</c:v>
                </c:pt>
                <c:pt idx="108">
                  <c:v>54.367565541276022</c:v>
                </c:pt>
                <c:pt idx="109">
                  <c:v>55.582221952384479</c:v>
                </c:pt>
                <c:pt idx="110">
                  <c:v>56.824015686681101</c:v>
                </c:pt>
                <c:pt idx="111">
                  <c:v>58.093553034391668</c:v>
                </c:pt>
                <c:pt idx="112">
                  <c:v>59.391453831213646</c:v>
                </c:pt>
                <c:pt idx="113">
                  <c:v>60.718351760942788</c:v>
                </c:pt>
                <c:pt idx="114">
                  <c:v>62.074894664861766</c:v>
                </c:pt>
                <c:pt idx="115">
                  <c:v>63.461744858040085</c:v>
                </c:pt>
                <c:pt idx="116">
                  <c:v>64.879579452701577</c:v>
                </c:pt>
                <c:pt idx="117">
                  <c:v>66.32909068881554</c:v>
                </c:pt>
                <c:pt idx="118">
                  <c:v>67.810986272074601</c:v>
                </c:pt>
                <c:pt idx="119">
                  <c:v>69.325989719422807</c:v>
                </c:pt>
                <c:pt idx="120">
                  <c:v>70.874840712303893</c:v>
                </c:pt>
                <c:pt idx="121">
                  <c:v>72.458295457801597</c:v>
                </c:pt>
                <c:pt idx="122">
                  <c:v>74.077127057847889</c:v>
                </c:pt>
                <c:pt idx="123">
                  <c:v>75.732125886680848</c:v>
                </c:pt>
                <c:pt idx="124">
                  <c:v>77.424099976734382</c:v>
                </c:pt>
                <c:pt idx="125">
                  <c:v>79.153875413150502</c:v>
                </c:pt>
                <c:pt idx="126">
                  <c:v>80.922296737104503</c:v>
                </c:pt>
                <c:pt idx="127">
                  <c:v>82.730227358142173</c:v>
                </c:pt>
                <c:pt idx="128">
                  <c:v>84.578549975728066</c:v>
                </c:pt>
                <c:pt idx="129">
                  <c:v>86.468167010213079</c:v>
                </c:pt>
                <c:pt idx="130">
                  <c:v>88.400001043429327</c:v>
                </c:pt>
                <c:pt idx="131">
                  <c:v>90.374995269129428</c:v>
                </c:pt>
                <c:pt idx="132">
                  <c:v>92.394113953489196</c:v>
                </c:pt>
                <c:pt idx="133">
                  <c:v>94.458342905898022</c:v>
                </c:pt>
                <c:pt idx="134">
                  <c:v>96.568689960268586</c:v>
                </c:pt>
                <c:pt idx="135">
                  <c:v>98.726185467098432</c:v>
                </c:pt>
                <c:pt idx="136">
                  <c:v>100.93188279652644</c:v>
                </c:pt>
                <c:pt idx="137">
                  <c:v>103.18685885262677</c:v>
                </c:pt>
                <c:pt idx="138">
                  <c:v>105.49221459919465</c:v>
                </c:pt>
                <c:pt idx="139">
                  <c:v>107.84907559727732</c:v>
                </c:pt>
                <c:pt idx="140">
                  <c:v>110.25859255471582</c:v>
                </c:pt>
                <c:pt idx="141">
                  <c:v>112.72194188796311</c:v>
                </c:pt>
                <c:pt idx="142">
                  <c:v>115.24032629645488</c:v>
                </c:pt>
                <c:pt idx="143">
                  <c:v>117.81497534981278</c:v>
                </c:pt>
                <c:pt idx="144">
                  <c:v>120.44714608816567</c:v>
                </c:pt>
                <c:pt idx="145">
                  <c:v>123.13812363588454</c:v>
                </c:pt>
                <c:pt idx="146">
                  <c:v>125.88922182902752</c:v>
                </c:pt>
                <c:pt idx="147">
                  <c:v>128.70178385680475</c:v>
                </c:pt>
                <c:pt idx="148">
                  <c:v>131.5771829173728</c:v>
                </c:pt>
                <c:pt idx="149">
                  <c:v>134.51682288828232</c:v>
                </c:pt>
                <c:pt idx="150">
                  <c:v>137.52213901190285</c:v>
                </c:pt>
                <c:pt idx="151">
                  <c:v>140.59459859616234</c:v>
                </c:pt>
                <c:pt idx="152">
                  <c:v>143.73570173094217</c:v>
                </c:pt>
                <c:pt idx="153">
                  <c:v>146.9469820204763</c:v>
                </c:pt>
                <c:pt idx="154">
                  <c:v>150.23000733211546</c:v>
                </c:pt>
                <c:pt idx="155">
                  <c:v>153.58638056181778</c:v>
                </c:pt>
                <c:pt idx="156">
                  <c:v>157.01774041674298</c:v>
                </c:pt>
                <c:pt idx="157">
                  <c:v>160.52576221533087</c:v>
                </c:pt>
                <c:pt idx="158">
                  <c:v>164.11215870525447</c:v>
                </c:pt>
                <c:pt idx="159">
                  <c:v>167.77868089964699</c:v>
                </c:pt>
                <c:pt idx="160">
                  <c:v>171.52711893201311</c:v>
                </c:pt>
                <c:pt idx="161">
                  <c:v>175.35930293023821</c:v>
                </c:pt>
                <c:pt idx="162">
                  <c:v>179.27710391012585</c:v>
                </c:pt>
                <c:pt idx="163">
                  <c:v>183.28243468889812</c:v>
                </c:pt>
                <c:pt idx="164">
                  <c:v>187.37725081910375</c:v>
                </c:pt>
                <c:pt idx="165">
                  <c:v>191.56355154339326</c:v>
                </c:pt>
                <c:pt idx="166">
                  <c:v>195.84338077062313</c:v>
                </c:pt>
                <c:pt idx="167">
                  <c:v>200.218828073769</c:v>
                </c:pt>
                <c:pt idx="168">
                  <c:v>204.69202971013399</c:v>
                </c:pt>
                <c:pt idx="169">
                  <c:v>209.26516966434909</c:v>
                </c:pt>
                <c:pt idx="170">
                  <c:v>213.94048071467603</c:v>
                </c:pt>
                <c:pt idx="171">
                  <c:v>218.72024552313349</c:v>
                </c:pt>
                <c:pt idx="172">
                  <c:v>223.60679774997899</c:v>
                </c:pt>
                <c:pt idx="173">
                  <c:v>228.60252319308771</c:v>
                </c:pt>
                <c:pt idx="174">
                  <c:v>233.70986095279011</c:v>
                </c:pt>
                <c:pt idx="175">
                  <c:v>238.93130462273064</c:v>
                </c:pt>
                <c:pt idx="176">
                  <c:v>244.2694035073342</c:v>
                </c:pt>
                <c:pt idx="177">
                  <c:v>249.72676386647268</c:v>
                </c:pt>
                <c:pt idx="178">
                  <c:v>255.30605018793719</c:v>
                </c:pt>
                <c:pt idx="179">
                  <c:v>261.00998648834263</c:v>
                </c:pt>
                <c:pt idx="180">
                  <c:v>266.84135764309303</c:v>
                </c:pt>
                <c:pt idx="181">
                  <c:v>272.80301074606268</c:v>
                </c:pt>
                <c:pt idx="182">
                  <c:v>278.89785649965495</c:v>
                </c:pt>
                <c:pt idx="183">
                  <c:v>285.12887063591432</c:v>
                </c:pt>
                <c:pt idx="184">
                  <c:v>291.49909536939214</c:v>
                </c:pt>
                <c:pt idx="185">
                  <c:v>298.01164088246901</c:v>
                </c:pt>
                <c:pt idx="186">
                  <c:v>304.66968684386137</c:v>
                </c:pt>
                <c:pt idx="187">
                  <c:v>311.476483961057</c:v>
                </c:pt>
                <c:pt idx="188">
                  <c:v>318.43535556743024</c:v>
                </c:pt>
                <c:pt idx="189">
                  <c:v>325.54969924481838</c:v>
                </c:pt>
                <c:pt idx="190">
                  <c:v>332.8229884823499</c:v>
                </c:pt>
                <c:pt idx="191">
                  <c:v>340.25877437232919</c:v>
                </c:pt>
                <c:pt idx="192">
                  <c:v>347.86068734401596</c:v>
                </c:pt>
                <c:pt idx="193">
                  <c:v>355.63243893613418</c:v>
                </c:pt>
                <c:pt idx="194">
                  <c:v>363.57782360898557</c:v>
                </c:pt>
                <c:pt idx="195">
                  <c:v>371.7007205970479</c:v>
                </c:pt>
                <c:pt idx="196">
                  <c:v>380.00509580296091</c:v>
                </c:pt>
                <c:pt idx="197">
                  <c:v>388.49500373383046</c:v>
                </c:pt>
                <c:pt idx="198">
                  <c:v>397.17458948078917</c:v>
                </c:pt>
                <c:pt idx="199">
                  <c:v>406.04809074278569</c:v>
                </c:pt>
                <c:pt idx="200">
                  <c:v>415.11983989558945</c:v>
                </c:pt>
                <c:pt idx="201">
                  <c:v>424.39426610701622</c:v>
                </c:pt>
                <c:pt idx="202">
                  <c:v>433.87589749941679</c:v>
                </c:pt>
                <c:pt idx="203">
                  <c:v>443.56936336047318</c:v>
                </c:pt>
                <c:pt idx="204">
                  <c:v>453.47939640339149</c:v>
                </c:pt>
                <c:pt idx="205">
                  <c:v>463.61083507759088</c:v>
                </c:pt>
                <c:pt idx="206">
                  <c:v>473.96862593101412</c:v>
                </c:pt>
                <c:pt idx="207">
                  <c:v>484.55782602521907</c:v>
                </c:pt>
                <c:pt idx="208">
                  <c:v>495.38360540442386</c:v>
                </c:pt>
                <c:pt idx="209">
                  <c:v>506.45124961971715</c:v>
                </c:pt>
                <c:pt idx="210">
                  <c:v>517.76616230966363</c:v>
                </c:pt>
                <c:pt idx="211">
                  <c:v>529.33386783855951</c:v>
                </c:pt>
                <c:pt idx="212">
                  <c:v>541.16001399363813</c:v>
                </c:pt>
                <c:pt idx="213">
                  <c:v>553.25037474252758</c:v>
                </c:pt>
                <c:pt idx="214">
                  <c:v>565.61085305231961</c:v>
                </c:pt>
                <c:pt idx="215">
                  <c:v>578.24748377162109</c:v>
                </c:pt>
                <c:pt idx="216">
                  <c:v>591.16643657698921</c:v>
                </c:pt>
                <c:pt idx="217">
                  <c:v>604.37401898520329</c:v>
                </c:pt>
                <c:pt idx="218">
                  <c:v>617.87667943282679</c:v>
                </c:pt>
                <c:pt idx="219">
                  <c:v>631.68101042457715</c:v>
                </c:pt>
                <c:pt idx="220">
                  <c:v>645.79375175203586</c:v>
                </c:pt>
                <c:pt idx="221">
                  <c:v>660.22179378426245</c:v>
                </c:pt>
                <c:pt idx="222">
                  <c:v>674.97218083193593</c:v>
                </c:pt>
                <c:pt idx="223">
                  <c:v>690.05211458664735</c:v>
                </c:pt>
                <c:pt idx="224">
                  <c:v>705.46895763703628</c:v>
                </c:pt>
                <c:pt idx="225">
                  <c:v>721.23023706348522</c:v>
                </c:pt>
                <c:pt idx="226">
                  <c:v>737.34364811311673</c:v>
                </c:pt>
                <c:pt idx="227">
                  <c:v>753.81705795690937</c:v>
                </c:pt>
                <c:pt idx="228">
                  <c:v>770.65850953073664</c:v>
                </c:pt>
                <c:pt idx="229">
                  <c:v>787.87622546223406</c:v>
                </c:pt>
                <c:pt idx="230">
                  <c:v>805.47861208539598</c:v>
                </c:pt>
                <c:pt idx="231">
                  <c:v>823.47426354485742</c:v>
                </c:pt>
                <c:pt idx="232">
                  <c:v>841.87196599188337</c:v>
                </c:pt>
                <c:pt idx="233">
                  <c:v>860.68070187409194</c:v>
                </c:pt>
                <c:pt idx="234">
                  <c:v>879.90965432102394</c:v>
                </c:pt>
                <c:pt idx="235">
                  <c:v>899.5682116276929</c:v>
                </c:pt>
                <c:pt idx="236">
                  <c:v>919.66597183829776</c:v>
                </c:pt>
                <c:pt idx="237">
                  <c:v>940.21274743235278</c:v>
                </c:pt>
                <c:pt idx="238">
                  <c:v>961.21857011550333</c:v>
                </c:pt>
                <c:pt idx="239">
                  <c:v>982.69369571738162</c:v>
                </c:pt>
                <c:pt idx="240">
                  <c:v>1004.6486091988905</c:v>
                </c:pt>
                <c:pt idx="241">
                  <c:v>1027.094029771348</c:v>
                </c:pt>
                <c:pt idx="242">
                  <c:v>1050.040916130014</c:v>
                </c:pt>
                <c:pt idx="243">
                  <c:v>1073.5004718045311</c:v>
                </c:pt>
                <c:pt idx="244">
                  <c:v>1097.484150628909</c:v>
                </c:pt>
                <c:pt idx="245">
                  <c:v>1122.0036623337187</c:v>
                </c:pt>
                <c:pt idx="246">
                  <c:v>1147.070978263215</c:v>
                </c:pt>
                <c:pt idx="247">
                  <c:v>1172.6983372202033</c:v>
                </c:pt>
                <c:pt idx="248">
                  <c:v>1198.8982514414731</c:v>
                </c:pt>
                <c:pt idx="249">
                  <c:v>1225.6835127067482</c:v>
                </c:pt>
                <c:pt idx="250">
                  <c:v>1253.0671985841102</c:v>
                </c:pt>
                <c:pt idx="251">
                  <c:v>1281.062678814953</c:v>
                </c:pt>
                <c:pt idx="252">
                  <c:v>1309.6836218415999</c:v>
                </c:pt>
                <c:pt idx="253">
                  <c:v>1338.9440014807415</c:v>
                </c:pt>
                <c:pt idx="254">
                  <c:v>1368.858103745979</c:v>
                </c:pt>
                <c:pt idx="255">
                  <c:v>1399.4405338227957</c:v>
                </c:pt>
                <c:pt idx="256">
                  <c:v>1430.7062231993471</c:v>
                </c:pt>
                <c:pt idx="257">
                  <c:v>1462.6704369565825</c:v>
                </c:pt>
                <c:pt idx="258">
                  <c:v>1495.34878122122</c:v>
                </c:pt>
                <c:pt idx="259">
                  <c:v>1528.7572107852511</c:v>
                </c:pt>
                <c:pt idx="260">
                  <c:v>1562.912036895661</c:v>
                </c:pt>
                <c:pt idx="261">
                  <c:v>1597.8299352181921</c:v>
                </c:pt>
                <c:pt idx="262">
                  <c:v>1633.5279539790342</c:v>
                </c:pt>
                <c:pt idx="263">
                  <c:v>1670.0235222883978</c:v>
                </c:pt>
                <c:pt idx="264">
                  <c:v>1707.3344586500689</c:v>
                </c:pt>
                <c:pt idx="265">
                  <c:v>1745.4789796610612</c:v>
                </c:pt>
                <c:pt idx="266">
                  <c:v>1784.4757089056443</c:v>
                </c:pt>
                <c:pt idx="267">
                  <c:v>1824.3436860480817</c:v>
                </c:pt>
                <c:pt idx="268">
                  <c:v>1865.1023761284955</c:v>
                </c:pt>
                <c:pt idx="269">
                  <c:v>1906.7716790664404</c:v>
                </c:pt>
                <c:pt idx="270">
                  <c:v>1949.3719393767851</c:v>
                </c:pt>
                <c:pt idx="271">
                  <c:v>1992.9239561026618</c:v>
                </c:pt>
                <c:pt idx="272">
                  <c:v>2037.4489929703493</c:v>
                </c:pt>
                <c:pt idx="273">
                  <c:v>2082.9687887710079</c:v>
                </c:pt>
                <c:pt idx="274">
                  <c:v>2129.5055679743855</c:v>
                </c:pt>
                <c:pt idx="275">
                  <c:v>2177.082051579624</c:v>
                </c:pt>
                <c:pt idx="276">
                  <c:v>2225.7214682085073</c:v>
                </c:pt>
                <c:pt idx="277">
                  <c:v>2275.4475654465509</c:v>
                </c:pt>
                <c:pt idx="278">
                  <c:v>2326.284621437449</c:v>
                </c:pt>
                <c:pt idx="279">
                  <c:v>2378.2574567365905</c:v>
                </c:pt>
                <c:pt idx="280">
                  <c:v>2431.3914464293689</c:v>
                </c:pt>
                <c:pt idx="281">
                  <c:v>2485.7125325202555</c:v>
                </c:pt>
                <c:pt idx="282">
                  <c:v>2541.2472365986664</c:v>
                </c:pt>
                <c:pt idx="283">
                  <c:v>2598.0226727877789</c:v>
                </c:pt>
                <c:pt idx="284">
                  <c:v>2656.0665609826801</c:v>
                </c:pt>
                <c:pt idx="285">
                  <c:v>2715.4072403842447</c:v>
                </c:pt>
                <c:pt idx="286">
                  <c:v>2776.0736833353985</c:v>
                </c:pt>
                <c:pt idx="287">
                  <c:v>2838.0955094665096</c:v>
                </c:pt>
                <c:pt idx="288">
                  <c:v>2901.5030001567866</c:v>
                </c:pt>
                <c:pt idx="289">
                  <c:v>2966.3271133188005</c:v>
                </c:pt>
                <c:pt idx="290">
                  <c:v>3032.5994985132793</c:v>
                </c:pt>
                <c:pt idx="291">
                  <c:v>3100.3525124016137</c:v>
                </c:pt>
                <c:pt idx="292">
                  <c:v>3169.619234543622</c:v>
                </c:pt>
                <c:pt idx="293">
                  <c:v>3240.4334835481691</c:v>
                </c:pt>
                <c:pt idx="294">
                  <c:v>3312.8298335847344</c:v>
                </c:pt>
                <c:pt idx="295">
                  <c:v>3386.8436312637982</c:v>
                </c:pt>
                <c:pt idx="296">
                  <c:v>3462.5110128943588</c:v>
                </c:pt>
                <c:pt idx="297">
                  <c:v>3539.868922127072</c:v>
                </c:pt>
                <c:pt idx="298">
                  <c:v>3618.9551279914986</c:v>
                </c:pt>
                <c:pt idx="299">
                  <c:v>3699.8082433363747</c:v>
                </c:pt>
                <c:pt idx="300">
                  <c:v>3782.4677436818224</c:v>
                </c:pt>
                <c:pt idx="301">
                  <c:v>3866.9739864928201</c:v>
                </c:pt>
                <c:pt idx="302">
                  <c:v>3953.3682308832058</c:v>
                </c:pt>
                <c:pt idx="303">
                  <c:v>4041.6926577599056</c:v>
                </c:pt>
                <c:pt idx="304">
                  <c:v>4131.9903904172697</c:v>
                </c:pt>
                <c:pt idx="305">
                  <c:v>4224.3055155914635</c:v>
                </c:pt>
                <c:pt idx="306">
                  <c:v>4318.6831049852399</c:v>
                </c:pt>
                <c:pt idx="307">
                  <c:v>4415.1692372736779</c:v>
                </c:pt>
                <c:pt idx="308">
                  <c:v>4513.811020601489</c:v>
                </c:pt>
                <c:pt idx="309">
                  <c:v>4614.6566155829923</c:v>
                </c:pt>
                <c:pt idx="310">
                  <c:v>4717.7552588158997</c:v>
                </c:pt>
                <c:pt idx="311">
                  <c:v>4823.1572869205156</c:v>
                </c:pt>
                <c:pt idx="312">
                  <c:v>4930.9141611159303</c:v>
                </c:pt>
                <c:pt idx="313">
                  <c:v>5041.0784923453211</c:v>
                </c:pt>
                <c:pt idx="314">
                  <c:v>5153.704066962594</c:v>
                </c:pt>
                <c:pt idx="315">
                  <c:v>5268.8458729928643</c:v>
                </c:pt>
                <c:pt idx="316">
                  <c:v>5386.5601269797207</c:v>
                </c:pt>
                <c:pt idx="317">
                  <c:v>5506.9043014322269</c:v>
                </c:pt>
                <c:pt idx="318">
                  <c:v>5629.9371528851179</c:v>
                </c:pt>
                <c:pt idx="319">
                  <c:v>5755.7187505860047</c:v>
                </c:pt>
                <c:pt idx="320">
                  <c:v>5884.3105058233987</c:v>
                </c:pt>
                <c:pt idx="321">
                  <c:v>6015.7752019099762</c:v>
                </c:pt>
                <c:pt idx="322">
                  <c:v>6150.1770248358043</c:v>
                </c:pt>
                <c:pt idx="323">
                  <c:v>6287.581594606304</c:v>
                </c:pt>
                <c:pt idx="324">
                  <c:v>6428.0559972804167</c:v>
                </c:pt>
                <c:pt idx="325">
                  <c:v>6571.6688177244878</c:v>
                </c:pt>
                <c:pt idx="326">
                  <c:v>6718.4901730980337</c:v>
                </c:pt>
                <c:pt idx="327">
                  <c:v>6868.5917470875374</c:v>
                </c:pt>
                <c:pt idx="328">
                  <c:v>7022.0468249050682</c:v>
                </c:pt>
                <c:pt idx="329">
                  <c:v>7178.9303290689404</c:v>
                </c:pt>
                <c:pt idx="330">
                  <c:v>7339.3188559836635</c:v>
                </c:pt>
                <c:pt idx="331">
                  <c:v>7503.2907133371309</c:v>
                </c:pt>
                <c:pt idx="332">
                  <c:v>7670.9259583334479</c:v>
                </c:pt>
                <c:pt idx="333">
                  <c:v>7842.306436779807</c:v>
                </c:pt>
                <c:pt idx="334">
                  <c:v>8017.5158230466868</c:v>
                </c:pt>
                <c:pt idx="335">
                  <c:v>8196.6396609208332</c:v>
                </c:pt>
                <c:pt idx="336">
                  <c:v>8379.7654053708811</c:v>
                </c:pt>
                <c:pt idx="337">
                  <c:v>8566.9824652462339</c:v>
                </c:pt>
                <c:pt idx="338">
                  <c:v>8758.3822469297538</c:v>
                </c:pt>
                <c:pt idx="339">
                  <c:v>8954.0581989658149</c:v>
                </c:pt>
                <c:pt idx="340">
                  <c:v>9154.1058576853229</c:v>
                </c:pt>
                <c:pt idx="341">
                  <c:v>9358.622893850219</c:v>
                </c:pt>
                <c:pt idx="342">
                  <c:v>9567.7091603399658</c:v>
                </c:pt>
                <c:pt idx="343">
                  <c:v>9781.46674090341</c:v>
                </c:pt>
                <c:pt idx="344">
                  <c:v>9999.9999999999909</c:v>
                </c:pt>
              </c:numCache>
            </c:numRef>
          </c:xVal>
          <c:yVal>
            <c:numRef>
              <c:f>Sheet1!$Q$20:$Q$364</c:f>
              <c:numCache>
                <c:formatCode>General</c:formatCode>
                <c:ptCount val="345"/>
                <c:pt idx="0">
                  <c:v>3316.1799526479117</c:v>
                </c:pt>
                <c:pt idx="1">
                  <c:v>3243.7103913676201</c:v>
                </c:pt>
                <c:pt idx="2">
                  <c:v>3172.8245310285174</c:v>
                </c:pt>
                <c:pt idx="3">
                  <c:v>3103.4877624977917</c:v>
                </c:pt>
                <c:pt idx="4">
                  <c:v>3035.6662329672899</c:v>
                </c:pt>
                <c:pt idx="5">
                  <c:v>2969.3268294253098</c:v>
                </c:pt>
                <c:pt idx="6">
                  <c:v>2904.4371624895857</c:v>
                </c:pt>
                <c:pt idx="7">
                  <c:v>2840.9655505935771</c:v>
                </c:pt>
                <c:pt idx="8">
                  <c:v>2778.8810045183432</c:v>
                </c:pt>
                <c:pt idx="9">
                  <c:v>2718.1532122624435</c:v>
                </c:pt>
                <c:pt idx="10">
                  <c:v>2658.7525242424872</c:v>
                </c:pt>
                <c:pt idx="11">
                  <c:v>2600.6499388170892</c:v>
                </c:pt>
                <c:pt idx="12">
                  <c:v>2543.8170881271858</c:v>
                </c:pt>
                <c:pt idx="13">
                  <c:v>2488.2262242457828</c:v>
                </c:pt>
                <c:pt idx="14">
                  <c:v>2433.8502056303805</c:v>
                </c:pt>
                <c:pt idx="15">
                  <c:v>2380.6624838714511</c:v>
                </c:pt>
                <c:pt idx="16">
                  <c:v>2328.6370907305109</c:v>
                </c:pt>
                <c:pt idx="17">
                  <c:v>2277.7486254614578</c:v>
                </c:pt>
                <c:pt idx="18">
                  <c:v>2227.9722424089723</c:v>
                </c:pt>
                <c:pt idx="19">
                  <c:v>2179.283638877936</c:v>
                </c:pt>
                <c:pt idx="20">
                  <c:v>2131.6590432679491</c:v>
                </c:pt>
                <c:pt idx="21">
                  <c:v>2085.0752034671436</c:v>
                </c:pt>
                <c:pt idx="22">
                  <c:v>2039.5093754996285</c:v>
                </c:pt>
                <c:pt idx="23">
                  <c:v>1994.9393124210312</c:v>
                </c:pt>
                <c:pt idx="24">
                  <c:v>1951.3432534567041</c:v>
                </c:pt>
                <c:pt idx="25">
                  <c:v>1908.6999133773011</c:v>
                </c:pt>
                <c:pt idx="26">
                  <c:v>1866.9884721065298</c:v>
                </c:pt>
                <c:pt idx="27">
                  <c:v>1826.1885645560103</c:v>
                </c:pt>
                <c:pt idx="28">
                  <c:v>1786.2802706822768</c:v>
                </c:pt>
                <c:pt idx="29">
                  <c:v>1747.2441057610627</c:v>
                </c:pt>
                <c:pt idx="30">
                  <c:v>1709.0610108741364</c:v>
                </c:pt>
                <c:pt idx="31">
                  <c:v>1671.7123436040135</c:v>
                </c:pt>
                <c:pt idx="32">
                  <c:v>1635.1798689320358</c:v>
                </c:pt>
                <c:pt idx="33">
                  <c:v>1599.4457503353515</c:v>
                </c:pt>
                <c:pt idx="34">
                  <c:v>1564.4925410784547</c:v>
                </c:pt>
                <c:pt idx="35">
                  <c:v>1530.3031756950372</c:v>
                </c:pt>
                <c:pt idx="36">
                  <c:v>1496.8609616559881</c:v>
                </c:pt>
                <c:pt idx="37">
                  <c:v>1464.1495712194751</c:v>
                </c:pt>
                <c:pt idx="38">
                  <c:v>1432.1530334591284</c:v>
                </c:pt>
                <c:pt idx="39">
                  <c:v>1400.8557264664405</c:v>
                </c:pt>
                <c:pt idx="40">
                  <c:v>1370.2423697235574</c:v>
                </c:pt>
                <c:pt idx="41">
                  <c:v>1340.2980166427656</c:v>
                </c:pt>
                <c:pt idx="42">
                  <c:v>1311.008047269002</c:v>
                </c:pt>
                <c:pt idx="43">
                  <c:v>1282.3581611418476</c:v>
                </c:pt>
                <c:pt idx="44">
                  <c:v>1254.3343703135049</c:v>
                </c:pt>
                <c:pt idx="45">
                  <c:v>1226.9229925193567</c:v>
                </c:pt>
                <c:pt idx="46">
                  <c:v>1200.1106444977781</c:v>
                </c:pt>
                <c:pt idx="47">
                  <c:v>1173.8842354559172</c:v>
                </c:pt>
                <c:pt idx="48">
                  <c:v>1148.2309606782894</c:v>
                </c:pt>
                <c:pt idx="49">
                  <c:v>1123.1382952750259</c:v>
                </c:pt>
                <c:pt idx="50">
                  <c:v>1098.5939880667624</c:v>
                </c:pt>
                <c:pt idx="51">
                  <c:v>1074.5860556031482</c:v>
                </c:pt>
                <c:pt idx="52">
                  <c:v>1051.1027763120778</c:v>
                </c:pt>
                <c:pt idx="53">
                  <c:v>1028.1326847767832</c:v>
                </c:pt>
                <c:pt idx="54">
                  <c:v>1005.6645661379838</c:v>
                </c:pt>
                <c:pt idx="55">
                  <c:v>983.68745061837512</c:v>
                </c:pt>
                <c:pt idx="56">
                  <c:v>962.19060816677029</c:v>
                </c:pt>
                <c:pt idx="57">
                  <c:v>941.16354321928964</c:v>
                </c:pt>
                <c:pt idx="58">
                  <c:v>920.59598957502908</c:v>
                </c:pt>
                <c:pt idx="59">
                  <c:v>900.47790538372169</c:v>
                </c:pt>
                <c:pt idx="60">
                  <c:v>880.79946824292426</c:v>
                </c:pt>
                <c:pt idx="61">
                  <c:v>861.55107040235771</c:v>
                </c:pt>
                <c:pt idx="62">
                  <c:v>842.72331407303989</c:v>
                </c:pt>
                <c:pt idx="63">
                  <c:v>824.30700683893406</c:v>
                </c:pt>
                <c:pt idx="64">
                  <c:v>806.29315716886776</c:v>
                </c:pt>
                <c:pt idx="65">
                  <c:v>788.67297002652867</c:v>
                </c:pt>
                <c:pt idx="66">
                  <c:v>771.43784257640084</c:v>
                </c:pt>
                <c:pt idx="67">
                  <c:v>754.57935998353457</c:v>
                </c:pt>
                <c:pt idx="68">
                  <c:v>738.08929130511331</c:v>
                </c:pt>
                <c:pt idx="69">
                  <c:v>721.95958547179328</c:v>
                </c:pt>
                <c:pt idx="70">
                  <c:v>706.18236735687628</c:v>
                </c:pt>
                <c:pt idx="71">
                  <c:v>690.7499339313722</c:v>
                </c:pt>
                <c:pt idx="72">
                  <c:v>675.65475050309487</c:v>
                </c:pt>
                <c:pt idx="73">
                  <c:v>660.88944703794164</c:v>
                </c:pt>
                <c:pt idx="74">
                  <c:v>646.44681456156763</c:v>
                </c:pt>
                <c:pt idx="75">
                  <c:v>632.31980163969297</c:v>
                </c:pt>
                <c:pt idx="76">
                  <c:v>618.50151093532997</c:v>
                </c:pt>
                <c:pt idx="77">
                  <c:v>604.98519584124426</c:v>
                </c:pt>
                <c:pt idx="78">
                  <c:v>591.7642571860066</c:v>
                </c:pt>
                <c:pt idx="79">
                  <c:v>578.83224001203416</c:v>
                </c:pt>
                <c:pt idx="80">
                  <c:v>566.18283042403311</c:v>
                </c:pt>
                <c:pt idx="81">
                  <c:v>553.80985250632386</c:v>
                </c:pt>
                <c:pt idx="82">
                  <c:v>541.70726530752324</c:v>
                </c:pt>
                <c:pt idx="83">
                  <c:v>529.86915989112788</c:v>
                </c:pt>
                <c:pt idx="84">
                  <c:v>518.28975645055027</c:v>
                </c:pt>
                <c:pt idx="85">
                  <c:v>506.96340148719855</c:v>
                </c:pt>
                <c:pt idx="86">
                  <c:v>495.88456505022992</c:v>
                </c:pt>
                <c:pt idx="87">
                  <c:v>485.0478380366178</c:v>
                </c:pt>
                <c:pt idx="88">
                  <c:v>474.44792955022831</c:v>
                </c:pt>
                <c:pt idx="89">
                  <c:v>464.07966431860439</c:v>
                </c:pt>
                <c:pt idx="90">
                  <c:v>453.93798016620502</c:v>
                </c:pt>
                <c:pt idx="91">
                  <c:v>444.01792554286084</c:v>
                </c:pt>
                <c:pt idx="92">
                  <c:v>434.31465710624246</c:v>
                </c:pt>
                <c:pt idx="93">
                  <c:v>424.82343735715801</c:v>
                </c:pt>
                <c:pt idx="94">
                  <c:v>415.53963232653035</c:v>
                </c:pt>
                <c:pt idx="95">
                  <c:v>406.45870931291915</c:v>
                </c:pt>
                <c:pt idx="96">
                  <c:v>397.57623466948468</c:v>
                </c:pt>
                <c:pt idx="97">
                  <c:v>388.88787163931761</c:v>
                </c:pt>
                <c:pt idx="98">
                  <c:v>380.38937823807009</c:v>
                </c:pt>
                <c:pt idx="99">
                  <c:v>372.07660518286093</c:v>
                </c:pt>
                <c:pt idx="100">
                  <c:v>363.94549386644076</c:v>
                </c:pt>
                <c:pt idx="101">
                  <c:v>355.99207437562563</c:v>
                </c:pt>
                <c:pt idx="102">
                  <c:v>348.21246355303981</c:v>
                </c:pt>
                <c:pt idx="103">
                  <c:v>340.60286310121029</c:v>
                </c:pt>
                <c:pt idx="104">
                  <c:v>333.15955772809656</c:v>
                </c:pt>
                <c:pt idx="105">
                  <c:v>325.87891333314661</c:v>
                </c:pt>
                <c:pt idx="106">
                  <c:v>318.75737523299216</c:v>
                </c:pt>
                <c:pt idx="107">
                  <c:v>311.7914664259182</c:v>
                </c:pt>
                <c:pt idx="108">
                  <c:v>304.97778589426235</c:v>
                </c:pt>
                <c:pt idx="109">
                  <c:v>298.31300694390882</c:v>
                </c:pt>
                <c:pt idx="110">
                  <c:v>291.79387558007323</c:v>
                </c:pt>
                <c:pt idx="111">
                  <c:v>285.41720891857966</c:v>
                </c:pt>
                <c:pt idx="112">
                  <c:v>279.17989363185677</c:v>
                </c:pt>
                <c:pt idx="113">
                  <c:v>273.07888442889606</c:v>
                </c:pt>
                <c:pt idx="114">
                  <c:v>267.11120256842526</c:v>
                </c:pt>
                <c:pt idx="115">
                  <c:v>261.27393440457683</c:v>
                </c:pt>
                <c:pt idx="116">
                  <c:v>255.5642299643348</c:v>
                </c:pt>
                <c:pt idx="117">
                  <c:v>249.9793015560733</c:v>
                </c:pt>
                <c:pt idx="118">
                  <c:v>244.51642240849947</c:v>
                </c:pt>
                <c:pt idx="119">
                  <c:v>239.17292533934281</c:v>
                </c:pt>
                <c:pt idx="120">
                  <c:v>233.94620145313576</c:v>
                </c:pt>
                <c:pt idx="121">
                  <c:v>228.83369886745365</c:v>
                </c:pt>
                <c:pt idx="122">
                  <c:v>223.83292146699063</c:v>
                </c:pt>
                <c:pt idx="123">
                  <c:v>218.94142768486137</c:v>
                </c:pt>
                <c:pt idx="124">
                  <c:v>214.15682931053826</c:v>
                </c:pt>
                <c:pt idx="125">
                  <c:v>209.47679032383584</c:v>
                </c:pt>
                <c:pt idx="126">
                  <c:v>204.89902575437998</c:v>
                </c:pt>
                <c:pt idx="127">
                  <c:v>200.42130056599785</c:v>
                </c:pt>
                <c:pt idx="128">
                  <c:v>196.04142856549157</c:v>
                </c:pt>
                <c:pt idx="129">
                  <c:v>191.75727133525476</c:v>
                </c:pt>
                <c:pt idx="130">
                  <c:v>187.56673718921851</c:v>
                </c:pt>
                <c:pt idx="131">
                  <c:v>183.46778015161129</c:v>
                </c:pt>
                <c:pt idx="132">
                  <c:v>179.45839895803653</c:v>
                </c:pt>
                <c:pt idx="133">
                  <c:v>175.53663607838112</c:v>
                </c:pt>
                <c:pt idx="134">
                  <c:v>171.70057676107501</c:v>
                </c:pt>
                <c:pt idx="135">
                  <c:v>167.94834809823899</c:v>
                </c:pt>
                <c:pt idx="136">
                  <c:v>164.27811811125937</c:v>
                </c:pt>
                <c:pt idx="137">
                  <c:v>160.68809485634864</c:v>
                </c:pt>
                <c:pt idx="138">
                  <c:v>157.17652554965073</c:v>
                </c:pt>
                <c:pt idx="139">
                  <c:v>153.74169571146649</c:v>
                </c:pt>
                <c:pt idx="140">
                  <c:v>150.3819283291802</c:v>
                </c:pt>
                <c:pt idx="141">
                  <c:v>147.09558303847965</c:v>
                </c:pt>
                <c:pt idx="142">
                  <c:v>143.88105532246851</c:v>
                </c:pt>
                <c:pt idx="143">
                  <c:v>140.73677572828097</c:v>
                </c:pt>
                <c:pt idx="144">
                  <c:v>137.66120910081636</c:v>
                </c:pt>
                <c:pt idx="145">
                  <c:v>134.65285383321856</c:v>
                </c:pt>
                <c:pt idx="146">
                  <c:v>131.71024113373568</c:v>
                </c:pt>
                <c:pt idx="147">
                  <c:v>128.83193430860038</c:v>
                </c:pt>
                <c:pt idx="148">
                  <c:v>126.01652806058286</c:v>
                </c:pt>
                <c:pt idx="149">
                  <c:v>123.26264780287124</c:v>
                </c:pt>
                <c:pt idx="150">
                  <c:v>120.56894898794762</c:v>
                </c:pt>
                <c:pt idx="151">
                  <c:v>117.93411645112903</c:v>
                </c:pt>
                <c:pt idx="152">
                  <c:v>115.35686376845483</c:v>
                </c:pt>
                <c:pt idx="153">
                  <c:v>112.83593262860677</c:v>
                </c:pt>
                <c:pt idx="154">
                  <c:v>110.37009221855352</c:v>
                </c:pt>
                <c:pt idx="155">
                  <c:v>107.95813862262234</c:v>
                </c:pt>
                <c:pt idx="156">
                  <c:v>105.59889423470212</c:v>
                </c:pt>
                <c:pt idx="157">
                  <c:v>103.29120718329166</c:v>
                </c:pt>
                <c:pt idx="158">
                  <c:v>101.03395076911309</c:v>
                </c:pt>
                <c:pt idx="159">
                  <c:v>98.826022915015301</c:v>
                </c:pt>
                <c:pt idx="160">
                  <c:v>96.666345627898053</c:v>
                </c:pt>
                <c:pt idx="161">
                  <c:v>94.553864472395858</c:v>
                </c:pt>
                <c:pt idx="162">
                  <c:v>92.487548056062948</c:v>
                </c:pt>
                <c:pt idx="163">
                  <c:v>90.466387525808557</c:v>
                </c:pt>
                <c:pt idx="164">
                  <c:v>88.489396075337623</c:v>
                </c:pt>
                <c:pt idx="165">
                  <c:v>86.555608463354375</c:v>
                </c:pt>
                <c:pt idx="166">
                  <c:v>84.664080542295878</c:v>
                </c:pt>
                <c:pt idx="167">
                  <c:v>82.813888797363518</c:v>
                </c:pt>
                <c:pt idx="168">
                  <c:v>81.004129895628552</c:v>
                </c:pt>
                <c:pt idx="169">
                  <c:v>79.23392024499104</c:v>
                </c:pt>
                <c:pt idx="170">
                  <c:v>77.502395562777309</c:v>
                </c:pt>
                <c:pt idx="171">
                  <c:v>75.808710453764718</c:v>
                </c:pt>
                <c:pt idx="172">
                  <c:v>74.152037997427598</c:v>
                </c:pt>
                <c:pt idx="173">
                  <c:v>72.53156934420447</c:v>
                </c:pt>
                <c:pt idx="174">
                  <c:v>70.946513320586547</c:v>
                </c:pt>
                <c:pt idx="175">
                  <c:v>69.396096042837826</c:v>
                </c:pt>
                <c:pt idx="176">
                  <c:v>67.879560539155747</c:v>
                </c:pt>
                <c:pt idx="177">
                  <c:v>66.396166380089142</c:v>
                </c:pt>
                <c:pt idx="178">
                  <c:v>64.945189317033183</c:v>
                </c:pt>
                <c:pt idx="179">
                  <c:v>63.525920928623535</c:v>
                </c:pt>
                <c:pt idx="180">
                  <c:v>62.137668274859109</c:v>
                </c:pt>
                <c:pt idx="181">
                  <c:v>60.779753558782382</c:v>
                </c:pt>
                <c:pt idx="182">
                  <c:v>59.451513795553566</c:v>
                </c:pt>
                <c:pt idx="183">
                  <c:v>58.152300488756801</c:v>
                </c:pt>
                <c:pt idx="184">
                  <c:v>56.881479313779614</c:v>
                </c:pt>
                <c:pt idx="185">
                  <c:v>55.638429808112065</c:v>
                </c:pt>
                <c:pt idx="186">
                  <c:v>54.422545068413754</c:v>
                </c:pt>
                <c:pt idx="187">
                  <c:v>53.233231454200606</c:v>
                </c:pt>
                <c:pt idx="188">
                  <c:v>52.069908298007654</c:v>
                </c:pt>
                <c:pt idx="189">
                  <c:v>50.93200762188529</c:v>
                </c:pt>
                <c:pt idx="190">
                  <c:v>49.818973860090992</c:v>
                </c:pt>
                <c:pt idx="191">
                  <c:v>48.730263587841691</c:v>
                </c:pt>
                <c:pt idx="192">
                  <c:v>47.665345255992996</c:v>
                </c:pt>
                <c:pt idx="193">
                  <c:v>46.623698931517353</c:v>
                </c:pt>
                <c:pt idx="194">
                  <c:v>45.604816043653138</c:v>
                </c:pt>
                <c:pt idx="195">
                  <c:v>44.60819913560114</c:v>
                </c:pt>
                <c:pt idx="196">
                  <c:v>43.633361621647914</c:v>
                </c:pt>
                <c:pt idx="197">
                  <c:v>42.679827549596041</c:v>
                </c:pt>
                <c:pt idx="198">
                  <c:v>41.747131368386675</c:v>
                </c:pt>
                <c:pt idx="199">
                  <c:v>40.834817700800002</c:v>
                </c:pt>
                <c:pt idx="200">
                  <c:v>39.942441121122926</c:v>
                </c:pt>
                <c:pt idx="201">
                  <c:v>39.069565937675691</c:v>
                </c:pt>
                <c:pt idx="202">
                  <c:v>38.215765980090758</c:v>
                </c:pt>
                <c:pt idx="203">
                  <c:v>37.380624391240559</c:v>
                </c:pt>
                <c:pt idx="204">
                  <c:v>36.563733423712279</c:v>
                </c:pt>
                <c:pt idx="205">
                  <c:v>35.764694240730037</c:v>
                </c:pt>
                <c:pt idx="206">
                  <c:v>34.98311672142809</c:v>
                </c:pt>
                <c:pt idx="207">
                  <c:v>34.218619270379079</c:v>
                </c:pt>
                <c:pt idx="208">
                  <c:v>33.470828631284952</c:v>
                </c:pt>
                <c:pt idx="209">
                  <c:v>32.739379704739157</c:v>
                </c:pt>
                <c:pt idx="210">
                  <c:v>32.023915369971427</c:v>
                </c:pt>
                <c:pt idx="211">
                  <c:v>31.324086310488131</c:v>
                </c:pt>
                <c:pt idx="212">
                  <c:v>30.639550843522741</c:v>
                </c:pt>
                <c:pt idx="213">
                  <c:v>29.969974753213666</c:v>
                </c:pt>
                <c:pt idx="214">
                  <c:v>29.315031127427467</c:v>
                </c:pt>
                <c:pt idx="215">
                  <c:v>28.674400198147996</c:v>
                </c:pt>
                <c:pt idx="216">
                  <c:v>28.047769185353904</c:v>
                </c:pt>
                <c:pt idx="217">
                  <c:v>27.434832144307478</c:v>
                </c:pt>
                <c:pt idx="218">
                  <c:v>26.835289816181138</c:v>
                </c:pt>
                <c:pt idx="219">
                  <c:v>26.248849481948003</c:v>
                </c:pt>
                <c:pt idx="220">
                  <c:v>25.675224819465409</c:v>
                </c:pt>
                <c:pt idx="221">
                  <c:v>25.11413576368189</c:v>
                </c:pt>
                <c:pt idx="222">
                  <c:v>24.56530836989873</c:v>
                </c:pt>
                <c:pt idx="223">
                  <c:v>24.028474680020057</c:v>
                </c:pt>
                <c:pt idx="224">
                  <c:v>23.503372591725608</c:v>
                </c:pt>
                <c:pt idx="225">
                  <c:v>22.989745730502481</c:v>
                </c:pt>
                <c:pt idx="226">
                  <c:v>22.487343324473663</c:v>
                </c:pt>
                <c:pt idx="227">
                  <c:v>21.995920081961543</c:v>
                </c:pt>
                <c:pt idx="228">
                  <c:v>21.515236071727628</c:v>
                </c:pt>
                <c:pt idx="229">
                  <c:v>21.045056605828933</c:v>
                </c:pt>
                <c:pt idx="230">
                  <c:v>20.585152125034529</c:v>
                </c:pt>
                <c:pt idx="231">
                  <c:v>20.135298086746264</c:v>
                </c:pt>
                <c:pt idx="232">
                  <c:v>19.69527485536846</c:v>
                </c:pt>
                <c:pt idx="233">
                  <c:v>19.264867595073781</c:v>
                </c:pt>
                <c:pt idx="234">
                  <c:v>18.843866164912225</c:v>
                </c:pt>
                <c:pt idx="235">
                  <c:v>18.432065016212405</c:v>
                </c:pt>
                <c:pt idx="236">
                  <c:v>18.029263092225108</c:v>
                </c:pt>
                <c:pt idx="237">
                  <c:v>17.635263729959725</c:v>
                </c:pt>
                <c:pt idx="238">
                  <c:v>17.249874564166124</c:v>
                </c:pt>
                <c:pt idx="239">
                  <c:v>16.872907433414682</c:v>
                </c:pt>
                <c:pt idx="240">
                  <c:v>16.504178288228765</c:v>
                </c:pt>
                <c:pt idx="241">
                  <c:v>16.143507101224994</c:v>
                </c:pt>
                <c:pt idx="242">
                  <c:v>15.790717779217031</c:v>
                </c:pt>
                <c:pt idx="243">
                  <c:v>15.445638077240357</c:v>
                </c:pt>
                <c:pt idx="244">
                  <c:v>15.108099514455796</c:v>
                </c:pt>
                <c:pt idx="245">
                  <c:v>14.777937291890835</c:v>
                </c:pt>
                <c:pt idx="246">
                  <c:v>14.454990211978654</c:v>
                </c:pt>
                <c:pt idx="247">
                  <c:v>14.139100599855354</c:v>
                </c:pt>
                <c:pt idx="248">
                  <c:v>13.830114226377271</c:v>
                </c:pt>
                <c:pt idx="249">
                  <c:v>13.527880232820452</c:v>
                </c:pt>
                <c:pt idx="250">
                  <c:v>13.23225105722579</c:v>
                </c:pt>
                <c:pt idx="251">
                  <c:v>12.94308236235382</c:v>
                </c:pt>
                <c:pt idx="252">
                  <c:v>12.660232965213742</c:v>
                </c:pt>
                <c:pt idx="253">
                  <c:v>12.383564768132722</c:v>
                </c:pt>
                <c:pt idx="254">
                  <c:v>12.112942691331353</c:v>
                </c:pt>
                <c:pt idx="255">
                  <c:v>11.848234606972667</c:v>
                </c:pt>
                <c:pt idx="256">
                  <c:v>11.589311274652403</c:v>
                </c:pt>
                <c:pt idx="257">
                  <c:v>11.336046278298943</c:v>
                </c:pt>
                <c:pt idx="258">
                  <c:v>11.088315964452308</c:v>
                </c:pt>
                <c:pt idx="259">
                  <c:v>10.845999381891856</c:v>
                </c:pt>
                <c:pt idx="260">
                  <c:v>10.608978222583415</c:v>
                </c:pt>
                <c:pt idx="261">
                  <c:v>10.377136763916832</c:v>
                </c:pt>
                <c:pt idx="262">
                  <c:v>10.150361812205855</c:v>
                </c:pt>
                <c:pt idx="263">
                  <c:v>9.9285426474227734</c:v>
                </c:pt>
                <c:pt idx="264">
                  <c:v>9.7115709691406948</c:v>
                </c:pt>
                <c:pt idx="265">
                  <c:v>9.499340843657281</c:v>
                </c:pt>
                <c:pt idx="266">
                  <c:v>9.2917486522739097</c:v>
                </c:pt>
                <c:pt idx="267">
                  <c:v>9.0886930407051345</c:v>
                </c:pt>
                <c:pt idx="268">
                  <c:v>8.8900748695937644</c:v>
                </c:pt>
                <c:pt idx="269">
                  <c:v>8.695797166107269</c:v>
                </c:pt>
                <c:pt idx="270">
                  <c:v>8.5057650765920396</c:v>
                </c:pt>
                <c:pt idx="271">
                  <c:v>8.3198858202622858</c:v>
                </c:pt>
                <c:pt idx="272">
                  <c:v>8.1380686439009438</c:v>
                </c:pt>
                <c:pt idx="273">
                  <c:v>7.9602247775506063</c:v>
                </c:pt>
                <c:pt idx="274">
                  <c:v>7.7862673911726521</c:v>
                </c:pt>
                <c:pt idx="275">
                  <c:v>7.6161115522536038</c:v>
                </c:pt>
                <c:pt idx="276">
                  <c:v>7.4496741843378942</c:v>
                </c:pt>
                <c:pt idx="277">
                  <c:v>7.2868740264667862</c:v>
                </c:pt>
                <c:pt idx="278">
                  <c:v>7.1276315935037839</c:v>
                </c:pt>
                <c:pt idx="279">
                  <c:v>6.9718691373269648</c:v>
                </c:pt>
                <c:pt idx="280">
                  <c:v>6.8195106088694644</c:v>
                </c:pt>
                <c:pt idx="281">
                  <c:v>6.6704816209894702</c:v>
                </c:pt>
                <c:pt idx="282">
                  <c:v>6.5247094121515952</c:v>
                </c:pt>
                <c:pt idx="283">
                  <c:v>6.3821228109020334</c:v>
                </c:pt>
                <c:pt idx="284">
                  <c:v>6.2426522011199239</c:v>
                </c:pt>
                <c:pt idx="285">
                  <c:v>6.1062294880281982</c:v>
                </c:pt>
                <c:pt idx="286">
                  <c:v>5.9727880649471548</c:v>
                </c:pt>
                <c:pt idx="287">
                  <c:v>5.8422627807745435</c:v>
                </c:pt>
                <c:pt idx="288">
                  <c:v>5.7145899081764107</c:v>
                </c:pt>
                <c:pt idx="289">
                  <c:v>5.5897071124729827</c:v>
                </c:pt>
                <c:pt idx="290">
                  <c:v>5.467553421204574</c:v>
                </c:pt>
                <c:pt idx="291">
                  <c:v>5.3480691943625329</c:v>
                </c:pt>
                <c:pt idx="292">
                  <c:v>5.2311960952707173</c:v>
                </c:pt>
                <c:pt idx="293">
                  <c:v>5.116877062103435</c:v>
                </c:pt>
                <c:pt idx="294">
                  <c:v>5.0050562800256353</c:v>
                </c:pt>
                <c:pt idx="295">
                  <c:v>4.8956791539420443</c:v>
                </c:pt>
                <c:pt idx="296">
                  <c:v>4.78869228184183</c:v>
                </c:pt>
                <c:pt idx="297">
                  <c:v>4.6840434287256763</c:v>
                </c:pt>
                <c:pt idx="298">
                  <c:v>4.5816815011027412</c:v>
                </c:pt>
                <c:pt idx="299">
                  <c:v>4.4815565220448832</c:v>
                </c:pt>
                <c:pt idx="300">
                  <c:v>4.383619606786084</c:v>
                </c:pt>
                <c:pt idx="301">
                  <c:v>4.2878229388550197</c:v>
                </c:pt>
                <c:pt idx="302">
                  <c:v>4.1941197467293048</c:v>
                </c:pt>
                <c:pt idx="303">
                  <c:v>4.1024642809998966</c:v>
                </c:pt>
                <c:pt idx="304">
                  <c:v>4.0128117920344746</c:v>
                </c:pt>
                <c:pt idx="305">
                  <c:v>3.9251185081290196</c:v>
                </c:pt>
                <c:pt idx="306">
                  <c:v>3.839341614136845</c:v>
                </c:pt>
                <c:pt idx="307">
                  <c:v>3.7554392305646003</c:v>
                </c:pt>
                <c:pt idx="308">
                  <c:v>3.6733703931251558</c:v>
                </c:pt>
                <c:pt idx="309">
                  <c:v>3.5930950327372964</c:v>
                </c:pt>
                <c:pt idx="310">
                  <c:v>3.514573955962514</c:v>
                </c:pt>
                <c:pt idx="311">
                  <c:v>3.43776882586927</c:v>
                </c:pt>
                <c:pt idx="312">
                  <c:v>3.3626421433154858</c:v>
                </c:pt>
                <c:pt idx="313">
                  <c:v>3.289157228640061</c:v>
                </c:pt>
                <c:pt idx="314">
                  <c:v>3.2172782037544767</c:v>
                </c:pt>
                <c:pt idx="315">
                  <c:v>3.1469699746257906</c:v>
                </c:pt>
                <c:pt idx="316">
                  <c:v>3.0781982141423843</c:v>
                </c:pt>
                <c:pt idx="317">
                  <c:v>3.0109293453541981</c:v>
                </c:pt>
                <c:pt idx="318">
                  <c:v>2.9451305250792195</c:v>
                </c:pt>
                <c:pt idx="319">
                  <c:v>2.8807696278681809</c:v>
                </c:pt>
                <c:pt idx="320">
                  <c:v>2.8178152303197281</c:v>
                </c:pt>
                <c:pt idx="321">
                  <c:v>2.7562365957383528</c:v>
                </c:pt>
                <c:pt idx="322">
                  <c:v>2.6960036591275562</c:v>
                </c:pt>
                <c:pt idx="323">
                  <c:v>2.6370870125110102</c:v>
                </c:pt>
                <c:pt idx="324">
                  <c:v>2.5794578905744756</c:v>
                </c:pt>
                <c:pt idx="325">
                  <c:v>2.5230881566215126</c:v>
                </c:pt>
                <c:pt idx="326">
                  <c:v>2.467950288836064</c:v>
                </c:pt>
                <c:pt idx="327">
                  <c:v>2.4140173668452909</c:v>
                </c:pt>
                <c:pt idx="328">
                  <c:v>2.3612630585760459</c:v>
                </c:pt>
                <c:pt idx="329">
                  <c:v>2.3096616073985472</c:v>
                </c:pt>
                <c:pt idx="330">
                  <c:v>2.2591878195510384</c:v>
                </c:pt>
                <c:pt idx="331">
                  <c:v>2.2098170518392597</c:v>
                </c:pt>
                <c:pt idx="332">
                  <c:v>2.1615251996046969</c:v>
                </c:pt>
                <c:pt idx="333">
                  <c:v>2.1142886849557967</c:v>
                </c:pt>
                <c:pt idx="334">
                  <c:v>2.0680844452563547</c:v>
                </c:pt>
                <c:pt idx="335">
                  <c:v>2.0228899218654699</c:v>
                </c:pt>
                <c:pt idx="336">
                  <c:v>1.9786830491235805</c:v>
                </c:pt>
                <c:pt idx="337">
                  <c:v>1.9354422435791667</c:v>
                </c:pt>
                <c:pt idx="338">
                  <c:v>1.8931463934509112</c:v>
                </c:pt>
                <c:pt idx="339">
                  <c:v>1.8517748483201315</c:v>
                </c:pt>
                <c:pt idx="340">
                  <c:v>1.811307409048484</c:v>
                </c:pt>
                <c:pt idx="341">
                  <c:v>1.771724317915969</c:v>
                </c:pt>
                <c:pt idx="342">
                  <c:v>1.7330062489744822</c:v>
                </c:pt>
                <c:pt idx="343">
                  <c:v>1.695134298612168</c:v>
                </c:pt>
                <c:pt idx="344">
                  <c:v>1.6580899763239572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69-4E69-9136-9C51F98A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93360"/>
        <c:axId val="752492376"/>
      </c:scatterChart>
      <c:valAx>
        <c:axId val="752493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492376"/>
        <c:crosses val="autoZero"/>
        <c:crossBetween val="midCat"/>
      </c:valAx>
      <c:valAx>
        <c:axId val="752492376"/>
        <c:scaling>
          <c:logBase val="10"/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49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21</xdr:row>
      <xdr:rowOff>38100</xdr:rowOff>
    </xdr:from>
    <xdr:to>
      <xdr:col>14</xdr:col>
      <xdr:colOff>617220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08F4D-EC53-4B1E-99C3-98666CF44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2</xdr:row>
      <xdr:rowOff>7620</xdr:rowOff>
    </xdr:from>
    <xdr:to>
      <xdr:col>14</xdr:col>
      <xdr:colOff>571500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75A5C-931A-49A0-BED4-09C6EF6B1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62B9D-0EB6-4529-A07D-9BC63895DF8F}" name="Table1" displayName="Table1" ref="B19:Q364" totalsRowShown="0">
  <autoFilter ref="B19:Q364" xr:uid="{8CED3524-961A-44B2-BA74-CFECEE7FC783}"/>
  <tableColumns count="16">
    <tableColumn id="1" xr3:uid="{CED0749F-DA06-4E88-B70D-DAC841B3D447}" name="i">
      <calculatedColumnFormula>ROW()-20</calculatedColumnFormula>
    </tableColumn>
    <tableColumn id="2" xr3:uid="{BF916C7E-9CDA-4902-ACF6-FAC61DCB64EA}" name="f">
      <calculatedColumnFormula>EXP(B20/$B$18*LN($C$18/$C$17)+LN($C$17))</calculatedColumnFormula>
    </tableColumn>
    <tableColumn id="3" xr3:uid="{C85A7474-5E02-4C78-B6D5-038707076E1E}" name="omega">
      <calculatedColumnFormula>C20*turn</calculatedColumnFormula>
    </tableColumn>
    <tableColumn id="4" xr3:uid="{6988CFC7-5509-4A20-A520-04FEA9913ED9}" name="z">
      <calculatedColumnFormula>IMSUB(IMPRODUCT(mms*D20^2-k,COMPLEX(Rdc, D20*Le)), COMPLEX(0, D20*BxL^2))</calculatedColumnFormula>
    </tableColumn>
    <tableColumn id="5" xr3:uid="{E05E016E-4C5C-41F2-B169-69969500DCC2}" name="x">
      <calculatedColumnFormula>IMDIV(-BxL,E20)</calculatedColumnFormula>
    </tableColumn>
    <tableColumn id="6" xr3:uid="{84D8F942-A7D8-48D2-B1BA-CC47B2E985D6}" name="xre">
      <calculatedColumnFormula>IMABS(F20)</calculatedColumnFormula>
    </tableColumn>
    <tableColumn id="7" xr3:uid="{F173775C-4788-474B-9AF0-6FC1E192576D}" name="splau">
      <calculatedColumnFormula>G20*D20^2</calculatedColumnFormula>
    </tableColumn>
    <tableColumn id="8" xr3:uid="{805D4007-A21A-458F-8083-26CF02EB868F}" name="phase" dataDxfId="8">
      <calculatedColumnFormula>IMARGUMENT(IMPRODUCT(-1,Table1[[#This Row],[x]]))/turn</calculatedColumnFormula>
    </tableColumn>
    <tableColumn id="9" xr3:uid="{3C2BD1F0-6785-4F8D-B706-875F2A78A644}" name="x_A" dataDxfId="7">
      <calculatedColumnFormula>BxL/Rdc/k</calculatedColumnFormula>
    </tableColumn>
    <tableColumn id="10" xr3:uid="{48E2E961-F875-43C6-B8D5-CC1A8BF5C2C7}" name="x_B" dataDxfId="6">
      <calculatedColumnFormula>1/(Table1[[#This Row],[omega]]*BxL)</calculatedColumnFormula>
    </tableColumn>
    <tableColumn id="11" xr3:uid="{E69023B8-2526-4209-A86F-9B6B3C367E72}" name="x_C" dataDxfId="5">
      <calculatedColumnFormula>BxL/(Rdc*mms*Table1[[#This Row],[omega]]^2)</calculatedColumnFormula>
    </tableColumn>
    <tableColumn id="15" xr3:uid="{BE07AC5C-9E11-4B59-B1A0-060B561FD0AF}" name="x_D" dataDxfId="4">
      <calculatedColumnFormula>BxL/(Table1[[#This Row],[omega]]*Le*mms*Table1[[#This Row],[omega]]^2)</calculatedColumnFormula>
    </tableColumn>
    <tableColumn id="12" xr3:uid="{A9B45B67-B6EF-4042-90C9-476A2ED9346F}" name="spl_A" dataDxfId="3">
      <calculatedColumnFormula>Table1[[#This Row],[x_A]]*Table1[[#This Row],[omega]]^2</calculatedColumnFormula>
    </tableColumn>
    <tableColumn id="13" xr3:uid="{2C98E73B-DF52-4808-8800-5CBF43A5D1D7}" name="SPL_B" dataDxfId="2">
      <calculatedColumnFormula>Table1[[#This Row],[x_B]]*Table1[[#This Row],[omega]]^2</calculatedColumnFormula>
    </tableColumn>
    <tableColumn id="14" xr3:uid="{CC1101FD-734E-42EE-B40A-CAB947DBC704}" name="SPL_C" dataDxfId="1">
      <calculatedColumnFormula>Table1[[#This Row],[x_C]]*Table1[[#This Row],[omega]]^2</calculatedColumnFormula>
    </tableColumn>
    <tableColumn id="16" xr3:uid="{C7E39D65-855E-40CD-9044-9EE6011C64FB}" name="SPL_D" dataDxfId="0">
      <calculatedColumnFormula>Table1[[#This Row],[x_D]]*Table1[[#This Row],[omega]]^2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B81A-6244-469C-B4AA-DF419DE1EBB6}">
  <dimension ref="A2:Q364"/>
  <sheetViews>
    <sheetView tabSelected="1" workbookViewId="0">
      <selection activeCell="Q16" sqref="Q16"/>
    </sheetView>
  </sheetViews>
  <sheetFormatPr defaultRowHeight="14.4" x14ac:dyDescent="0.3"/>
  <cols>
    <col min="1" max="1" width="36.88671875" customWidth="1"/>
    <col min="7" max="7" width="11" bestFit="1" customWidth="1"/>
    <col min="14" max="16" width="12" bestFit="1" customWidth="1"/>
  </cols>
  <sheetData>
    <row r="2" spans="1:7" x14ac:dyDescent="0.3">
      <c r="A2" t="s">
        <v>0</v>
      </c>
      <c r="B2" t="s">
        <v>1</v>
      </c>
      <c r="C2" s="2">
        <v>21400</v>
      </c>
      <c r="D2" t="s">
        <v>14</v>
      </c>
      <c r="F2">
        <f>C2/1000^2</f>
        <v>2.1399999999999999E-2</v>
      </c>
      <c r="G2" t="s">
        <v>26</v>
      </c>
    </row>
    <row r="3" spans="1:7" x14ac:dyDescent="0.3">
      <c r="A3" t="s">
        <v>8</v>
      </c>
      <c r="B3" t="s">
        <v>2</v>
      </c>
      <c r="C3" s="2">
        <v>8.8000000000000007</v>
      </c>
      <c r="D3" t="s">
        <v>15</v>
      </c>
      <c r="F3">
        <f>C3/1000</f>
        <v>8.8000000000000005E-3</v>
      </c>
      <c r="G3" t="s">
        <v>27</v>
      </c>
    </row>
    <row r="4" spans="1:7" x14ac:dyDescent="0.3">
      <c r="A4" t="s">
        <v>9</v>
      </c>
      <c r="B4" t="s">
        <v>3</v>
      </c>
      <c r="C4" s="2">
        <v>27</v>
      </c>
      <c r="D4" t="s">
        <v>16</v>
      </c>
      <c r="F4">
        <f>C4/1000</f>
        <v>2.7E-2</v>
      </c>
      <c r="G4" t="s">
        <v>28</v>
      </c>
    </row>
    <row r="6" spans="1:7" x14ac:dyDescent="0.3">
      <c r="A6" t="s">
        <v>10</v>
      </c>
      <c r="B6" t="s">
        <v>4</v>
      </c>
      <c r="C6" s="2">
        <v>10.7</v>
      </c>
      <c r="D6" t="s">
        <v>22</v>
      </c>
    </row>
    <row r="7" spans="1:7" x14ac:dyDescent="0.3">
      <c r="A7" t="s">
        <v>11</v>
      </c>
      <c r="B7" t="s">
        <v>5</v>
      </c>
      <c r="C7" s="2">
        <v>3.9</v>
      </c>
      <c r="D7" t="s">
        <v>23</v>
      </c>
    </row>
    <row r="8" spans="1:7" x14ac:dyDescent="0.3">
      <c r="A8" t="s">
        <v>12</v>
      </c>
      <c r="B8" t="s">
        <v>6</v>
      </c>
      <c r="C8" s="2">
        <v>1.78</v>
      </c>
      <c r="D8" t="s">
        <v>24</v>
      </c>
      <c r="F8">
        <f>C8/1000</f>
        <v>1.7800000000000001E-3</v>
      </c>
      <c r="G8" t="s">
        <v>29</v>
      </c>
    </row>
    <row r="9" spans="1:7" x14ac:dyDescent="0.3">
      <c r="A9" t="s">
        <v>13</v>
      </c>
      <c r="B9" t="s">
        <v>7</v>
      </c>
      <c r="C9" s="2">
        <v>57.7</v>
      </c>
      <c r="D9" t="s">
        <v>25</v>
      </c>
      <c r="F9">
        <f>C9/1000</f>
        <v>5.7700000000000001E-2</v>
      </c>
      <c r="G9" t="s">
        <v>30</v>
      </c>
    </row>
    <row r="12" spans="1:7" x14ac:dyDescent="0.3">
      <c r="A12" t="s">
        <v>21</v>
      </c>
      <c r="B12" t="s">
        <v>21</v>
      </c>
      <c r="C12">
        <v>6.28318530717958</v>
      </c>
      <c r="E12" t="s">
        <v>49</v>
      </c>
      <c r="F12" t="s">
        <v>50</v>
      </c>
      <c r="G12" t="s">
        <v>51</v>
      </c>
    </row>
    <row r="13" spans="1:7" x14ac:dyDescent="0.3">
      <c r="E13">
        <f>1/6.2831*k*Rdc/BxL^2</f>
        <v>12.879192976690744</v>
      </c>
      <c r="F13">
        <f>1/6.2831*BxL^2/Rdc/mms</f>
        <v>80.975411431210048</v>
      </c>
      <c r="G13">
        <f>1/6.2831*Rdc/Le</f>
        <v>348.71500309641033</v>
      </c>
    </row>
    <row r="14" spans="1:7" x14ac:dyDescent="0.3">
      <c r="A14" t="s">
        <v>31</v>
      </c>
      <c r="B14" t="s">
        <v>33</v>
      </c>
      <c r="C14" s="3">
        <v>7.1400000000000002E-6</v>
      </c>
      <c r="D14" t="s">
        <v>32</v>
      </c>
    </row>
    <row r="15" spans="1:7" x14ac:dyDescent="0.3">
      <c r="A15" t="s">
        <v>48</v>
      </c>
      <c r="B15" t="s">
        <v>34</v>
      </c>
      <c r="C15">
        <f>Sd/Vas/Ca*Sd</f>
        <v>2375.5576304595907</v>
      </c>
      <c r="D15" t="s">
        <v>47</v>
      </c>
      <c r="E15" t="s">
        <v>52</v>
      </c>
      <c r="F15" t="s">
        <v>53</v>
      </c>
    </row>
    <row r="16" spans="1:7" x14ac:dyDescent="0.3">
      <c r="E16">
        <f>SQRT(E13*F13)</f>
        <v>32.29393054723262</v>
      </c>
      <c r="F16">
        <f>SQRT(F13*G13)</f>
        <v>168.03970021387062</v>
      </c>
    </row>
    <row r="17" spans="2:17" x14ac:dyDescent="0.3">
      <c r="C17" s="4">
        <v>5</v>
      </c>
    </row>
    <row r="18" spans="2:17" x14ac:dyDescent="0.3">
      <c r="B18">
        <f>COUNT(B20:B10000)-1</f>
        <v>344</v>
      </c>
      <c r="C18" s="4">
        <v>10000</v>
      </c>
    </row>
    <row r="19" spans="2:17" x14ac:dyDescent="0.3">
      <c r="B19" t="s">
        <v>37</v>
      </c>
      <c r="C19" t="s">
        <v>17</v>
      </c>
      <c r="D19" t="s">
        <v>18</v>
      </c>
      <c r="E19" t="s">
        <v>35</v>
      </c>
      <c r="F19" t="s">
        <v>19</v>
      </c>
      <c r="G19" t="s">
        <v>36</v>
      </c>
      <c r="H19" t="s">
        <v>20</v>
      </c>
      <c r="I19" t="s">
        <v>38</v>
      </c>
      <c r="J19" t="s">
        <v>39</v>
      </c>
      <c r="K19" t="s">
        <v>40</v>
      </c>
      <c r="L19" t="s">
        <v>41</v>
      </c>
      <c r="M19" t="s">
        <v>45</v>
      </c>
      <c r="N19" t="s">
        <v>42</v>
      </c>
      <c r="O19" t="s">
        <v>43</v>
      </c>
      <c r="P19" t="s">
        <v>44</v>
      </c>
      <c r="Q19" t="s">
        <v>46</v>
      </c>
    </row>
    <row r="20" spans="2:17" x14ac:dyDescent="0.3">
      <c r="B20">
        <f>ROW()-20</f>
        <v>0</v>
      </c>
      <c r="C20">
        <f>EXP(B20/$B$18*LN($C$18/$C$17)+LN($C$17))</f>
        <v>4.9999999999999991</v>
      </c>
      <c r="D20">
        <f t="shared" ref="D20:D83" si="0">C20*turn</f>
        <v>31.415926535897896</v>
      </c>
      <c r="E20" t="str">
        <f t="shared" ref="E20:E83" si="1">IMSUB(IMPRODUCT(mms*D20^2-k,COMPLEX(Rdc, D20*Le)), COMPLEX(0, D20*BxL^2))</f>
        <v>-9042.57905095469-3726.46691076277i</v>
      </c>
      <c r="F20" t="str">
        <f t="shared" ref="F20:F83" si="2">IMDIV(-BxL,E20)</f>
        <v>0.00101150809382192-0.00041684473205663i</v>
      </c>
      <c r="G20">
        <f>IMABS(F20)</f>
        <v>1.0940329768844347E-3</v>
      </c>
      <c r="H20">
        <f>G20*D20^2</f>
        <v>1.0797672683595483</v>
      </c>
      <c r="I20">
        <f>IMARGUMENT(IMPRODUCT(-1,Table1[[#This Row],[x]]))/turn</f>
        <v>0.43778703384827156</v>
      </c>
      <c r="J20">
        <f t="shared" ref="J20:J83" si="3">BxL/Rdc/k</f>
        <v>1.1549245147375992E-3</v>
      </c>
      <c r="K20">
        <f>1/(Table1[[#This Row],[omega]]*BxL)</f>
        <v>2.974858749381225E-3</v>
      </c>
      <c r="L20">
        <f>BxL/(Rdc*mms*Table1[[#This Row],[omega]]^2)</f>
        <v>4.8177428119495914E-2</v>
      </c>
      <c r="M20">
        <f>BxL/(Table1[[#This Row],[omega]]*Le*mms*Table1[[#This Row],[omega]]^2)</f>
        <v>3.3599927797327882</v>
      </c>
      <c r="N20" s="1">
        <f>Table1[[#This Row],[x_A]]*Table1[[#This Row],[omega]]^2</f>
        <v>1.1398648073580173</v>
      </c>
      <c r="O20" s="1">
        <f>Table1[[#This Row],[x_B]]*Table1[[#This Row],[omega]]^2</f>
        <v>2.9360679005512056</v>
      </c>
      <c r="P20" s="1">
        <f>Table1[[#This Row],[x_C]]*Table1[[#This Row],[omega]]^2</f>
        <v>47.549215660134195</v>
      </c>
      <c r="Q20" s="1">
        <f>Table1[[#This Row],[x_D]]*Table1[[#This Row],[omega]]^2</f>
        <v>3316.1799526479117</v>
      </c>
    </row>
    <row r="21" spans="2:17" x14ac:dyDescent="0.3">
      <c r="B21">
        <f t="shared" ref="B21:B84" si="4">ROW()-20</f>
        <v>1</v>
      </c>
      <c r="C21">
        <f t="shared" ref="C21:C84" si="5">EXP(B21/$B$18*LN($C$18/$C$17)+LN($C$17))</f>
        <v>5.111707816877165</v>
      </c>
      <c r="D21">
        <f t="shared" si="0"/>
        <v>32.117807449597613</v>
      </c>
      <c r="E21" t="str">
        <f t="shared" si="1"/>
        <v>-9032.54426222762-3809.57490848435i</v>
      </c>
      <c r="F21" t="str">
        <f t="shared" si="2"/>
        <v>0.00100570768355475-0.000424168279203673i</v>
      </c>
      <c r="G21">
        <f t="shared" ref="G21:G84" si="6">IMABS(F21)</f>
        <v>1.0914974456423001E-3</v>
      </c>
      <c r="H21">
        <f t="shared" ref="H21:H84" si="7">G21*D21^2</f>
        <v>1.1259380707289635</v>
      </c>
      <c r="I21">
        <f>IMARGUMENT(IMPRODUCT(-1,Table1[[#This Row],[x]]))/turn</f>
        <v>0.43647744401991767</v>
      </c>
      <c r="J21">
        <f t="shared" si="3"/>
        <v>1.1549245147375992E-3</v>
      </c>
      <c r="K21">
        <f>1/(Table1[[#This Row],[omega]]*BxL)</f>
        <v>2.9098481915957979E-3</v>
      </c>
      <c r="L21">
        <f>BxL/(Rdc*mms*Table1[[#This Row],[omega]]^2)</f>
        <v>4.6094762034052134E-2</v>
      </c>
      <c r="M21">
        <f>BxL/(Table1[[#This Row],[omega]]*Le*mms*Table1[[#This Row],[omega]]^2)</f>
        <v>3.1444905351578742</v>
      </c>
      <c r="N21" s="1">
        <f>Table1[[#This Row],[x_A]]*Table1[[#This Row],[omega]]^2</f>
        <v>1.1913664893608815</v>
      </c>
      <c r="O21" s="1">
        <f>Table1[[#This Row],[x_B]]*Table1[[#This Row],[omega]]^2</f>
        <v>3.0016642476259454</v>
      </c>
      <c r="P21" s="1">
        <f>Table1[[#This Row],[x_C]]*Table1[[#This Row],[omega]]^2</f>
        <v>47.549215660134195</v>
      </c>
      <c r="Q21" s="1">
        <f>Table1[[#This Row],[x_D]]*Table1[[#This Row],[omega]]^2</f>
        <v>3243.7103913676201</v>
      </c>
    </row>
    <row r="22" spans="2:17" x14ac:dyDescent="0.3">
      <c r="B22">
        <f t="shared" si="4"/>
        <v>2</v>
      </c>
      <c r="C22">
        <f t="shared" si="5"/>
        <v>5.2259113610246235</v>
      </c>
      <c r="D22">
        <f t="shared" si="0"/>
        <v>32.835369480212755</v>
      </c>
      <c r="E22" t="str">
        <f t="shared" si="1"/>
        <v>-9022.05607894477-3894.52958763201i</v>
      </c>
      <c r="F22" t="str">
        <f t="shared" si="2"/>
        <v>0.000999701169174043-0.000431538636877326i</v>
      </c>
      <c r="G22">
        <f t="shared" si="6"/>
        <v>1.0888654750546042E-3</v>
      </c>
      <c r="H22">
        <f t="shared" si="7"/>
        <v>1.1739728217989507</v>
      </c>
      <c r="I22">
        <f>IMARGUMENT(IMPRODUCT(-1,Table1[[#This Row],[x]]))/turn</f>
        <v>0.43514362702987108</v>
      </c>
      <c r="J22">
        <f t="shared" si="3"/>
        <v>1.1549245147375992E-3</v>
      </c>
      <c r="K22">
        <f>1/(Table1[[#This Row],[omega]]*BxL)</f>
        <v>2.8462583307172244E-3</v>
      </c>
      <c r="L22">
        <f>BxL/(Rdc*mms*Table1[[#This Row],[omega]]^2)</f>
        <v>4.4102127695689157E-2</v>
      </c>
      <c r="M22">
        <f>BxL/(Table1[[#This Row],[omega]]*Le*mms*Table1[[#This Row],[omega]]^2)</f>
        <v>2.9428101111823852</v>
      </c>
      <c r="N22" s="1">
        <f>Table1[[#This Row],[x_A]]*Table1[[#This Row],[omega]]^2</f>
        <v>1.2451951343790106</v>
      </c>
      <c r="O22" s="1">
        <f>Table1[[#This Row],[x_B]]*Table1[[#This Row],[omega]]^2</f>
        <v>3.068726119646052</v>
      </c>
      <c r="P22" s="1">
        <f>Table1[[#This Row],[x_C]]*Table1[[#This Row],[omega]]^2</f>
        <v>47.549215660134202</v>
      </c>
      <c r="Q22" s="1">
        <f>Table1[[#This Row],[x_D]]*Table1[[#This Row],[omega]]^2</f>
        <v>3172.8245310285174</v>
      </c>
    </row>
    <row r="23" spans="2:17" x14ac:dyDescent="0.3">
      <c r="B23">
        <f t="shared" si="4"/>
        <v>3</v>
      </c>
      <c r="C23">
        <f t="shared" si="5"/>
        <v>5.3426663908913525</v>
      </c>
      <c r="D23">
        <f t="shared" si="0"/>
        <v>33.568962968410702</v>
      </c>
      <c r="E23" t="str">
        <f t="shared" si="1"/>
        <v>-9011.09401570989-3981.37151506012i</v>
      </c>
      <c r="F23" t="str">
        <f t="shared" si="2"/>
        <v>0.00099348355342726-0.000438950821443005i</v>
      </c>
      <c r="G23">
        <f t="shared" si="6"/>
        <v>1.0861341512796402E-3</v>
      </c>
      <c r="H23">
        <f t="shared" si="7"/>
        <v>1.2239377201652444</v>
      </c>
      <c r="I23">
        <f>IMARGUMENT(IMPRODUCT(-1,Table1[[#This Row],[x]]))/turn</f>
        <v>0.43378533623956</v>
      </c>
      <c r="J23">
        <f t="shared" si="3"/>
        <v>1.1549245147375992E-3</v>
      </c>
      <c r="K23">
        <f>1/(Table1[[#This Row],[omega]]*BxL)</f>
        <v>2.7840581197929792E-3</v>
      </c>
      <c r="L23">
        <f>BxL/(Rdc*mms*Table1[[#This Row],[omega]]^2)</f>
        <v>4.2195633114452784E-2</v>
      </c>
      <c r="M23">
        <f>BxL/(Table1[[#This Row],[omega]]*Le*mms*Table1[[#This Row],[omega]]^2)</f>
        <v>2.7540650078765401</v>
      </c>
      <c r="N23" s="1">
        <f>Table1[[#This Row],[x_A]]*Table1[[#This Row],[omega]]^2</f>
        <v>1.3014558798887719</v>
      </c>
      <c r="O23" s="1">
        <f>Table1[[#This Row],[x_B]]*Table1[[#This Row],[omega]]^2</f>
        <v>3.1372862587299721</v>
      </c>
      <c r="P23" s="1">
        <f>Table1[[#This Row],[x_C]]*Table1[[#This Row],[omega]]^2</f>
        <v>47.549215660134202</v>
      </c>
      <c r="Q23" s="1">
        <f>Table1[[#This Row],[x_D]]*Table1[[#This Row],[omega]]^2</f>
        <v>3103.4877624977917</v>
      </c>
    </row>
    <row r="24" spans="2:17" x14ac:dyDescent="0.3">
      <c r="B24">
        <f t="shared" si="4"/>
        <v>4</v>
      </c>
      <c r="C24">
        <f t="shared" si="5"/>
        <v>5.4620299106572485</v>
      </c>
      <c r="D24">
        <f t="shared" si="0"/>
        <v>34.318946082017021</v>
      </c>
      <c r="E24" t="str">
        <f t="shared" si="1"/>
        <v>-8999.63666155001-4070.14211660063i</v>
      </c>
      <c r="F24" t="str">
        <f t="shared" si="2"/>
        <v>0.000987049909112501-0.000446399511152452i</v>
      </c>
      <c r="G24">
        <f t="shared" si="6"/>
        <v>1.0833005338483613E-3</v>
      </c>
      <c r="H24">
        <f t="shared" si="7"/>
        <v>1.2759006009547116</v>
      </c>
      <c r="I24">
        <f>IMARGUMENT(IMPRODUCT(-1,Table1[[#This Row],[x]]))/turn</f>
        <v>0.43240233463348199</v>
      </c>
      <c r="J24">
        <f t="shared" si="3"/>
        <v>1.1549245147375992E-3</v>
      </c>
      <c r="K24">
        <f>1/(Table1[[#This Row],[omega]]*BxL)</f>
        <v>2.7232171903497121E-3</v>
      </c>
      <c r="L24">
        <f>BxL/(Rdc*mms*Table1[[#This Row],[omega]]^2)</f>
        <v>4.0371554547549426E-2</v>
      </c>
      <c r="M24">
        <f>BxL/(Table1[[#This Row],[omega]]*Le*mms*Table1[[#This Row],[omega]]^2)</f>
        <v>2.5774255833865198</v>
      </c>
      <c r="N24" s="1">
        <f>Table1[[#This Row],[x_A]]*Table1[[#This Row],[omega]]^2</f>
        <v>1.3602586137166064</v>
      </c>
      <c r="O24" s="1">
        <f>Table1[[#This Row],[x_B]]*Table1[[#This Row],[omega]]^2</f>
        <v>3.2073781385062641</v>
      </c>
      <c r="P24" s="1">
        <f>Table1[[#This Row],[x_C]]*Table1[[#This Row],[omega]]^2</f>
        <v>47.549215660134195</v>
      </c>
      <c r="Q24" s="1">
        <f>Table1[[#This Row],[x_D]]*Table1[[#This Row],[omega]]^2</f>
        <v>3035.6662329672899</v>
      </c>
    </row>
    <row r="25" spans="2:17" x14ac:dyDescent="0.3">
      <c r="B25">
        <f t="shared" si="4"/>
        <v>5</v>
      </c>
      <c r="C25">
        <f t="shared" si="5"/>
        <v>5.5840601980647095</v>
      </c>
      <c r="D25">
        <f t="shared" si="0"/>
        <v>35.085684990886477</v>
      </c>
      <c r="E25" t="str">
        <f t="shared" si="1"/>
        <v>-8987.66163809573-4160.88369300896i</v>
      </c>
      <c r="F25" t="str">
        <f t="shared" si="2"/>
        <v>0.00098039539805557-0.00045387903870119i</v>
      </c>
      <c r="G25">
        <f t="shared" si="6"/>
        <v>1.0803616608806774E-3</v>
      </c>
      <c r="H25">
        <f t="shared" si="7"/>
        <v>1.3299309210398567</v>
      </c>
      <c r="I25">
        <f>IMARGUMENT(IMPRODUCT(-1,Table1[[#This Row],[x]]))/turn</f>
        <v>0.43099439559624358</v>
      </c>
      <c r="J25">
        <f t="shared" si="3"/>
        <v>1.1549245147375992E-3</v>
      </c>
      <c r="K25">
        <f>1/(Table1[[#This Row],[omega]]*BxL)</f>
        <v>2.6637058375662153E-3</v>
      </c>
      <c r="L25">
        <f>BxL/(Rdc*mms*Table1[[#This Row],[omega]]^2)</f>
        <v>3.8626329226175329E-2</v>
      </c>
      <c r="M25">
        <f>BxL/(Table1[[#This Row],[omega]]*Le*mms*Table1[[#This Row],[omega]]^2)</f>
        <v>2.4121154071876374</v>
      </c>
      <c r="N25" s="1">
        <f>Table1[[#This Row],[x_A]]*Table1[[#This Row],[omega]]^2</f>
        <v>1.4217181886706438</v>
      </c>
      <c r="O25" s="1">
        <f>Table1[[#This Row],[x_B]]*Table1[[#This Row],[omega]]^2</f>
        <v>3.2790359804566807</v>
      </c>
      <c r="P25" s="1">
        <f>Table1[[#This Row],[x_C]]*Table1[[#This Row],[omega]]^2</f>
        <v>47.549215660134195</v>
      </c>
      <c r="Q25" s="1">
        <f>Table1[[#This Row],[x_D]]*Table1[[#This Row],[omega]]^2</f>
        <v>2969.3268294253098</v>
      </c>
    </row>
    <row r="26" spans="2:17" x14ac:dyDescent="0.3">
      <c r="B26">
        <f t="shared" si="4"/>
        <v>6</v>
      </c>
      <c r="C26">
        <f t="shared" si="5"/>
        <v>5.7088168328720057</v>
      </c>
      <c r="D26">
        <f t="shared" si="0"/>
        <v>35.86955404568085</v>
      </c>
      <c r="E26" t="str">
        <f t="shared" si="1"/>
        <v>-8975.14555587208-4253.63943604382i</v>
      </c>
      <c r="F26" t="str">
        <f t="shared" si="2"/>
        <v>0.000973515291250595-0.000461383384667888i</v>
      </c>
      <c r="G26">
        <f t="shared" si="6"/>
        <v>1.0773145547825515E-3</v>
      </c>
      <c r="H26">
        <f t="shared" si="7"/>
        <v>1.3860997393265768</v>
      </c>
      <c r="I26">
        <f>IMARGUMENT(IMPRODUCT(-1,Table1[[#This Row],[x]]))/turn</f>
        <v>0.42956130370591694</v>
      </c>
      <c r="J26">
        <f t="shared" si="3"/>
        <v>1.1549245147375992E-3</v>
      </c>
      <c r="K26">
        <f>1/(Table1[[#This Row],[omega]]*BxL)</f>
        <v>2.6054950057704208E-3</v>
      </c>
      <c r="L26">
        <f>BxL/(Rdc*mms*Table1[[#This Row],[omega]]^2)</f>
        <v>3.6956548396758514E-2</v>
      </c>
      <c r="M26">
        <f>BxL/(Table1[[#This Row],[omega]]*Le*mms*Table1[[#This Row],[omega]]^2)</f>
        <v>2.2574078472315104</v>
      </c>
      <c r="N26" s="1">
        <f>Table1[[#This Row],[x_A]]*Table1[[#This Row],[omega]]^2</f>
        <v>1.4859546468698532</v>
      </c>
      <c r="O26" s="1">
        <f>Table1[[#This Row],[x_B]]*Table1[[#This Row],[omega]]^2</f>
        <v>3.3522947706243786</v>
      </c>
      <c r="P26" s="1">
        <f>Table1[[#This Row],[x_C]]*Table1[[#This Row],[omega]]^2</f>
        <v>47.549215660134195</v>
      </c>
      <c r="Q26" s="1">
        <f>Table1[[#This Row],[x_D]]*Table1[[#This Row],[omega]]^2</f>
        <v>2904.4371624895857</v>
      </c>
    </row>
    <row r="27" spans="2:17" x14ac:dyDescent="0.3">
      <c r="B27">
        <f t="shared" si="4"/>
        <v>7</v>
      </c>
      <c r="C27">
        <f t="shared" si="5"/>
        <v>5.8363607259423551</v>
      </c>
      <c r="D27">
        <f t="shared" si="0"/>
        <v>36.670935960640954</v>
      </c>
      <c r="E27" t="str">
        <f t="shared" si="1"/>
        <v>-8962.06396861446-4348.45344466851i</v>
      </c>
      <c r="F27" t="str">
        <f t="shared" si="2"/>
        <v>0.000966404990151075-0.000468906171958173i</v>
      </c>
      <c r="G27">
        <f t="shared" si="6"/>
        <v>1.0741562284367053E-3</v>
      </c>
      <c r="H27">
        <f t="shared" si="7"/>
        <v>1.4444796918712903</v>
      </c>
      <c r="I27">
        <f>IMARGUMENT(IMPRODUCT(-1,Table1[[#This Row],[x]]))/turn</f>
        <v>0.42810285554141941</v>
      </c>
      <c r="J27">
        <f t="shared" si="3"/>
        <v>1.1549245147375992E-3</v>
      </c>
      <c r="K27">
        <f>1/(Table1[[#This Row],[omega]]*BxL)</f>
        <v>2.5485562742533323E-3</v>
      </c>
      <c r="L27">
        <f>BxL/(Rdc*mms*Table1[[#This Row],[omega]]^2)</f>
        <v>3.5358950663021381E-2</v>
      </c>
      <c r="M27">
        <f>BxL/(Table1[[#This Row],[omega]]*Le*mms*Table1[[#This Row],[omega]]^2)</f>
        <v>2.1126228759857981</v>
      </c>
      <c r="N27" s="1">
        <f>Table1[[#This Row],[x_A]]*Table1[[#This Row],[omega]]^2</f>
        <v>1.5530934542088999</v>
      </c>
      <c r="O27" s="1">
        <f>Table1[[#This Row],[x_B]]*Table1[[#This Row],[omega]]^2</f>
        <v>3.4271902766954163</v>
      </c>
      <c r="P27" s="1">
        <f>Table1[[#This Row],[x_C]]*Table1[[#This Row],[omega]]^2</f>
        <v>47.549215660134202</v>
      </c>
      <c r="Q27" s="1">
        <f>Table1[[#This Row],[x_D]]*Table1[[#This Row],[omega]]^2</f>
        <v>2840.9655505935771</v>
      </c>
    </row>
    <row r="28" spans="2:17" x14ac:dyDescent="0.3">
      <c r="B28">
        <f t="shared" si="4"/>
        <v>8</v>
      </c>
      <c r="C28">
        <f t="shared" si="5"/>
        <v>5.9667541489828873</v>
      </c>
      <c r="D28">
        <f t="shared" si="0"/>
        <v>37.490222000442074</v>
      </c>
      <c r="E28" t="str">
        <f t="shared" si="1"/>
        <v>-8948.39132552049-4445.37074136042i</v>
      </c>
      <c r="F28" t="str">
        <f t="shared" si="2"/>
        <v>0.000959060049087276-0.000476440661380249i</v>
      </c>
      <c r="G28">
        <f t="shared" si="6"/>
        <v>1.0708836918973683E-3</v>
      </c>
      <c r="H28">
        <f t="shared" si="7"/>
        <v>1.5051449615971406</v>
      </c>
      <c r="I28">
        <f>IMARGUMENT(IMPRODUCT(-1,Table1[[#This Row],[x]]))/turn</f>
        <v>0.42661886050132103</v>
      </c>
      <c r="J28">
        <f t="shared" si="3"/>
        <v>1.1549245147375992E-3</v>
      </c>
      <c r="K28">
        <f>1/(Table1[[#This Row],[omega]]*BxL)</f>
        <v>2.4928618433929686E-3</v>
      </c>
      <c r="L28">
        <f>BxL/(Rdc*mms*Table1[[#This Row],[omega]]^2)</f>
        <v>3.3830415615859845E-2</v>
      </c>
      <c r="M28">
        <f>BxL/(Table1[[#This Row],[omega]]*Le*mms*Table1[[#This Row],[omega]]^2)</f>
        <v>1.9771240813272399</v>
      </c>
      <c r="N28" s="1">
        <f>Table1[[#This Row],[x_A]]*Table1[[#This Row],[omega]]^2</f>
        <v>1.6232657454166541</v>
      </c>
      <c r="O28" s="1">
        <f>Table1[[#This Row],[x_B]]*Table1[[#This Row],[omega]]^2</f>
        <v>3.5037590654618764</v>
      </c>
      <c r="P28" s="1">
        <f>Table1[[#This Row],[x_C]]*Table1[[#This Row],[omega]]^2</f>
        <v>47.549215660134202</v>
      </c>
      <c r="Q28" s="1">
        <f>Table1[[#This Row],[x_D]]*Table1[[#This Row],[omega]]^2</f>
        <v>2778.8810045183432</v>
      </c>
    </row>
    <row r="29" spans="2:17" x14ac:dyDescent="0.3">
      <c r="B29">
        <f t="shared" si="4"/>
        <v>9</v>
      </c>
      <c r="C29">
        <f t="shared" si="5"/>
        <v>6.100060764948017</v>
      </c>
      <c r="D29">
        <f t="shared" si="0"/>
        <v>38.327812171224011</v>
      </c>
      <c r="E29" t="str">
        <f t="shared" si="1"/>
        <v>-8934.10092134449-4544.43728851345i</v>
      </c>
      <c r="F29" t="str">
        <f t="shared" si="2"/>
        <v>0.000951476198774045-0.000483979748483869i</v>
      </c>
      <c r="G29">
        <f t="shared" si="6"/>
        <v>1.0674939595969688E-3</v>
      </c>
      <c r="H29">
        <f t="shared" si="7"/>
        <v>1.5681712423963061</v>
      </c>
      <c r="I29">
        <f>IMARGUMENT(IMPRODUCT(-1,Table1[[#This Row],[x]]))/turn</f>
        <v>0.42510914163116947</v>
      </c>
      <c r="J29">
        <f t="shared" si="3"/>
        <v>1.1549245147375992E-3</v>
      </c>
      <c r="K29">
        <f>1/(Table1[[#This Row],[omega]]*BxL)</f>
        <v>2.4383845210815499E-3</v>
      </c>
      <c r="L29">
        <f>BxL/(Rdc*mms*Table1[[#This Row],[omega]]^2)</f>
        <v>3.2367957738597047E-2</v>
      </c>
      <c r="M29">
        <f>BxL/(Table1[[#This Row],[omega]]*Le*mms*Table1[[#This Row],[omega]]^2)</f>
        <v>1.8503158691491708</v>
      </c>
      <c r="N29" s="1">
        <f>Table1[[#This Row],[x_A]]*Table1[[#This Row],[omega]]^2</f>
        <v>1.6966085801869999</v>
      </c>
      <c r="O29" s="1">
        <f>Table1[[#This Row],[x_B]]*Table1[[#This Row],[omega]]^2</f>
        <v>3.5820385206751419</v>
      </c>
      <c r="P29" s="1">
        <f>Table1[[#This Row],[x_C]]*Table1[[#This Row],[omega]]^2</f>
        <v>47.549215660134202</v>
      </c>
      <c r="Q29" s="1">
        <f>Table1[[#This Row],[x_D]]*Table1[[#This Row],[omega]]^2</f>
        <v>2718.1532122624435</v>
      </c>
    </row>
    <row r="30" spans="2:17" x14ac:dyDescent="0.3">
      <c r="B30">
        <f t="shared" si="4"/>
        <v>10</v>
      </c>
      <c r="C30">
        <f t="shared" si="5"/>
        <v>6.2363456591220965</v>
      </c>
      <c r="D30">
        <f t="shared" si="0"/>
        <v>39.18411541588911</v>
      </c>
      <c r="E30" t="str">
        <f t="shared" si="1"/>
        <v>-8919.16484423709-4645.70000491705i</v>
      </c>
      <c r="F30" t="str">
        <f t="shared" si="2"/>
        <v>0.000943649370860026-0.00049151596179736i</v>
      </c>
      <c r="G30">
        <f t="shared" si="6"/>
        <v>1.0639840580695308E-3</v>
      </c>
      <c r="H30">
        <f t="shared" si="7"/>
        <v>1.6336356974262112</v>
      </c>
      <c r="I30">
        <f>IMARGUMENT(IMPRODUCT(-1,Table1[[#This Row],[x]]))/turn</f>
        <v>0.42357353645610107</v>
      </c>
      <c r="J30">
        <f t="shared" si="3"/>
        <v>1.1549245147375992E-3</v>
      </c>
      <c r="K30">
        <f>1/(Table1[[#This Row],[omega]]*BxL)</f>
        <v>2.385097709449288E-3</v>
      </c>
      <c r="L30">
        <f>BxL/(Rdc*mms*Table1[[#This Row],[omega]]^2)</f>
        <v>3.0968720575707192E-2</v>
      </c>
      <c r="M30">
        <f>BxL/(Table1[[#This Row],[omega]]*Le*mms*Table1[[#This Row],[omega]]^2)</f>
        <v>1.7316408453873822</v>
      </c>
      <c r="N30" s="1">
        <f>Table1[[#This Row],[x_A]]*Table1[[#This Row],[omega]]^2</f>
        <v>1.7732652108822196</v>
      </c>
      <c r="O30" s="1">
        <f>Table1[[#This Row],[x_B]]*Table1[[#This Row],[omega]]^2</f>
        <v>3.6620668612980478</v>
      </c>
      <c r="P30" s="1">
        <f>Table1[[#This Row],[x_C]]*Table1[[#This Row],[omega]]^2</f>
        <v>47.549215660134202</v>
      </c>
      <c r="Q30" s="1">
        <f>Table1[[#This Row],[x_D]]*Table1[[#This Row],[omega]]^2</f>
        <v>2658.7525242424872</v>
      </c>
    </row>
    <row r="31" spans="2:17" x14ac:dyDescent="0.3">
      <c r="B31">
        <f t="shared" si="4"/>
        <v>11</v>
      </c>
      <c r="C31">
        <f t="shared" si="5"/>
        <v>6.37567537089648</v>
      </c>
      <c r="D31">
        <f t="shared" si="0"/>
        <v>40.059549813763482</v>
      </c>
      <c r="E31" t="str">
        <f t="shared" si="1"/>
        <v>-8903.55392122815-4749.20678229368i</v>
      </c>
      <c r="F31" t="str">
        <f t="shared" si="2"/>
        <v>0.000935575723455334-0.00049904146259952i</v>
      </c>
      <c r="G31">
        <f t="shared" si="6"/>
        <v>1.0603510341921866E-3</v>
      </c>
      <c r="H31">
        <f t="shared" si="7"/>
        <v>1.7016169114322723</v>
      </c>
      <c r="I31">
        <f>IMARGUMENT(IMPRODUCT(-1,Table1[[#This Row],[x]]))/turn</f>
        <v>0.42201189781517284</v>
      </c>
      <c r="J31">
        <f t="shared" si="3"/>
        <v>1.1549245147375992E-3</v>
      </c>
      <c r="K31">
        <f>1/(Table1[[#This Row],[omega]]*BxL)</f>
        <v>2.3329753918783125E-3</v>
      </c>
      <c r="L31">
        <f>BxL/(Rdc*mms*Table1[[#This Row],[omega]]^2)</f>
        <v>2.962997115362025E-2</v>
      </c>
      <c r="M31">
        <f>BxL/(Table1[[#This Row],[omega]]*Le*mms*Table1[[#This Row],[omega]]^2)</f>
        <v>1.6205773659568528</v>
      </c>
      <c r="N31" s="1">
        <f>Table1[[#This Row],[x_A]]*Table1[[#This Row],[omega]]^2</f>
        <v>1.8533853623318235</v>
      </c>
      <c r="O31" s="1">
        <f>Table1[[#This Row],[x_B]]*Table1[[#This Row],[omega]]^2</f>
        <v>3.7438831601648115</v>
      </c>
      <c r="P31" s="1">
        <f>Table1[[#This Row],[x_C]]*Table1[[#This Row],[omega]]^2</f>
        <v>47.549215660134202</v>
      </c>
      <c r="Q31" s="1">
        <f>Table1[[#This Row],[x_D]]*Table1[[#This Row],[omega]]^2</f>
        <v>2600.6499388170892</v>
      </c>
    </row>
    <row r="32" spans="2:17" x14ac:dyDescent="0.3">
      <c r="B32">
        <f t="shared" si="4"/>
        <v>12</v>
      </c>
      <c r="C32">
        <f t="shared" si="5"/>
        <v>6.5181179262565534</v>
      </c>
      <c r="D32">
        <f t="shared" si="0"/>
        <v>40.95454278471901</v>
      </c>
      <c r="E32" t="str">
        <f t="shared" si="1"/>
        <v>-8887.23766124645-4855.00650187457i</v>
      </c>
      <c r="F32" t="str">
        <f t="shared" si="2"/>
        <v>0.000927251667559795-0.000506548046363987i</v>
      </c>
      <c r="G32">
        <f t="shared" si="6"/>
        <v>1.056591963942369E-3</v>
      </c>
      <c r="H32">
        <f t="shared" si="7"/>
        <v>1.772194836958559</v>
      </c>
      <c r="I32">
        <f>IMARGUMENT(IMPRODUCT(-1,Table1[[#This Row],[x]]))/turn</f>
        <v>0.42042409469352643</v>
      </c>
      <c r="J32">
        <f t="shared" si="3"/>
        <v>1.1549245147375992E-3</v>
      </c>
      <c r="K32">
        <f>1/(Table1[[#This Row],[omega]]*BxL)</f>
        <v>2.2819921203003821E-3</v>
      </c>
      <c r="L32">
        <f>BxL/(Rdc*mms*Table1[[#This Row],[omega]]^2)</f>
        <v>2.8349094642710133E-2</v>
      </c>
      <c r="M32">
        <f>BxL/(Table1[[#This Row],[omega]]*Le*mms*Table1[[#This Row],[omega]]^2)</f>
        <v>1.5166372438299303</v>
      </c>
      <c r="N32" s="1">
        <f>Table1[[#This Row],[x_A]]*Table1[[#This Row],[omega]]^2</f>
        <v>1.9371255242733239</v>
      </c>
      <c r="O32" s="1">
        <f>Table1[[#This Row],[x_B]]*Table1[[#This Row],[omega]]^2</f>
        <v>3.8275273630578512</v>
      </c>
      <c r="P32" s="1">
        <f>Table1[[#This Row],[x_C]]*Table1[[#This Row],[omega]]^2</f>
        <v>47.549215660134202</v>
      </c>
      <c r="Q32" s="1">
        <f>Table1[[#This Row],[x_D]]*Table1[[#This Row],[omega]]^2</f>
        <v>2543.8170881271858</v>
      </c>
    </row>
    <row r="33" spans="2:17" x14ac:dyDescent="0.3">
      <c r="B33">
        <f t="shared" si="4"/>
        <v>13</v>
      </c>
      <c r="C33">
        <f t="shared" si="5"/>
        <v>6.6637428709945619</v>
      </c>
      <c r="D33">
        <f t="shared" si="0"/>
        <v>41.869531297855701</v>
      </c>
      <c r="E33" t="str">
        <f t="shared" si="1"/>
        <v>-8870.18419556489-4963.14905099233i</v>
      </c>
      <c r="F33" t="str">
        <f t="shared" si="2"/>
        <v>0.000918673894298062-0.000514027146013114i</v>
      </c>
      <c r="G33">
        <f t="shared" si="6"/>
        <v>1.052703961664035E-3</v>
      </c>
      <c r="H33">
        <f t="shared" si="7"/>
        <v>1.8454507343406474</v>
      </c>
      <c r="I33">
        <f>IMARGUMENT(IMPRODUCT(-1,Table1[[#This Row],[x]]))/turn</f>
        <v>0.41881001304814941</v>
      </c>
      <c r="J33">
        <f t="shared" si="3"/>
        <v>1.1549245147375992E-3</v>
      </c>
      <c r="K33">
        <f>1/(Table1[[#This Row],[omega]]*BxL)</f>
        <v>2.2321230027721852E-3</v>
      </c>
      <c r="L33">
        <f>BxL/(Rdc*mms*Table1[[#This Row],[omega]]^2)</f>
        <v>2.7123589250040239E-2</v>
      </c>
      <c r="M33">
        <f>BxL/(Table1[[#This Row],[omega]]*Le*mms*Table1[[#This Row],[omega]]^2)</f>
        <v>1.4193636031772694</v>
      </c>
      <c r="N33" s="1">
        <f>Table1[[#This Row],[x_A]]*Table1[[#This Row],[omega]]^2</f>
        <v>2.0246492570061494</v>
      </c>
      <c r="O33" s="1">
        <f>Table1[[#This Row],[x_B]]*Table1[[#This Row],[omega]]^2</f>
        <v>3.9130403082108138</v>
      </c>
      <c r="P33" s="1">
        <f>Table1[[#This Row],[x_C]]*Table1[[#This Row],[omega]]^2</f>
        <v>47.549215660134202</v>
      </c>
      <c r="Q33" s="1">
        <f>Table1[[#This Row],[x_D]]*Table1[[#This Row],[omega]]^2</f>
        <v>2488.2262242457828</v>
      </c>
    </row>
    <row r="34" spans="2:17" x14ac:dyDescent="0.3">
      <c r="B34">
        <f t="shared" si="4"/>
        <v>14</v>
      </c>
      <c r="C34">
        <f t="shared" si="5"/>
        <v>6.8126213046644777</v>
      </c>
      <c r="D34">
        <f t="shared" si="0"/>
        <v>42.80496208484643</v>
      </c>
      <c r="E34" t="str">
        <f t="shared" si="1"/>
        <v>-8852.36021555487-5073.68533966613i</v>
      </c>
      <c r="F34" t="str">
        <f t="shared" si="2"/>
        <v>0.000909839402851437-0.000521469837116041i</v>
      </c>
      <c r="G34">
        <f t="shared" si="6"/>
        <v>1.0486841898316621E-3</v>
      </c>
      <c r="H34">
        <f t="shared" si="7"/>
        <v>1.9214671054119898</v>
      </c>
      <c r="I34">
        <f>IMARGUMENT(IMPRODUCT(-1,Table1[[#This Row],[x]]))/turn</f>
        <v>0.41716955662268396</v>
      </c>
      <c r="J34">
        <f t="shared" si="3"/>
        <v>1.1549245147375992E-3</v>
      </c>
      <c r="K34">
        <f>1/(Table1[[#This Row],[omega]]*BxL)</f>
        <v>2.1833436913221587E-3</v>
      </c>
      <c r="L34">
        <f>BxL/(Rdc*mms*Table1[[#This Row],[omega]]^2)</f>
        <v>2.5951061332890858E-2</v>
      </c>
      <c r="M34">
        <f>BxL/(Table1[[#This Row],[omega]]*Le*mms*Table1[[#This Row],[omega]]^2)</f>
        <v>1.3283288711392547</v>
      </c>
      <c r="N34" s="1">
        <f>Table1[[#This Row],[x_A]]*Table1[[#This Row],[omega]]^2</f>
        <v>2.1161275108557001</v>
      </c>
      <c r="O34" s="1">
        <f>Table1[[#This Row],[x_B]]*Table1[[#This Row],[omega]]^2</f>
        <v>4.0004637462473305</v>
      </c>
      <c r="P34" s="1">
        <f>Table1[[#This Row],[x_C]]*Table1[[#This Row],[omega]]^2</f>
        <v>47.549215660134195</v>
      </c>
      <c r="Q34" s="1">
        <f>Table1[[#This Row],[x_D]]*Table1[[#This Row],[omega]]^2</f>
        <v>2433.8502056303805</v>
      </c>
    </row>
    <row r="35" spans="2:17" x14ac:dyDescent="0.3">
      <c r="B35">
        <f t="shared" si="4"/>
        <v>15</v>
      </c>
      <c r="C35">
        <f t="shared" si="5"/>
        <v>6.9648259152954655</v>
      </c>
      <c r="D35">
        <f t="shared" si="0"/>
        <v>43.76129185804804</v>
      </c>
      <c r="E35" t="str">
        <f t="shared" si="1"/>
        <v>-8833.73090762827-5186.66731715372i</v>
      </c>
      <c r="F35" t="str">
        <f t="shared" si="2"/>
        <v>0.000900745528959082-0.00052886684516166i</v>
      </c>
      <c r="G35">
        <f t="shared" si="6"/>
        <v>1.044529869295763E-3</v>
      </c>
      <c r="H35">
        <f t="shared" si="7"/>
        <v>2.0003276208962721</v>
      </c>
      <c r="I35">
        <f>IMARGUMENT(IMPRODUCT(-1,Table1[[#This Row],[x]]))/turn</f>
        <v>0.41550264774640228</v>
      </c>
      <c r="J35">
        <f t="shared" si="3"/>
        <v>1.1549245147375992E-3</v>
      </c>
      <c r="K35">
        <f>1/(Table1[[#This Row],[omega]]*BxL)</f>
        <v>2.1356303700628986E-3</v>
      </c>
      <c r="L35">
        <f>BxL/(Rdc*mms*Table1[[#This Row],[omega]]^2)</f>
        <v>2.482922072352442E-2</v>
      </c>
      <c r="M35">
        <f>BxL/(Table1[[#This Row],[omega]]*Le*mms*Table1[[#This Row],[omega]]^2)</f>
        <v>1.2431328984006067</v>
      </c>
      <c r="N35" s="1">
        <f>Table1[[#This Row],[x_A]]*Table1[[#This Row],[omega]]^2</f>
        <v>2.2117389600715125</v>
      </c>
      <c r="O35" s="1">
        <f>Table1[[#This Row],[x_B]]*Table1[[#This Row],[omega]]^2</f>
        <v>4.0898403605652378</v>
      </c>
      <c r="P35" s="1">
        <f>Table1[[#This Row],[x_C]]*Table1[[#This Row],[omega]]^2</f>
        <v>47.549215660134202</v>
      </c>
      <c r="Q35" s="1">
        <f>Table1[[#This Row],[x_D]]*Table1[[#This Row],[omega]]^2</f>
        <v>2380.6624838714511</v>
      </c>
    </row>
    <row r="36" spans="2:17" x14ac:dyDescent="0.3">
      <c r="B36">
        <f t="shared" si="4"/>
        <v>16</v>
      </c>
      <c r="C36">
        <f t="shared" si="5"/>
        <v>7.1204310148808982</v>
      </c>
      <c r="D36">
        <f t="shared" si="0"/>
        <v>44.738987533485442</v>
      </c>
      <c r="E36" t="str">
        <f t="shared" si="1"/>
        <v>-8814.25988523993-5302.14798844165i</v>
      </c>
      <c r="F36" t="str">
        <f t="shared" si="2"/>
        <v>0.000891389973843821-0.000536208555031098i</v>
      </c>
      <c r="G36">
        <f t="shared" si="6"/>
        <v>1.0402382899883211E-3</v>
      </c>
      <c r="H36">
        <f t="shared" si="7"/>
        <v>2.0821170415034898</v>
      </c>
      <c r="I36">
        <f>IMARGUMENT(IMPRODUCT(-1,Table1[[#This Row],[x]]))/turn</f>
        <v>0.41380922811216297</v>
      </c>
      <c r="J36">
        <f t="shared" si="3"/>
        <v>1.1549245147375992E-3</v>
      </c>
      <c r="K36">
        <f>1/(Table1[[#This Row],[omega]]*BxL)</f>
        <v>2.0889597435633498E-3</v>
      </c>
      <c r="L36">
        <f>BxL/(Rdc*mms*Table1[[#This Row],[omega]]^2)</f>
        <v>2.3755876256056758E-2</v>
      </c>
      <c r="M36">
        <f>BxL/(Table1[[#This Row],[omega]]*Le*mms*Table1[[#This Row],[omega]]^2)</f>
        <v>1.1634012003070315</v>
      </c>
      <c r="N36" s="1">
        <f>Table1[[#This Row],[x_A]]*Table1[[#This Row],[omega]]^2</f>
        <v>2.3116703518117006</v>
      </c>
      <c r="O36" s="1">
        <f>Table1[[#This Row],[x_B]]*Table1[[#This Row],[omega]]^2</f>
        <v>4.1812137881762101</v>
      </c>
      <c r="P36" s="1">
        <f>Table1[[#This Row],[x_C]]*Table1[[#This Row],[omega]]^2</f>
        <v>47.549215660134202</v>
      </c>
      <c r="Q36" s="1">
        <f>Table1[[#This Row],[x_D]]*Table1[[#This Row],[omega]]^2</f>
        <v>2328.6370907305109</v>
      </c>
    </row>
    <row r="37" spans="2:17" x14ac:dyDescent="0.3">
      <c r="B37">
        <f t="shared" si="4"/>
        <v>17</v>
      </c>
      <c r="C37">
        <f t="shared" si="5"/>
        <v>7.2795125756602594</v>
      </c>
      <c r="D37">
        <f t="shared" si="0"/>
        <v>45.738526458817525</v>
      </c>
      <c r="E37" t="str">
        <f t="shared" si="1"/>
        <v>-8793.90911781794-5420.18143064282i</v>
      </c>
      <c r="F37" t="str">
        <f t="shared" si="2"/>
        <v>0.000881770833399961-0.000543485022786183i</v>
      </c>
      <c r="G37">
        <f t="shared" si="6"/>
        <v>1.0358068220608315E-3</v>
      </c>
      <c r="H37">
        <f t="shared" si="7"/>
        <v>2.1669211327964879</v>
      </c>
      <c r="I37">
        <f>IMARGUMENT(IMPRODUCT(-1,Table1[[#This Row],[x]]))/turn</f>
        <v>0.41208925952787639</v>
      </c>
      <c r="J37">
        <f t="shared" si="3"/>
        <v>1.1549245147375992E-3</v>
      </c>
      <c r="K37">
        <f>1/(Table1[[#This Row],[omega]]*BxL)</f>
        <v>2.043309025475103E-3</v>
      </c>
      <c r="L37">
        <f>BxL/(Rdc*mms*Table1[[#This Row],[omega]]^2)</f>
        <v>2.2728931486697693E-2</v>
      </c>
      <c r="M37">
        <f>BxL/(Table1[[#This Row],[omega]]*Le*mms*Table1[[#This Row],[omega]]^2)</f>
        <v>1.0887833107926221</v>
      </c>
      <c r="N37" s="1">
        <f>Table1[[#This Row],[x_A]]*Table1[[#This Row],[omega]]^2</f>
        <v>2.4161168708953116</v>
      </c>
      <c r="O37" s="1">
        <f>Table1[[#This Row],[x_B]]*Table1[[#This Row],[omega]]^2</f>
        <v>4.2746286410109837</v>
      </c>
      <c r="P37" s="1">
        <f>Table1[[#This Row],[x_C]]*Table1[[#This Row],[omega]]^2</f>
        <v>47.549215660134202</v>
      </c>
      <c r="Q37" s="1">
        <f>Table1[[#This Row],[x_D]]*Table1[[#This Row],[omega]]^2</f>
        <v>2277.7486254614578</v>
      </c>
    </row>
    <row r="38" spans="2:17" x14ac:dyDescent="0.3">
      <c r="B38">
        <f t="shared" si="4"/>
        <v>18</v>
      </c>
      <c r="C38">
        <f t="shared" si="5"/>
        <v>7.4421482672116364</v>
      </c>
      <c r="D38">
        <f t="shared" si="0"/>
        <v>46.760396646396124</v>
      </c>
      <c r="E38" t="str">
        <f t="shared" si="1"/>
        <v>-8772.6388564827-5540.82280926774i</v>
      </c>
      <c r="F38" t="str">
        <f t="shared" si="2"/>
        <v>0.0008718866274629-0.000550685989880004i</v>
      </c>
      <c r="G38">
        <f t="shared" si="6"/>
        <v>1.0312329274217099E-3</v>
      </c>
      <c r="H38">
        <f t="shared" si="7"/>
        <v>2.2548265739475468</v>
      </c>
      <c r="I38">
        <f>IMARGUMENT(IMPRODUCT(-1,Table1[[#This Row],[x]]))/turn</f>
        <v>0.41034272463572685</v>
      </c>
      <c r="J38">
        <f t="shared" si="3"/>
        <v>1.1549245147375992E-3</v>
      </c>
      <c r="K38">
        <f>1/(Table1[[#This Row],[omega]]*BxL)</f>
        <v>1.9986559274072489E-3</v>
      </c>
      <c r="L38">
        <f>BxL/(Rdc*mms*Table1[[#This Row],[omega]]^2)</f>
        <v>2.1746380599001698E-2</v>
      </c>
      <c r="M38">
        <f>BxL/(Table1[[#This Row],[omega]]*Le*mms*Table1[[#This Row],[omega]]^2)</f>
        <v>1.0189512418825888</v>
      </c>
      <c r="N38" s="1">
        <f>Table1[[#This Row],[x_A]]*Table1[[#This Row],[omega]]^2</f>
        <v>2.5252825210350149</v>
      </c>
      <c r="O38" s="1">
        <f>Table1[[#This Row],[x_B]]*Table1[[#This Row],[omega]]^2</f>
        <v>4.3701305277005735</v>
      </c>
      <c r="P38" s="1">
        <f>Table1[[#This Row],[x_C]]*Table1[[#This Row],[omega]]^2</f>
        <v>47.549215660134195</v>
      </c>
      <c r="Q38" s="1">
        <f>Table1[[#This Row],[x_D]]*Table1[[#This Row],[omega]]^2</f>
        <v>2227.9722424089723</v>
      </c>
    </row>
    <row r="39" spans="2:17" x14ac:dyDescent="0.3">
      <c r="B39">
        <f t="shared" si="4"/>
        <v>19</v>
      </c>
      <c r="C39">
        <f t="shared" si="5"/>
        <v>7.6084174943729153</v>
      </c>
      <c r="D39">
        <f t="shared" si="0"/>
        <v>47.805097011531977</v>
      </c>
      <c r="E39" t="str">
        <f t="shared" si="1"/>
        <v>-8750.40755640995-5664.12839433282i</v>
      </c>
      <c r="F39" t="str">
        <f t="shared" si="2"/>
        <v>0.000861736328962851-0.000557800899882788i</v>
      </c>
      <c r="G39">
        <f t="shared" si="6"/>
        <v>1.0265141716335041E-3</v>
      </c>
      <c r="H39">
        <f t="shared" si="7"/>
        <v>2.3459208605603927</v>
      </c>
      <c r="I39">
        <f>IMARGUMENT(IMPRODUCT(-1,Table1[[#This Row],[x]]))/turn</f>
        <v>0.40856962759317933</v>
      </c>
      <c r="J39">
        <f t="shared" si="3"/>
        <v>1.1549245147375992E-3</v>
      </c>
      <c r="K39">
        <f>1/(Table1[[#This Row],[omega]]*BxL)</f>
        <v>1.9549786480443474E-3</v>
      </c>
      <c r="L39">
        <f>BxL/(Rdc*mms*Table1[[#This Row],[omega]]^2)</f>
        <v>2.080630448613079E-2</v>
      </c>
      <c r="M39">
        <f>BxL/(Table1[[#This Row],[omega]]*Le*mms*Table1[[#This Row],[omega]]^2)</f>
        <v>0.95359804199995191</v>
      </c>
      <c r="N39" s="1">
        <f>Table1[[#This Row],[x_A]]*Table1[[#This Row],[omega]]^2</f>
        <v>2.6393805232947578</v>
      </c>
      <c r="O39" s="1">
        <f>Table1[[#This Row],[x_B]]*Table1[[#This Row],[omega]]^2</f>
        <v>4.4677660758441107</v>
      </c>
      <c r="P39" s="1">
        <f>Table1[[#This Row],[x_C]]*Table1[[#This Row],[omega]]^2</f>
        <v>47.549215660134202</v>
      </c>
      <c r="Q39" s="1">
        <f>Table1[[#This Row],[x_D]]*Table1[[#This Row],[omega]]^2</f>
        <v>2179.283638877936</v>
      </c>
    </row>
    <row r="40" spans="2:17" x14ac:dyDescent="0.3">
      <c r="B40">
        <f t="shared" si="4"/>
        <v>20</v>
      </c>
      <c r="C40">
        <f t="shared" si="5"/>
        <v>7.7784014360102054</v>
      </c>
      <c r="D40">
        <f t="shared" si="0"/>
        <v>48.873137616083866</v>
      </c>
      <c r="E40" t="str">
        <f t="shared" si="1"/>
        <v>-8727.17179568584-5790.155576266i</v>
      </c>
      <c r="F40" t="str">
        <f t="shared" si="2"/>
        <v>0.000851319392748232-0.000564818917801215i</v>
      </c>
      <c r="G40">
        <f t="shared" si="6"/>
        <v>1.0216482361240361E-3</v>
      </c>
      <c r="H40">
        <f t="shared" si="7"/>
        <v>2.4402922017920474</v>
      </c>
      <c r="I40">
        <f>IMARGUMENT(IMPRODUCT(-1,Table1[[#This Row],[x]]))/turn</f>
        <v>0.40676999470957376</v>
      </c>
      <c r="J40">
        <f t="shared" si="3"/>
        <v>1.1549245147375992E-3</v>
      </c>
      <c r="K40">
        <f>1/(Table1[[#This Row],[omega]]*BxL)</f>
        <v>1.9122558625022097E-3</v>
      </c>
      <c r="L40">
        <f>BxL/(Rdc*mms*Table1[[#This Row],[omega]]^2)</f>
        <v>1.9906867002477593E-2</v>
      </c>
      <c r="M40">
        <f>BxL/(Table1[[#This Row],[omega]]*Le*mms*Table1[[#This Row],[omega]]^2)</f>
        <v>0.89243644673914957</v>
      </c>
      <c r="N40" s="1">
        <f>Table1[[#This Row],[x_A]]*Table1[[#This Row],[omega]]^2</f>
        <v>2.7586337325506403</v>
      </c>
      <c r="O40" s="1">
        <f>Table1[[#This Row],[x_B]]*Table1[[#This Row],[omega]]^2</f>
        <v>4.5675829547741937</v>
      </c>
      <c r="P40" s="1">
        <f>Table1[[#This Row],[x_C]]*Table1[[#This Row],[omega]]^2</f>
        <v>47.549215660134195</v>
      </c>
      <c r="Q40" s="1">
        <f>Table1[[#This Row],[x_D]]*Table1[[#This Row],[omega]]^2</f>
        <v>2131.6590432679491</v>
      </c>
    </row>
    <row r="41" spans="2:17" x14ac:dyDescent="0.3">
      <c r="B41">
        <f t="shared" si="4"/>
        <v>21</v>
      </c>
      <c r="C41">
        <f t="shared" si="5"/>
        <v>7.952183084652388</v>
      </c>
      <c r="D41">
        <f t="shared" si="0"/>
        <v>49.965039917489875</v>
      </c>
      <c r="E41" t="str">
        <f t="shared" si="1"/>
        <v>-8702.8861904958-5918.9628815667i</v>
      </c>
      <c r="F41" t="str">
        <f t="shared" si="2"/>
        <v>0.000840635783848356-0.000571728952051444i</v>
      </c>
      <c r="G41">
        <f t="shared" si="6"/>
        <v>1.0166329306589385E-3</v>
      </c>
      <c r="H41">
        <f t="shared" si="7"/>
        <v>2.5380294120697715</v>
      </c>
      <c r="I41">
        <f>IMARGUMENT(IMPRODUCT(-1,Table1[[#This Row],[x]]))/turn</f>
        <v>0.40494387503196089</v>
      </c>
      <c r="J41">
        <f t="shared" si="3"/>
        <v>1.1549245147375992E-3</v>
      </c>
      <c r="K41">
        <f>1/(Table1[[#This Row],[omega]]*BxL)</f>
        <v>1.8704667119162938E-3</v>
      </c>
      <c r="L41">
        <f>BxL/(Rdc*mms*Table1[[#This Row],[omega]]^2)</f>
        <v>1.9046311377327426E-2</v>
      </c>
      <c r="M41">
        <f>BxL/(Table1[[#This Row],[omega]]*Le*mms*Table1[[#This Row],[omega]]^2)</f>
        <v>0.83519761617593569</v>
      </c>
      <c r="N41" s="1">
        <f>Table1[[#This Row],[x_A]]*Table1[[#This Row],[omega]]^2</f>
        <v>2.8832750727684315</v>
      </c>
      <c r="O41" s="1">
        <f>Table1[[#This Row],[x_B]]*Table1[[#This Row],[omega]]^2</f>
        <v>4.6696298988308307</v>
      </c>
      <c r="P41" s="1">
        <f>Table1[[#This Row],[x_C]]*Table1[[#This Row],[omega]]^2</f>
        <v>47.549215660134202</v>
      </c>
      <c r="Q41" s="1">
        <f>Table1[[#This Row],[x_D]]*Table1[[#This Row],[omega]]^2</f>
        <v>2085.0752034671436</v>
      </c>
    </row>
    <row r="42" spans="2:17" x14ac:dyDescent="0.3">
      <c r="B42">
        <f t="shared" si="4"/>
        <v>22</v>
      </c>
      <c r="C42">
        <f t="shared" si="5"/>
        <v>8.1298472870111969</v>
      </c>
      <c r="D42">
        <f t="shared" si="0"/>
        <v>51.081337023362522</v>
      </c>
      <c r="E42" t="str">
        <f t="shared" si="1"/>
        <v>-8677.50330648141-6050.60998817326i</v>
      </c>
      <c r="F42" t="str">
        <f t="shared" si="2"/>
        <v>0.000829686004930495-0.000578519679125953i</v>
      </c>
      <c r="G42">
        <f t="shared" si="6"/>
        <v>1.0114662060165534E-3</v>
      </c>
      <c r="H42">
        <f t="shared" si="7"/>
        <v>2.6392217977613095</v>
      </c>
      <c r="I42">
        <f>IMARGUMENT(IMPRODUCT(-1,Table1[[#This Row],[x]]))/turn</f>
        <v>0.4030913408737129</v>
      </c>
      <c r="J42">
        <f t="shared" si="3"/>
        <v>1.1549245147375992E-3</v>
      </c>
      <c r="K42">
        <f>1/(Table1[[#This Row],[omega]]*BxL)</f>
        <v>1.8295907932576196E-3</v>
      </c>
      <c r="L42">
        <f>BxL/(Rdc*mms*Table1[[#This Row],[omega]]^2)</f>
        <v>1.8222956783554296E-2</v>
      </c>
      <c r="M42">
        <f>BxL/(Table1[[#This Row],[omega]]*Le*mms*Table1[[#This Row],[omega]]^2)</f>
        <v>0.78162995316332518</v>
      </c>
      <c r="N42" s="1">
        <f>Table1[[#This Row],[x_A]]*Table1[[#This Row],[omega]]^2</f>
        <v>3.0135479919479291</v>
      </c>
      <c r="O42" s="1">
        <f>Table1[[#This Row],[x_B]]*Table1[[#This Row],[omega]]^2</f>
        <v>4.7739567311553763</v>
      </c>
      <c r="P42" s="1">
        <f>Table1[[#This Row],[x_C]]*Table1[[#This Row],[omega]]^2</f>
        <v>47.549215660134202</v>
      </c>
      <c r="Q42" s="1">
        <f>Table1[[#This Row],[x_D]]*Table1[[#This Row],[omega]]^2</f>
        <v>2039.5093754996285</v>
      </c>
    </row>
    <row r="43" spans="2:17" x14ac:dyDescent="0.3">
      <c r="B43">
        <f t="shared" si="4"/>
        <v>23</v>
      </c>
      <c r="C43">
        <f t="shared" si="5"/>
        <v>8.31148078540655</v>
      </c>
      <c r="D43">
        <f t="shared" si="0"/>
        <v>52.222573951771828</v>
      </c>
      <c r="E43" t="str">
        <f t="shared" si="1"/>
        <v>-8650.97356609214-6185.15774048757i</v>
      </c>
      <c r="F43" t="str">
        <f t="shared" si="2"/>
        <v>0.000818471122693348-0.000585179570971584i</v>
      </c>
      <c r="G43">
        <f t="shared" si="6"/>
        <v>1.0061461667995346E-3</v>
      </c>
      <c r="H43">
        <f t="shared" si="7"/>
        <v>2.7439590392199973</v>
      </c>
      <c r="I43">
        <f>IMARGUMENT(IMPRODUCT(-1,Table1[[#This Row],[x]]))/turn</f>
        <v>0.401212488279372</v>
      </c>
      <c r="J43">
        <f t="shared" si="3"/>
        <v>1.1549245147375992E-3</v>
      </c>
      <c r="K43">
        <f>1/(Table1[[#This Row],[omega]]*BxL)</f>
        <v>1.7896081493712504E-3</v>
      </c>
      <c r="L43">
        <f>BxL/(Rdc*mms*Table1[[#This Row],[omega]]^2)</f>
        <v>1.7435195054649185E-2</v>
      </c>
      <c r="M43">
        <f>BxL/(Table1[[#This Row],[omega]]*Le*mms*Table1[[#This Row],[omega]]^2)</f>
        <v>0.7314979974193383</v>
      </c>
      <c r="N43" s="1">
        <f>Table1[[#This Row],[x_A]]*Table1[[#This Row],[omega]]^2</f>
        <v>3.149706937622724</v>
      </c>
      <c r="O43" s="1">
        <f>Table1[[#This Row],[x_B]]*Table1[[#This Row],[omega]]^2</f>
        <v>4.8806143880160588</v>
      </c>
      <c r="P43" s="1">
        <f>Table1[[#This Row],[x_C]]*Table1[[#This Row],[omega]]^2</f>
        <v>47.549215660134202</v>
      </c>
      <c r="Q43" s="1">
        <f>Table1[[#This Row],[x_D]]*Table1[[#This Row],[omega]]^2</f>
        <v>1994.9393124210312</v>
      </c>
    </row>
    <row r="44" spans="2:17" x14ac:dyDescent="0.3">
      <c r="B44">
        <f t="shared" si="4"/>
        <v>24</v>
      </c>
      <c r="C44">
        <f t="shared" si="5"/>
        <v>8.4971722601174058</v>
      </c>
      <c r="D44">
        <f t="shared" si="0"/>
        <v>53.389307897343592</v>
      </c>
      <c r="E44" t="str">
        <f t="shared" si="1"/>
        <v>-8623.24515175107-6322.66816400184i</v>
      </c>
      <c r="F44" t="str">
        <f t="shared" si="2"/>
        <v>0.000806992792928088-0.000591696925071097i</v>
      </c>
      <c r="G44">
        <f t="shared" si="6"/>
        <v>1.0006710843111573E-3</v>
      </c>
      <c r="H44">
        <f t="shared" si="7"/>
        <v>2.8523310686901069</v>
      </c>
      <c r="I44">
        <f>IMARGUMENT(IMPRODUCT(-1,Table1[[#This Row],[x]]))/turn</f>
        <v>0.39930743741920655</v>
      </c>
      <c r="J44">
        <f t="shared" si="3"/>
        <v>1.1549245147375992E-3</v>
      </c>
      <c r="K44">
        <f>1/(Table1[[#This Row],[omega]]*BxL)</f>
        <v>1.7504992592324593E-3</v>
      </c>
      <c r="L44">
        <f>BxL/(Rdc*mms*Table1[[#This Row],[omega]]^2)</f>
        <v>1.6681487543668102E-2</v>
      </c>
      <c r="M44">
        <f>BxL/(Table1[[#This Row],[omega]]*Le*mms*Table1[[#This Row],[omega]]^2)</f>
        <v>0.68458139054542144</v>
      </c>
      <c r="N44" s="1">
        <f>Table1[[#This Row],[x_A]]*Table1[[#This Row],[omega]]^2</f>
        <v>3.2920178538441354</v>
      </c>
      <c r="O44" s="1">
        <f>Table1[[#This Row],[x_B]]*Table1[[#This Row],[omega]]^2</f>
        <v>4.989654943676971</v>
      </c>
      <c r="P44" s="1">
        <f>Table1[[#This Row],[x_C]]*Table1[[#This Row],[omega]]^2</f>
        <v>47.549215660134195</v>
      </c>
      <c r="Q44" s="1">
        <f>Table1[[#This Row],[x_D]]*Table1[[#This Row],[omega]]^2</f>
        <v>1951.3432534567041</v>
      </c>
    </row>
    <row r="45" spans="2:17" x14ac:dyDescent="0.3">
      <c r="B45">
        <f t="shared" si="4"/>
        <v>25</v>
      </c>
      <c r="C45">
        <f t="shared" si="5"/>
        <v>8.687012372678792</v>
      </c>
      <c r="D45">
        <f t="shared" si="0"/>
        <v>54.582108503302607</v>
      </c>
      <c r="E45" t="str">
        <f t="shared" si="1"/>
        <v>-8594.26390464543-6463.20447946872i</v>
      </c>
      <c r="F45" t="str">
        <f t="shared" si="2"/>
        <v>0.000795253283969514-0.000598059897193258i</v>
      </c>
      <c r="G45">
        <f t="shared" si="6"/>
        <v>9.9503940941809282E-4</v>
      </c>
      <c r="H45">
        <f t="shared" si="7"/>
        <v>2.9644279446202164</v>
      </c>
      <c r="I45">
        <f>IMARGUMENT(IMPRODUCT(-1,Table1[[#This Row],[x]]))/turn</f>
        <v>0.39737633290699287</v>
      </c>
      <c r="J45">
        <f t="shared" si="3"/>
        <v>1.1549245147375992E-3</v>
      </c>
      <c r="K45">
        <f>1/(Table1[[#This Row],[omega]]*BxL)</f>
        <v>1.7122450284158366E-3</v>
      </c>
      <c r="L45">
        <f>BxL/(Rdc*mms*Table1[[#This Row],[omega]]^2)</f>
        <v>1.5960362117965039E-2</v>
      </c>
      <c r="M45">
        <f>BxL/(Table1[[#This Row],[omega]]*Le*mms*Table1[[#This Row],[omega]]^2)</f>
        <v>0.64067390742622077</v>
      </c>
      <c r="N45" s="1">
        <f>Table1[[#This Row],[x_A]]*Table1[[#This Row],[omega]]^2</f>
        <v>3.4407587006199929</v>
      </c>
      <c r="O45" s="1">
        <f>Table1[[#This Row],[x_B]]*Table1[[#This Row],[omega]]^2</f>
        <v>5.1011316358226733</v>
      </c>
      <c r="P45" s="1">
        <f>Table1[[#This Row],[x_C]]*Table1[[#This Row],[omega]]^2</f>
        <v>47.549215660134202</v>
      </c>
      <c r="Q45" s="1">
        <f>Table1[[#This Row],[x_D]]*Table1[[#This Row],[omega]]^2</f>
        <v>1908.6999133773011</v>
      </c>
    </row>
    <row r="46" spans="2:17" x14ac:dyDescent="0.3">
      <c r="B46">
        <f t="shared" si="4"/>
        <v>26</v>
      </c>
      <c r="C46">
        <f t="shared" si="5"/>
        <v>8.8810938101461669</v>
      </c>
      <c r="D46">
        <f t="shared" si="0"/>
        <v>55.801558139593908</v>
      </c>
      <c r="E46" t="str">
        <f t="shared" si="1"/>
        <v>-8563.97321894422-6606.83111655069i</v>
      </c>
      <c r="F46" t="str">
        <f t="shared" si="2"/>
        <v>0.000783255498254161-0.0006042565367472i</v>
      </c>
      <c r="G46">
        <f t="shared" si="6"/>
        <v>9.8924978531566752E-4</v>
      </c>
      <c r="H46">
        <f t="shared" si="7"/>
        <v>3.0803397229932532</v>
      </c>
      <c r="I46">
        <f>IMARGUMENT(IMPRODUCT(-1,Table1[[#This Row],[x]]))/turn</f>
        <v>0.39541934403467688</v>
      </c>
      <c r="J46">
        <f t="shared" si="3"/>
        <v>1.1549245147375992E-3</v>
      </c>
      <c r="K46">
        <f>1/(Table1[[#This Row],[omega]]*BxL)</f>
        <v>1.6748267797726728E-3</v>
      </c>
      <c r="L46">
        <f>BxL/(Rdc*mms*Table1[[#This Row],[omega]]^2)</f>
        <v>1.527041028383971E-2</v>
      </c>
      <c r="M46">
        <f>BxL/(Table1[[#This Row],[omega]]*Le*mms*Table1[[#This Row],[omega]]^2)</f>
        <v>0.59958254975315139</v>
      </c>
      <c r="N46" s="1">
        <f>Table1[[#This Row],[x_A]]*Table1[[#This Row],[omega]]^2</f>
        <v>3.5962199968228687</v>
      </c>
      <c r="O46" s="1">
        <f>Table1[[#This Row],[x_B]]*Table1[[#This Row],[omega]]^2</f>
        <v>5.2150988915508325</v>
      </c>
      <c r="P46" s="1">
        <f>Table1[[#This Row],[x_C]]*Table1[[#This Row],[omega]]^2</f>
        <v>47.549215660134202</v>
      </c>
      <c r="Q46" s="1">
        <f>Table1[[#This Row],[x_D]]*Table1[[#This Row],[omega]]^2</f>
        <v>1866.9884721065298</v>
      </c>
    </row>
    <row r="47" spans="2:17" x14ac:dyDescent="0.3">
      <c r="B47">
        <f t="shared" si="4"/>
        <v>27</v>
      </c>
      <c r="C47">
        <f t="shared" si="5"/>
        <v>9.0795113303487156</v>
      </c>
      <c r="D47">
        <f t="shared" si="0"/>
        <v>57.048252187217571</v>
      </c>
      <c r="E47" t="str">
        <f t="shared" si="1"/>
        <v>-8532.31393123639-6753.61372687957i</v>
      </c>
      <c r="F47" t="str">
        <f t="shared" si="2"/>
        <v>0.000771002991699609-0.00061027482464574i</v>
      </c>
      <c r="G47">
        <f t="shared" si="6"/>
        <v>9.8330106010628107E-4</v>
      </c>
      <c r="H47">
        <f t="shared" si="7"/>
        <v>3.2001563263393353</v>
      </c>
      <c r="I47">
        <f>IMARGUMENT(IMPRODUCT(-1,Table1[[#This Row],[x]]))/turn</f>
        <v>0.3934366649177734</v>
      </c>
      <c r="J47">
        <f t="shared" si="3"/>
        <v>1.1549245147375992E-3</v>
      </c>
      <c r="K47">
        <f>1/(Table1[[#This Row],[omega]]*BxL)</f>
        <v>1.6382262443120767E-3</v>
      </c>
      <c r="L47">
        <f>BxL/(Rdc*mms*Table1[[#This Row],[omega]]^2)</f>
        <v>1.461028443548428E-2</v>
      </c>
      <c r="M47">
        <f>BxL/(Table1[[#This Row],[omega]]*Le*mms*Table1[[#This Row],[omega]]^2)</f>
        <v>0.56112669768729373</v>
      </c>
      <c r="N47" s="1">
        <f>Table1[[#This Row],[x_A]]*Table1[[#This Row],[omega]]^2</f>
        <v>3.7587053876281145</v>
      </c>
      <c r="O47" s="1">
        <f>Table1[[#This Row],[x_B]]*Table1[[#This Row],[omega]]^2</f>
        <v>5.3316123539455678</v>
      </c>
      <c r="P47" s="1">
        <f>Table1[[#This Row],[x_C]]*Table1[[#This Row],[omega]]^2</f>
        <v>47.549215660134202</v>
      </c>
      <c r="Q47" s="1">
        <f>Table1[[#This Row],[x_D]]*Table1[[#This Row],[omega]]^2</f>
        <v>1826.1885645560103</v>
      </c>
    </row>
    <row r="48" spans="2:17" x14ac:dyDescent="0.3">
      <c r="B48">
        <f t="shared" si="4"/>
        <v>28</v>
      </c>
      <c r="C48">
        <f t="shared" si="5"/>
        <v>9.2823618081536647</v>
      </c>
      <c r="D48">
        <f t="shared" si="0"/>
        <v>58.322799328915984</v>
      </c>
      <c r="E48" t="str">
        <f t="shared" si="1"/>
        <v>-8499.22420497353-6903.61919645207i</v>
      </c>
      <c r="F48" t="str">
        <f t="shared" si="2"/>
        <v>0.000758499990620084-0.000616102713549941i</v>
      </c>
      <c r="G48">
        <f t="shared" si="6"/>
        <v>9.7719229909689134E-4</v>
      </c>
      <c r="H48">
        <f t="shared" si="7"/>
        <v>3.3239674111507478</v>
      </c>
      <c r="I48">
        <f>IMARGUMENT(IMPRODUCT(-1,Table1[[#This Row],[x]]))/turn</f>
        <v>0.39142851454563643</v>
      </c>
      <c r="J48">
        <f t="shared" si="3"/>
        <v>1.1549245147375992E-3</v>
      </c>
      <c r="K48">
        <f>1/(Table1[[#This Row],[omega]]*BxL)</f>
        <v>1.6024255522813691E-3</v>
      </c>
      <c r="L48">
        <f>BxL/(Rdc*mms*Table1[[#This Row],[omega]]^2)</f>
        <v>1.3978695222855539E-2</v>
      </c>
      <c r="M48">
        <f>BxL/(Table1[[#This Row],[omega]]*Le*mms*Table1[[#This Row],[omega]]^2)</f>
        <v>0.52513731593268864</v>
      </c>
      <c r="N48" s="1">
        <f>Table1[[#This Row],[x_A]]*Table1[[#This Row],[omega]]^2</f>
        <v>3.9285322375900451</v>
      </c>
      <c r="O48" s="1">
        <f>Table1[[#This Row],[x_B]]*Table1[[#This Row],[omega]]^2</f>
        <v>5.4507289092444848</v>
      </c>
      <c r="P48" s="1">
        <f>Table1[[#This Row],[x_C]]*Table1[[#This Row],[omega]]^2</f>
        <v>47.549215660134202</v>
      </c>
      <c r="Q48" s="1">
        <f>Table1[[#This Row],[x_D]]*Table1[[#This Row],[omega]]^2</f>
        <v>1786.2802706822768</v>
      </c>
    </row>
    <row r="49" spans="2:17" x14ac:dyDescent="0.3">
      <c r="B49">
        <f t="shared" si="4"/>
        <v>29</v>
      </c>
      <c r="C49">
        <f t="shared" si="5"/>
        <v>9.4897442827642351</v>
      </c>
      <c r="D49">
        <f t="shared" si="0"/>
        <v>59.625821846355663</v>
      </c>
      <c r="E49" t="str">
        <f t="shared" si="1"/>
        <v>-8464.63940969148-7056.91565728052i</v>
      </c>
      <c r="F49" t="str">
        <f t="shared" si="2"/>
        <v>0.000745751405898273-0.000621728170333756i</v>
      </c>
      <c r="G49">
        <f t="shared" si="6"/>
        <v>9.709227967175405E-4</v>
      </c>
      <c r="H49">
        <f t="shared" si="7"/>
        <v>3.4518622344663683</v>
      </c>
      <c r="I49">
        <f>IMARGUMENT(IMPRODUCT(-1,Table1[[#This Row],[x]]))/turn</f>
        <v>0.38939513673110826</v>
      </c>
      <c r="J49">
        <f t="shared" si="3"/>
        <v>1.1549245147375992E-3</v>
      </c>
      <c r="K49">
        <f>1/(Table1[[#This Row],[omega]]*BxL)</f>
        <v>1.5674072244413987E-3</v>
      </c>
      <c r="L49">
        <f>BxL/(Rdc*mms*Table1[[#This Row],[omega]]^2)</f>
        <v>1.3374409033331532E-2</v>
      </c>
      <c r="M49">
        <f>BxL/(Table1[[#This Row],[omega]]*Le*mms*Table1[[#This Row],[omega]]^2)</f>
        <v>0.4914562107302714</v>
      </c>
      <c r="N49" s="1">
        <f>Table1[[#This Row],[x_A]]*Table1[[#This Row],[omega]]^2</f>
        <v>4.1060322505146649</v>
      </c>
      <c r="O49" s="1">
        <f>Table1[[#This Row],[x_B]]*Table1[[#This Row],[omega]]^2</f>
        <v>5.5725067146126781</v>
      </c>
      <c r="P49" s="1">
        <f>Table1[[#This Row],[x_C]]*Table1[[#This Row],[omega]]^2</f>
        <v>47.549215660134195</v>
      </c>
      <c r="Q49" s="1">
        <f>Table1[[#This Row],[x_D]]*Table1[[#This Row],[omega]]^2</f>
        <v>1747.2441057610627</v>
      </c>
    </row>
    <row r="50" spans="2:17" x14ac:dyDescent="0.3">
      <c r="B50">
        <f t="shared" si="4"/>
        <v>30</v>
      </c>
      <c r="C50">
        <f t="shared" si="5"/>
        <v>9.7017600060742666</v>
      </c>
      <c r="D50">
        <f t="shared" si="0"/>
        <v>60.957955923948305</v>
      </c>
      <c r="E50" t="str">
        <f t="shared" si="1"/>
        <v>-8428.49199477483-7213.57249821249i</v>
      </c>
      <c r="F50" t="str">
        <f t="shared" si="2"/>
        <v>0.000732762844141994-0.000627139220573688i</v>
      </c>
      <c r="G50">
        <f t="shared" si="6"/>
        <v>9.6449208795968734E-4</v>
      </c>
      <c r="H50">
        <f t="shared" si="7"/>
        <v>3.5839295204337507</v>
      </c>
      <c r="I50">
        <f>IMARGUMENT(IMPRODUCT(-1,Table1[[#This Row],[x]]))/turn</f>
        <v>0.38733679995448805</v>
      </c>
      <c r="J50">
        <f t="shared" si="3"/>
        <v>1.1549245147375992E-3</v>
      </c>
      <c r="K50">
        <f>1/(Table1[[#This Row],[omega]]*BxL)</f>
        <v>1.5331541635325275E-3</v>
      </c>
      <c r="L50">
        <f>BxL/(Rdc*mms*Table1[[#This Row],[omega]]^2)</f>
        <v>1.2796245582233971E-2</v>
      </c>
      <c r="M50">
        <f>BxL/(Table1[[#This Row],[omega]]*Le*mms*Table1[[#This Row],[omega]]^2)</f>
        <v>0.45993533450652024</v>
      </c>
      <c r="N50" s="1">
        <f>Table1[[#This Row],[x_A]]*Table1[[#This Row],[omega]]^2</f>
        <v>4.2915521173396192</v>
      </c>
      <c r="O50" s="1">
        <f>Table1[[#This Row],[x_B]]*Table1[[#This Row],[omega]]^2</f>
        <v>5.6970052265372244</v>
      </c>
      <c r="P50" s="1">
        <f>Table1[[#This Row],[x_C]]*Table1[[#This Row],[omega]]^2</f>
        <v>47.549215660134195</v>
      </c>
      <c r="Q50" s="1">
        <f>Table1[[#This Row],[x_D]]*Table1[[#This Row],[omega]]^2</f>
        <v>1709.0610108741364</v>
      </c>
    </row>
    <row r="51" spans="2:17" x14ac:dyDescent="0.3">
      <c r="B51">
        <f t="shared" si="4"/>
        <v>31</v>
      </c>
      <c r="C51">
        <f t="shared" si="5"/>
        <v>9.9185124921032166</v>
      </c>
      <c r="D51">
        <f t="shared" si="0"/>
        <v>62.319851959460053</v>
      </c>
      <c r="E51" t="str">
        <f t="shared" si="1"/>
        <v>-8390.71135751793-7373.66037482587i</v>
      </c>
      <c r="F51" t="str">
        <f t="shared" si="2"/>
        <v>0.000719540615567535-0.000632323994834404i</v>
      </c>
      <c r="G51">
        <f t="shared" si="6"/>
        <v>9.5789995923094512E-4</v>
      </c>
      <c r="H51">
        <f t="shared" si="7"/>
        <v>3.7202573276903479</v>
      </c>
      <c r="I51">
        <f>IMARGUMENT(IMPRODUCT(-1,Table1[[#This Row],[x]]))/turn</f>
        <v>0.38525379709730312</v>
      </c>
      <c r="J51">
        <f t="shared" si="3"/>
        <v>1.1549245147375992E-3</v>
      </c>
      <c r="K51">
        <f>1/(Table1[[#This Row],[omega]]*BxL)</f>
        <v>1.4996496459271016E-3</v>
      </c>
      <c r="L51">
        <f>BxL/(Rdc*mms*Table1[[#This Row],[omega]]^2)</f>
        <v>1.2243075607509981E-2</v>
      </c>
      <c r="M51">
        <f>BxL/(Table1[[#This Row],[omega]]*Le*mms*Table1[[#This Row],[omega]]^2)</f>
        <v>0.43043613512033857</v>
      </c>
      <c r="N51" s="1">
        <f>Table1[[#This Row],[x_A]]*Table1[[#This Row],[omega]]^2</f>
        <v>4.4854541932868788</v>
      </c>
      <c r="O51" s="1">
        <f>Table1[[#This Row],[x_B]]*Table1[[#This Row],[omega]]^2</f>
        <v>5.8242852298560805</v>
      </c>
      <c r="P51" s="1">
        <f>Table1[[#This Row],[x_C]]*Table1[[#This Row],[omega]]^2</f>
        <v>47.549215660134195</v>
      </c>
      <c r="Q51" s="1">
        <f>Table1[[#This Row],[x_D]]*Table1[[#This Row],[omega]]^2</f>
        <v>1671.7123436040135</v>
      </c>
    </row>
    <row r="52" spans="2:17" x14ac:dyDescent="0.3">
      <c r="B52">
        <f t="shared" si="4"/>
        <v>32</v>
      </c>
      <c r="C52">
        <f t="shared" si="5"/>
        <v>10.140107567535567</v>
      </c>
      <c r="D52">
        <f t="shared" si="0"/>
        <v>63.712174881559946</v>
      </c>
      <c r="E52" t="str">
        <f t="shared" si="1"/>
        <v>-8351.2237052244-7537.25121829864i</v>
      </c>
      <c r="F52" t="str">
        <f t="shared" si="2"/>
        <v>0.00070609173836902-0.000637270776487899i</v>
      </c>
      <c r="G52">
        <f t="shared" si="6"/>
        <v>9.5114645852175392E-4</v>
      </c>
      <c r="H52">
        <f t="shared" si="7"/>
        <v>3.8609329184294086</v>
      </c>
      <c r="I52">
        <f>IMARGUMENT(IMPRODUCT(-1,Table1[[#This Row],[x]]))/turn</f>
        <v>0.38314644506196982</v>
      </c>
      <c r="J52">
        <f t="shared" si="3"/>
        <v>1.1549245147375992E-3</v>
      </c>
      <c r="K52">
        <f>1/(Table1[[#This Row],[omega]]*BxL)</f>
        <v>1.4668773134643525E-3</v>
      </c>
      <c r="L52">
        <f>BxL/(Rdc*mms*Table1[[#This Row],[omega]]^2)</f>
        <v>1.1713818664070804E-2</v>
      </c>
      <c r="M52">
        <f>BxL/(Table1[[#This Row],[omega]]*Le*mms*Table1[[#This Row],[omega]]^2)</f>
        <v>0.40282894684776116</v>
      </c>
      <c r="N52" s="1">
        <f>Table1[[#This Row],[x_A]]*Table1[[#This Row],[omega]]^2</f>
        <v>4.6881172056106886</v>
      </c>
      <c r="O52" s="1">
        <f>Table1[[#This Row],[x_B]]*Table1[[#This Row],[omega]]^2</f>
        <v>5.9544088674355091</v>
      </c>
      <c r="P52" s="1">
        <f>Table1[[#This Row],[x_C]]*Table1[[#This Row],[omega]]^2</f>
        <v>47.549215660134202</v>
      </c>
      <c r="Q52" s="1">
        <f>Table1[[#This Row],[x_D]]*Table1[[#This Row],[omega]]^2</f>
        <v>1635.1798689320358</v>
      </c>
    </row>
    <row r="53" spans="2:17" x14ac:dyDescent="0.3">
      <c r="B53">
        <f t="shared" si="4"/>
        <v>33</v>
      </c>
      <c r="C53">
        <f t="shared" si="5"/>
        <v>10.366653423389373</v>
      </c>
      <c r="D53">
        <f t="shared" si="0"/>
        <v>65.135604474462994</v>
      </c>
      <c r="E53" t="str">
        <f t="shared" si="1"/>
        <v>-8309.95191107622-7704.41824314521i</v>
      </c>
      <c r="F53" t="str">
        <f t="shared" si="2"/>
        <v>0.000692423939355191-0.000641968050771512i</v>
      </c>
      <c r="G53">
        <f t="shared" si="6"/>
        <v>9.4423190477950709E-4</v>
      </c>
      <c r="H53">
        <f t="shared" si="7"/>
        <v>4.0060426300296399</v>
      </c>
      <c r="I53">
        <f>IMARGUMENT(IMPRODUCT(-1,Table1[[#This Row],[x]]))/turn</f>
        <v>0.38101508427413433</v>
      </c>
      <c r="J53">
        <f t="shared" si="3"/>
        <v>1.1549245147375992E-3</v>
      </c>
      <c r="K53">
        <f>1/(Table1[[#This Row],[omega]]*BxL)</f>
        <v>1.4348211654637317E-3</v>
      </c>
      <c r="L53">
        <f>BxL/(Rdc*mms*Table1[[#This Row],[omega]]^2)</f>
        <v>1.1207441013479154E-2</v>
      </c>
      <c r="M53">
        <f>BxL/(Table1[[#This Row],[omega]]*Le*mms*Table1[[#This Row],[omega]]^2)</f>
        <v>0.37699242042750375</v>
      </c>
      <c r="N53" s="1">
        <f>Table1[[#This Row],[x_A]]*Table1[[#This Row],[omega]]^2</f>
        <v>4.8999369933231804</v>
      </c>
      <c r="O53" s="1">
        <f>Table1[[#This Row],[x_B]]*Table1[[#This Row],[omega]]^2</f>
        <v>6.0874396705105598</v>
      </c>
      <c r="P53" s="1">
        <f>Table1[[#This Row],[x_C]]*Table1[[#This Row],[omega]]^2</f>
        <v>47.549215660134202</v>
      </c>
      <c r="Q53" s="1">
        <f>Table1[[#This Row],[x_D]]*Table1[[#This Row],[omega]]^2</f>
        <v>1599.4457503353515</v>
      </c>
    </row>
    <row r="54" spans="2:17" x14ac:dyDescent="0.3">
      <c r="B54">
        <f t="shared" si="4"/>
        <v>34</v>
      </c>
      <c r="C54">
        <f t="shared" si="5"/>
        <v>10.598260667839178</v>
      </c>
      <c r="D54">
        <f t="shared" si="0"/>
        <v>66.590835709826365</v>
      </c>
      <c r="E54" t="str">
        <f t="shared" si="1"/>
        <v>-8266.81536349044-7875.23595370272i</v>
      </c>
      <c r="F54" t="str">
        <f t="shared" si="2"/>
        <v>0.000678545650661548-0.00064640455475979i</v>
      </c>
      <c r="G54">
        <f t="shared" si="6"/>
        <v>9.3715689638710232E-4</v>
      </c>
      <c r="H54">
        <f t="shared" si="7"/>
        <v>4.1556717501306313</v>
      </c>
      <c r="I54">
        <f>IMARGUMENT(IMPRODUCT(-1,Table1[[#This Row],[x]]))/turn</f>
        <v>0.37886007806524152</v>
      </c>
      <c r="J54">
        <f t="shared" si="3"/>
        <v>1.1549245147375992E-3</v>
      </c>
      <c r="K54">
        <f>1/(Table1[[#This Row],[omega]]*BxL)</f>
        <v>1.4034655509127763E-3</v>
      </c>
      <c r="L54">
        <f>BxL/(Rdc*mms*Table1[[#This Row],[omega]]^2)</f>
        <v>1.0722953604863429E-2</v>
      </c>
      <c r="M54">
        <f>BxL/(Table1[[#This Row],[omega]]*Le*mms*Table1[[#This Row],[omega]]^2)</f>
        <v>0.35281298966208469</v>
      </c>
      <c r="N54" s="1">
        <f>Table1[[#This Row],[x_A]]*Table1[[#This Row],[omega]]^2</f>
        <v>5.1213272803424914</v>
      </c>
      <c r="O54" s="1">
        <f>Table1[[#This Row],[x_B]]*Table1[[#This Row],[omega]]^2</f>
        <v>6.2234425897033985</v>
      </c>
      <c r="P54" s="1">
        <f>Table1[[#This Row],[x_C]]*Table1[[#This Row],[omega]]^2</f>
        <v>47.549215660134195</v>
      </c>
      <c r="Q54" s="1">
        <f>Table1[[#This Row],[x_D]]*Table1[[#This Row],[omega]]^2</f>
        <v>1564.4925410784547</v>
      </c>
    </row>
    <row r="55" spans="2:17" x14ac:dyDescent="0.3">
      <c r="B55">
        <f t="shared" si="4"/>
        <v>35</v>
      </c>
      <c r="C55">
        <f t="shared" si="5"/>
        <v>10.835042380219067</v>
      </c>
      <c r="D55">
        <f t="shared" si="0"/>
        <v>68.0785790860605</v>
      </c>
      <c r="E55" t="str">
        <f t="shared" si="1"/>
        <v>-8221.72980866967-8049.7801492417i</v>
      </c>
      <c r="F55" t="str">
        <f t="shared" si="2"/>
        <v>0.00066446600237671-0.00065056932789713i</v>
      </c>
      <c r="G55">
        <f t="shared" si="6"/>
        <v>9.2992231864549282E-4</v>
      </c>
      <c r="H55">
        <f t="shared" si="7"/>
        <v>4.3099043960260479</v>
      </c>
      <c r="I55">
        <f>IMARGUMENT(IMPRODUCT(-1,Table1[[#This Row],[x]]))/turn</f>
        <v>0.37668181193374511</v>
      </c>
      <c r="J55">
        <f t="shared" si="3"/>
        <v>1.1549245147375992E-3</v>
      </c>
      <c r="K55">
        <f>1/(Table1[[#This Row],[omega]]*BxL)</f>
        <v>1.3727951608257013E-3</v>
      </c>
      <c r="L55">
        <f>BxL/(Rdc*mms*Table1[[#This Row],[omega]]^2)</f>
        <v>1.0259410143115233E-2</v>
      </c>
      <c r="M55">
        <f>BxL/(Table1[[#This Row],[omega]]*Le*mms*Table1[[#This Row],[omega]]^2)</f>
        <v>0.33018437222993319</v>
      </c>
      <c r="N55" s="1">
        <f>Table1[[#This Row],[x_A]]*Table1[[#This Row],[omega]]^2</f>
        <v>5.3527204835734317</v>
      </c>
      <c r="O55" s="1">
        <f>Table1[[#This Row],[x_B]]*Table1[[#This Row],[omega]]^2</f>
        <v>6.3624840267346263</v>
      </c>
      <c r="P55" s="1">
        <f>Table1[[#This Row],[x_C]]*Table1[[#This Row],[omega]]^2</f>
        <v>47.549215660134195</v>
      </c>
      <c r="Q55" s="1">
        <f>Table1[[#This Row],[x_D]]*Table1[[#This Row],[omega]]^2</f>
        <v>1530.3031756950372</v>
      </c>
    </row>
    <row r="56" spans="2:17" x14ac:dyDescent="0.3">
      <c r="B56">
        <f t="shared" si="4"/>
        <v>36</v>
      </c>
      <c r="C56">
        <f t="shared" si="5"/>
        <v>11.077114166232235</v>
      </c>
      <c r="D56">
        <f t="shared" si="0"/>
        <v>69.599560975221166</v>
      </c>
      <c r="E56" t="str">
        <f t="shared" si="1"/>
        <v>-8174.60718603847-8228.12792756636i</v>
      </c>
      <c r="F56" t="str">
        <f t="shared" si="2"/>
        <v>0.000650194810956836-0.00065445176271342i</v>
      </c>
      <c r="G56">
        <f t="shared" si="6"/>
        <v>9.2252935016393827E-4</v>
      </c>
      <c r="H56">
        <f t="shared" si="7"/>
        <v>4.4688233992243998</v>
      </c>
      <c r="I56">
        <f>IMARGUMENT(IMPRODUCT(-1,Table1[[#This Row],[x]]))/turn</f>
        <v>0.37448069268425804</v>
      </c>
      <c r="J56">
        <f t="shared" si="3"/>
        <v>1.1549245147375992E-3</v>
      </c>
      <c r="K56">
        <f>1/(Table1[[#This Row],[omega]]*BxL)</f>
        <v>1.342795020768975E-3</v>
      </c>
      <c r="L56">
        <f>BxL/(Rdc*mms*Table1[[#This Row],[omega]]^2)</f>
        <v>9.8159052405968374E-3</v>
      </c>
      <c r="M56">
        <f>BxL/(Table1[[#This Row],[omega]]*Le*mms*Table1[[#This Row],[omega]]^2)</f>
        <v>0.30900710251426189</v>
      </c>
      <c r="N56" s="1">
        <f>Table1[[#This Row],[x_A]]*Table1[[#This Row],[omega]]^2</f>
        <v>5.594568557499124</v>
      </c>
      <c r="O56" s="1">
        <f>Table1[[#This Row],[x_B]]*Table1[[#This Row],[omega]]^2</f>
        <v>6.5046318668430994</v>
      </c>
      <c r="P56" s="1">
        <f>Table1[[#This Row],[x_C]]*Table1[[#This Row],[omega]]^2</f>
        <v>47.549215660134202</v>
      </c>
      <c r="Q56" s="1">
        <f>Table1[[#This Row],[x_D]]*Table1[[#This Row],[omega]]^2</f>
        <v>1496.8609616559881</v>
      </c>
    </row>
    <row r="57" spans="2:17" x14ac:dyDescent="0.3">
      <c r="B57">
        <f t="shared" si="4"/>
        <v>37</v>
      </c>
      <c r="C57">
        <f t="shared" si="5"/>
        <v>11.324594214394022</v>
      </c>
      <c r="D57">
        <f t="shared" si="0"/>
        <v>71.154523977651394</v>
      </c>
      <c r="E57" t="str">
        <f t="shared" si="1"/>
        <v>-8125.35545624454-8410.3576869593i</v>
      </c>
      <c r="F57" t="str">
        <f t="shared" si="2"/>
        <v>0.000635742563340856-0.000658041655323745i</v>
      </c>
      <c r="G57">
        <f t="shared" si="6"/>
        <v>9.1497946806713454E-4</v>
      </c>
      <c r="H57">
        <f t="shared" si="7"/>
        <v>4.6325101959910304</v>
      </c>
      <c r="I57">
        <f>IMARGUMENT(IMPRODUCT(-1,Table1[[#This Row],[x]]))/turn</f>
        <v>0.37225714744492844</v>
      </c>
      <c r="J57">
        <f t="shared" si="3"/>
        <v>1.1549245147375992E-3</v>
      </c>
      <c r="K57">
        <f>1/(Table1[[#This Row],[omega]]*BxL)</f>
        <v>1.313450483550244E-3</v>
      </c>
      <c r="L57">
        <f>BxL/(Rdc*mms*Table1[[#This Row],[omega]]^2)</f>
        <v>9.3915726487487448E-3</v>
      </c>
      <c r="M57">
        <f>BxL/(Table1[[#This Row],[omega]]*Le*mms*Table1[[#This Row],[omega]]^2)</f>
        <v>0.28918809439522974</v>
      </c>
      <c r="N57" s="1">
        <f>Table1[[#This Row],[x_A]]*Table1[[#This Row],[omega]]^2</f>
        <v>5.8473438769331629</v>
      </c>
      <c r="O57" s="1">
        <f>Table1[[#This Row],[x_B]]*Table1[[#This Row],[omega]]^2</f>
        <v>6.6499555119300373</v>
      </c>
      <c r="P57" s="1">
        <f>Table1[[#This Row],[x_C]]*Table1[[#This Row],[omega]]^2</f>
        <v>47.549215660134195</v>
      </c>
      <c r="Q57" s="1">
        <f>Table1[[#This Row],[x_D]]*Table1[[#This Row],[omega]]^2</f>
        <v>1464.1495712194751</v>
      </c>
    </row>
    <row r="58" spans="2:17" x14ac:dyDescent="0.3">
      <c r="B58">
        <f t="shared" si="4"/>
        <v>38</v>
      </c>
      <c r="C58">
        <f t="shared" si="5"/>
        <v>11.577603353735974</v>
      </c>
      <c r="D58">
        <f t="shared" si="0"/>
        <v>72.744227284546895</v>
      </c>
      <c r="E58" t="str">
        <f t="shared" si="1"/>
        <v>-8073.8784213885-8596.54912631465i</v>
      </c>
      <c r="F58" t="str">
        <f t="shared" si="2"/>
        <v>0.000621120396721466-0.000661329255296598i</v>
      </c>
      <c r="G58">
        <f t="shared" si="6"/>
        <v>9.072744519353468E-4</v>
      </c>
      <c r="H58">
        <f t="shared" si="7"/>
        <v>4.8010447246355898</v>
      </c>
      <c r="I58">
        <f>IMARGUMENT(IMPRODUCT(-1,Table1[[#This Row],[x]]))/turn</f>
        <v>0.37001162256432973</v>
      </c>
      <c r="J58">
        <f t="shared" si="3"/>
        <v>1.1549245147375992E-3</v>
      </c>
      <c r="K58">
        <f>1/(Table1[[#This Row],[omega]]*BxL)</f>
        <v>1.2847472220670214E-3</v>
      </c>
      <c r="L58">
        <f>BxL/(Rdc*mms*Table1[[#This Row],[omega]]^2)</f>
        <v>8.9855835661431585E-3</v>
      </c>
      <c r="M58">
        <f>BxL/(Table1[[#This Row],[omega]]*Le*mms*Table1[[#This Row],[omega]]^2)</f>
        <v>0.2706402320836116</v>
      </c>
      <c r="N58" s="1">
        <f>Table1[[#This Row],[x_A]]*Table1[[#This Row],[omega]]^2</f>
        <v>6.1115401596565615</v>
      </c>
      <c r="O58" s="1">
        <f>Table1[[#This Row],[x_B]]*Table1[[#This Row],[omega]]^2</f>
        <v>6.7985259144436352</v>
      </c>
      <c r="P58" s="1">
        <f>Table1[[#This Row],[x_C]]*Table1[[#This Row],[omega]]^2</f>
        <v>47.549215660134195</v>
      </c>
      <c r="Q58" s="1">
        <f>Table1[[#This Row],[x_D]]*Table1[[#This Row],[omega]]^2</f>
        <v>1432.1530334591284</v>
      </c>
    </row>
    <row r="59" spans="2:17" x14ac:dyDescent="0.3">
      <c r="B59">
        <f t="shared" si="4"/>
        <v>39</v>
      </c>
      <c r="C59">
        <f t="shared" si="5"/>
        <v>11.836265112799088</v>
      </c>
      <c r="D59">
        <f t="shared" si="0"/>
        <v>74.369447048621481</v>
      </c>
      <c r="E59" t="str">
        <f t="shared" si="1"/>
        <v>-8020.07553713129-8786.78324329222i</v>
      </c>
      <c r="F59" t="str">
        <f t="shared" si="2"/>
        <v>0.000606340073971906-0.000664305314463237i</v>
      </c>
      <c r="G59">
        <f t="shared" si="6"/>
        <v>8.9941638640195817E-4</v>
      </c>
      <c r="H59">
        <f t="shared" si="7"/>
        <v>4.9745053302454343</v>
      </c>
      <c r="I59">
        <f>IMARGUMENT(IMPRODUCT(-1,Table1[[#This Row],[x]]))/turn</f>
        <v>0.36774458239020213</v>
      </c>
      <c r="J59">
        <f t="shared" si="3"/>
        <v>1.1549245147375992E-3</v>
      </c>
      <c r="K59">
        <f>1/(Table1[[#This Row],[omega]]*BxL)</f>
        <v>1.256671222311663E-3</v>
      </c>
      <c r="L59">
        <f>BxL/(Rdc*mms*Table1[[#This Row],[omega]]^2)</f>
        <v>8.597145019678825E-3</v>
      </c>
      <c r="M59">
        <f>BxL/(Table1[[#This Row],[omega]]*Le*mms*Table1[[#This Row],[omega]]^2)</f>
        <v>0.25328198719746309</v>
      </c>
      <c r="N59" s="1">
        <f>Table1[[#This Row],[x_A]]*Table1[[#This Row],[omega]]^2</f>
        <v>6.3876734307414891</v>
      </c>
      <c r="O59" s="1">
        <f>Table1[[#This Row],[x_B]]*Table1[[#This Row],[omega]]^2</f>
        <v>6.9504156120207004</v>
      </c>
      <c r="P59" s="1">
        <f>Table1[[#This Row],[x_C]]*Table1[[#This Row],[omega]]^2</f>
        <v>47.549215660134202</v>
      </c>
      <c r="Q59" s="1">
        <f>Table1[[#This Row],[x_D]]*Table1[[#This Row],[omega]]^2</f>
        <v>1400.8557264664405</v>
      </c>
    </row>
    <row r="60" spans="2:17" x14ac:dyDescent="0.3">
      <c r="B60">
        <f t="shared" si="4"/>
        <v>40</v>
      </c>
      <c r="C60">
        <f t="shared" si="5"/>
        <v>12.100705779945123</v>
      </c>
      <c r="D60">
        <f t="shared" si="0"/>
        <v>76.030976763054213</v>
      </c>
      <c r="E60" t="str">
        <f t="shared" si="1"/>
        <v>-7963.84171631216-8981.14233031236i</v>
      </c>
      <c r="F60" t="str">
        <f t="shared" si="2"/>
        <v>0.000591413954775915-0.000666961134234478i</v>
      </c>
      <c r="G60">
        <f t="shared" si="6"/>
        <v>8.914076623425611E-4</v>
      </c>
      <c r="H60">
        <f t="shared" si="7"/>
        <v>5.1529686774886816</v>
      </c>
      <c r="I60">
        <f>IMARGUMENT(IMPRODUCT(-1,Table1[[#This Row],[x]]))/turn</f>
        <v>0.36545650793346607</v>
      </c>
      <c r="J60">
        <f t="shared" si="3"/>
        <v>1.1549245147375992E-3</v>
      </c>
      <c r="K60">
        <f>1/(Table1[[#This Row],[omega]]*BxL)</f>
        <v>1.2292087765291967E-3</v>
      </c>
      <c r="L60">
        <f>BxL/(Rdc*mms*Table1[[#This Row],[omega]]^2)</f>
        <v>8.2254983157552149E-3</v>
      </c>
      <c r="M60">
        <f>BxL/(Table1[[#This Row],[omega]]*Le*mms*Table1[[#This Row],[omega]]^2)</f>
        <v>0.23703706039860564</v>
      </c>
      <c r="N60" s="1">
        <f>Table1[[#This Row],[x_A]]*Table1[[#This Row],[omega]]^2</f>
        <v>6.6762830304454228</v>
      </c>
      <c r="O60" s="1">
        <f>Table1[[#This Row],[x_B]]*Table1[[#This Row],[omega]]^2</f>
        <v>7.1056987629022634</v>
      </c>
      <c r="P60" s="1">
        <f>Table1[[#This Row],[x_C]]*Table1[[#This Row],[omega]]^2</f>
        <v>47.549215660134202</v>
      </c>
      <c r="Q60" s="1">
        <f>Table1[[#This Row],[x_D]]*Table1[[#This Row],[omega]]^2</f>
        <v>1370.2423697235574</v>
      </c>
    </row>
    <row r="61" spans="2:17" x14ac:dyDescent="0.3">
      <c r="B61">
        <f t="shared" si="4"/>
        <v>41</v>
      </c>
      <c r="C61">
        <f t="shared" si="5"/>
        <v>12.371054465015238</v>
      </c>
      <c r="D61">
        <f t="shared" si="0"/>
        <v>77.729627648902081</v>
      </c>
      <c r="E61" t="str">
        <f t="shared" si="1"/>
        <v>-7905.06712369365-9179.70996819829i</v>
      </c>
      <c r="F61" t="str">
        <f t="shared" si="2"/>
        <v>0.000576354962557011-0.000669288610990697i</v>
      </c>
      <c r="G61">
        <f t="shared" si="6"/>
        <v>8.8325097660062071E-4</v>
      </c>
      <c r="H61">
        <f t="shared" si="7"/>
        <v>5.3365096720198686</v>
      </c>
      <c r="I61">
        <f>IMARGUMENT(IMPRODUCT(-1,Table1[[#This Row],[x]]))/turn</f>
        <v>0.36314789542199488</v>
      </c>
      <c r="J61">
        <f t="shared" si="3"/>
        <v>1.1549245147375992E-3</v>
      </c>
      <c r="K61">
        <f>1/(Table1[[#This Row],[omega]]*BxL)</f>
        <v>1.2023464765246914E-3</v>
      </c>
      <c r="L61">
        <f>BxL/(Rdc*mms*Table1[[#This Row],[omega]]^2)</f>
        <v>7.8699175584012113E-3</v>
      </c>
      <c r="M61">
        <f>BxL/(Table1[[#This Row],[omega]]*Le*mms*Table1[[#This Row],[omega]]^2)</f>
        <v>0.22183404601373505</v>
      </c>
      <c r="N61" s="1">
        <f>Table1[[#This Row],[x_A]]*Table1[[#This Row],[omega]]^2</f>
        <v>6.9779326676441293</v>
      </c>
      <c r="O61" s="1">
        <f>Table1[[#This Row],[x_B]]*Table1[[#This Row],[omega]]^2</f>
        <v>7.2644511821403821</v>
      </c>
      <c r="P61" s="1">
        <f>Table1[[#This Row],[x_C]]*Table1[[#This Row],[omega]]^2</f>
        <v>47.549215660134195</v>
      </c>
      <c r="Q61" s="1">
        <f>Table1[[#This Row],[x_D]]*Table1[[#This Row],[omega]]^2</f>
        <v>1340.2980166427656</v>
      </c>
    </row>
    <row r="62" spans="2:17" x14ac:dyDescent="0.3">
      <c r="B62">
        <f t="shared" si="4"/>
        <v>42</v>
      </c>
      <c r="C62">
        <f t="shared" si="5"/>
        <v>12.647443162366311</v>
      </c>
      <c r="D62">
        <f t="shared" si="0"/>
        <v>79.466229051168852</v>
      </c>
      <c r="E62" t="str">
        <f t="shared" si="1"/>
        <v>-7843.63696143273-9382.57101725836i</v>
      </c>
      <c r="F62" t="str">
        <f t="shared" si="2"/>
        <v>0.000561176547352835-0.000671280279116343i</v>
      </c>
      <c r="G62">
        <f t="shared" si="6"/>
        <v>8.7494933020682063E-4</v>
      </c>
      <c r="H62">
        <f t="shared" si="7"/>
        <v>5.5252013909186504</v>
      </c>
      <c r="I62">
        <f>IMARGUMENT(IMPRODUCT(-1,Table1[[#This Row],[x]]))/turn</f>
        <v>0.36081925474972554</v>
      </c>
      <c r="J62">
        <f t="shared" si="3"/>
        <v>1.1549245147375992E-3</v>
      </c>
      <c r="K62">
        <f>1/(Table1[[#This Row],[omega]]*BxL)</f>
        <v>1.1760712071168676E-3</v>
      </c>
      <c r="L62">
        <f>BxL/(Rdc*mms*Table1[[#This Row],[omega]]^2)</f>
        <v>7.5297082314635614E-3</v>
      </c>
      <c r="M62">
        <f>BxL/(Table1[[#This Row],[omega]]*Le*mms*Table1[[#This Row],[omega]]^2)</f>
        <v>0.20760611816595659</v>
      </c>
      <c r="N62" s="1">
        <f>Table1[[#This Row],[x_A]]*Table1[[#This Row],[omega]]^2</f>
        <v>7.2932115208612647</v>
      </c>
      <c r="O62" s="1">
        <f>Table1[[#This Row],[x_B]]*Table1[[#This Row],[omega]]^2</f>
        <v>7.4267503786139111</v>
      </c>
      <c r="P62" s="1">
        <f>Table1[[#This Row],[x_C]]*Table1[[#This Row],[omega]]^2</f>
        <v>47.549215660134195</v>
      </c>
      <c r="Q62" s="1">
        <f>Table1[[#This Row],[x_D]]*Table1[[#This Row],[omega]]^2</f>
        <v>1311.008047269002</v>
      </c>
    </row>
    <row r="63" spans="2:17" x14ac:dyDescent="0.3">
      <c r="B63">
        <f t="shared" si="4"/>
        <v>43</v>
      </c>
      <c r="C63">
        <f t="shared" si="5"/>
        <v>12.930006815315508</v>
      </c>
      <c r="D63">
        <f t="shared" si="0"/>
        <v>81.241628843722239</v>
      </c>
      <c r="E63" t="str">
        <f t="shared" si="1"/>
        <v>-7779.43124485894-9589.81160558493i</v>
      </c>
      <c r="F63" t="str">
        <f t="shared" si="2"/>
        <v>0.00054589264482974-0.000672929351262185i</v>
      </c>
      <c r="G63">
        <f t="shared" si="6"/>
        <v>8.6650602506234994E-4</v>
      </c>
      <c r="H63">
        <f t="shared" si="7"/>
        <v>5.7191150224775633</v>
      </c>
      <c r="I63">
        <f>IMARGUMENT(IMPRODUCT(-1,Table1[[#This Row],[x]]))/turn</f>
        <v>0.35847110782773289</v>
      </c>
      <c r="J63">
        <f t="shared" si="3"/>
        <v>1.1549245147375992E-3</v>
      </c>
      <c r="K63">
        <f>1/(Table1[[#This Row],[omega]]*BxL)</f>
        <v>1.1503701397347771E-3</v>
      </c>
      <c r="L63">
        <f>BxL/(Rdc*mms*Table1[[#This Row],[omega]]^2)</f>
        <v>7.2042058420861152E-3</v>
      </c>
      <c r="M63">
        <f>BxL/(Table1[[#This Row],[omega]]*Le*mms*Table1[[#This Row],[omega]]^2)</f>
        <v>0.19429073703712976</v>
      </c>
      <c r="N63" s="1">
        <f>Table1[[#This Row],[x_A]]*Table1[[#This Row],[omega]]^2</f>
        <v>7.6227353890449132</v>
      </c>
      <c r="O63" s="1">
        <f>Table1[[#This Row],[x_B]]*Table1[[#This Row],[omega]]^2</f>
        <v>7.5926755928712373</v>
      </c>
      <c r="P63" s="1">
        <f>Table1[[#This Row],[x_C]]*Table1[[#This Row],[omega]]^2</f>
        <v>47.549215660134195</v>
      </c>
      <c r="Q63" s="1">
        <f>Table1[[#This Row],[x_D]]*Table1[[#This Row],[omega]]^2</f>
        <v>1282.3581611418476</v>
      </c>
    </row>
    <row r="64" spans="2:17" x14ac:dyDescent="0.3">
      <c r="B64">
        <f t="shared" si="4"/>
        <v>44</v>
      </c>
      <c r="C64">
        <f t="shared" si="5"/>
        <v>13.218883382024661</v>
      </c>
      <c r="D64">
        <f t="shared" si="0"/>
        <v>83.056693843257662</v>
      </c>
      <c r="E64" t="str">
        <f t="shared" si="1"/>
        <v>-7712.3245681218-9801.51911433106i</v>
      </c>
      <c r="F64" t="str">
        <f t="shared" si="2"/>
        <v>0.000530517631681204-0.000674229755436668i</v>
      </c>
      <c r="G64">
        <f t="shared" si="6"/>
        <v>8.5792465907026064E-4</v>
      </c>
      <c r="H64">
        <f t="shared" si="7"/>
        <v>5.9183198155300873</v>
      </c>
      <c r="I64">
        <f>IMARGUMENT(IMPRODUCT(-1,Table1[[#This Row],[x]]))/turn</f>
        <v>0.35610398684491795</v>
      </c>
      <c r="J64">
        <f t="shared" si="3"/>
        <v>1.1549245147375992E-3</v>
      </c>
      <c r="K64">
        <f>1/(Table1[[#This Row],[omega]]*BxL)</f>
        <v>1.1252307261544138E-3</v>
      </c>
      <c r="L64">
        <f>BxL/(Rdc*mms*Table1[[#This Row],[omega]]^2)</f>
        <v>6.8927746228302049E-3</v>
      </c>
      <c r="M64">
        <f>BxL/(Table1[[#This Row],[omega]]*Le*mms*Table1[[#This Row],[omega]]^2)</f>
        <v>0.18182937396987192</v>
      </c>
      <c r="N64" s="1">
        <f>Table1[[#This Row],[x_A]]*Table1[[#This Row],[omega]]^2</f>
        <v>7.9671478943388516</v>
      </c>
      <c r="O64" s="1">
        <f>Table1[[#This Row],[x_B]]*Table1[[#This Row],[omega]]^2</f>
        <v>7.7623078358184738</v>
      </c>
      <c r="P64" s="1">
        <f>Table1[[#This Row],[x_C]]*Table1[[#This Row],[omega]]^2</f>
        <v>47.549215660134195</v>
      </c>
      <c r="Q64" s="1">
        <f>Table1[[#This Row],[x_D]]*Table1[[#This Row],[omega]]^2</f>
        <v>1254.3343703135049</v>
      </c>
    </row>
    <row r="65" spans="2:17" x14ac:dyDescent="0.3">
      <c r="B65">
        <f t="shared" si="4"/>
        <v>45</v>
      </c>
      <c r="C65">
        <f t="shared" si="5"/>
        <v>13.514213902856632</v>
      </c>
      <c r="D65">
        <f t="shared" si="0"/>
        <v>84.912310232510791</v>
      </c>
      <c r="E65" t="str">
        <f t="shared" si="1"/>
        <v>-7642.18585924955-10017.782159708i</v>
      </c>
      <c r="F65" t="str">
        <f t="shared" si="2"/>
        <v>0.000515066277700226-0.00067517616855228i</v>
      </c>
      <c r="G65">
        <f t="shared" si="6"/>
        <v>8.4920911971369162E-4</v>
      </c>
      <c r="H65">
        <f t="shared" si="7"/>
        <v>6.1228830383772168</v>
      </c>
      <c r="I65">
        <f>IMARGUMENT(IMPRODUCT(-1,Table1[[#This Row],[x]]))/turn</f>
        <v>0.35371843244693052</v>
      </c>
      <c r="J65">
        <f t="shared" si="3"/>
        <v>1.1549245147375992E-3</v>
      </c>
      <c r="K65">
        <f>1/(Table1[[#This Row],[omega]]*BxL)</f>
        <v>1.1006406923721992E-3</v>
      </c>
      <c r="L65">
        <f>BxL/(Rdc*mms*Table1[[#This Row],[omega]]^2)</f>
        <v>6.5948062899011351E-3</v>
      </c>
      <c r="M65">
        <f>BxL/(Table1[[#This Row],[omega]]*Le*mms*Table1[[#This Row],[omega]]^2)</f>
        <v>0.17016725420088963</v>
      </c>
      <c r="N65" s="1">
        <f>Table1[[#This Row],[x_A]]*Table1[[#This Row],[omega]]^2</f>
        <v>8.3271217391977714</v>
      </c>
      <c r="O65" s="1">
        <f>Table1[[#This Row],[x_B]]*Table1[[#This Row],[omega]]^2</f>
        <v>7.9357299282720382</v>
      </c>
      <c r="P65" s="1">
        <f>Table1[[#This Row],[x_C]]*Table1[[#This Row],[omega]]^2</f>
        <v>47.549215660134195</v>
      </c>
      <c r="Q65" s="1">
        <f>Table1[[#This Row],[x_D]]*Table1[[#This Row],[omega]]^2</f>
        <v>1226.9229925193567</v>
      </c>
    </row>
    <row r="66" spans="2:17" x14ac:dyDescent="0.3">
      <c r="B66">
        <f t="shared" si="4"/>
        <v>46</v>
      </c>
      <c r="C66">
        <f t="shared" si="5"/>
        <v>13.816142569236458</v>
      </c>
      <c r="D66">
        <f t="shared" si="0"/>
        <v>86.80938399292485</v>
      </c>
      <c r="E66" t="str">
        <f t="shared" si="1"/>
        <v>-7568.87812414093-10238.6905714279i</v>
      </c>
      <c r="F66" t="str">
        <f t="shared" si="2"/>
        <v>0.00049955369485961-0.000675764046083327i</v>
      </c>
      <c r="G66">
        <f t="shared" si="6"/>
        <v>8.403635760947741E-4</v>
      </c>
      <c r="H66">
        <f t="shared" si="7"/>
        <v>6.3328699472301109</v>
      </c>
      <c r="I66">
        <f>IMARGUMENT(IMPRODUCT(-1,Table1[[#This Row],[x]]))/turn</f>
        <v>0.35131499184284903</v>
      </c>
      <c r="J66">
        <f t="shared" si="3"/>
        <v>1.1549245147375992E-3</v>
      </c>
      <c r="K66">
        <f>1/(Table1[[#This Row],[omega]]*BxL)</f>
        <v>1.0765880326123575E-3</v>
      </c>
      <c r="L66">
        <f>BxL/(Rdc*mms*Table1[[#This Row],[omega]]^2)</f>
        <v>6.3097188550554767E-3</v>
      </c>
      <c r="M66">
        <f>BxL/(Table1[[#This Row],[omega]]*Le*mms*Table1[[#This Row],[omega]]^2)</f>
        <v>0.15925311609480791</v>
      </c>
      <c r="N66" s="1">
        <f>Table1[[#This Row],[x_A]]*Table1[[#This Row],[omega]]^2</f>
        <v>8.703360020301746</v>
      </c>
      <c r="O66" s="1">
        <f>Table1[[#This Row],[x_B]]*Table1[[#This Row],[omega]]^2</f>
        <v>8.1130265413948468</v>
      </c>
      <c r="P66" s="1">
        <f>Table1[[#This Row],[x_C]]*Table1[[#This Row],[omega]]^2</f>
        <v>47.549215660134202</v>
      </c>
      <c r="Q66" s="1">
        <f>Table1[[#This Row],[x_D]]*Table1[[#This Row],[omega]]^2</f>
        <v>1200.1106444977781</v>
      </c>
    </row>
    <row r="67" spans="2:17" x14ac:dyDescent="0.3">
      <c r="B67">
        <f t="shared" si="4"/>
        <v>47</v>
      </c>
      <c r="C67">
        <f t="shared" si="5"/>
        <v>14.12481679405108</v>
      </c>
      <c r="D67">
        <f t="shared" si="0"/>
        <v>88.748841346985131</v>
      </c>
      <c r="E67" t="str">
        <f t="shared" si="1"/>
        <v>-7492.25817898991-10464.3353672971i</v>
      </c>
      <c r="F67" t="str">
        <f t="shared" si="2"/>
        <v>0.000483995283774082-0.000675989647527727i</v>
      </c>
      <c r="G67">
        <f t="shared" si="6"/>
        <v>8.3139246946325812E-4</v>
      </c>
      <c r="H67">
        <f t="shared" si="7"/>
        <v>6.5483437639408661</v>
      </c>
      <c r="I67">
        <f>IMARGUMENT(IMPRODUCT(-1,Table1[[#This Row],[x]]))/turn</f>
        <v>0.34889421684995842</v>
      </c>
      <c r="J67">
        <f t="shared" si="3"/>
        <v>1.1549245147375992E-3</v>
      </c>
      <c r="K67">
        <f>1/(Table1[[#This Row],[omega]]*BxL)</f>
        <v>1.0530610034652412E-3</v>
      </c>
      <c r="L67">
        <f>BxL/(Rdc*mms*Table1[[#This Row],[omega]]^2)</f>
        <v>6.0369554888684042E-3</v>
      </c>
      <c r="M67">
        <f>BxL/(Table1[[#This Row],[omega]]*Le*mms*Table1[[#This Row],[omega]]^2)</f>
        <v>0.14903898582018563</v>
      </c>
      <c r="N67" s="1">
        <f>Table1[[#This Row],[x_A]]*Table1[[#This Row],[omega]]^2</f>
        <v>9.0965976018364874</v>
      </c>
      <c r="O67" s="1">
        <f>Table1[[#This Row],[x_B]]*Table1[[#This Row],[omega]]^2</f>
        <v>8.2942842380359938</v>
      </c>
      <c r="P67" s="1">
        <f>Table1[[#This Row],[x_C]]*Table1[[#This Row],[omega]]^2</f>
        <v>47.549215660134202</v>
      </c>
      <c r="Q67" s="1">
        <f>Table1[[#This Row],[x_D]]*Table1[[#This Row],[omega]]^2</f>
        <v>1173.8842354559172</v>
      </c>
    </row>
    <row r="68" spans="2:17" x14ac:dyDescent="0.3">
      <c r="B68">
        <f t="shared" si="4"/>
        <v>48</v>
      </c>
      <c r="C68">
        <f t="shared" si="5"/>
        <v>14.440387283621748</v>
      </c>
      <c r="D68">
        <f t="shared" si="0"/>
        <v>90.731629210435017</v>
      </c>
      <c r="E68" t="str">
        <f t="shared" si="1"/>
        <v>-7412.17637062076-10694.8087236413i</v>
      </c>
      <c r="F68" t="str">
        <f t="shared" si="2"/>
        <v>0.000468406677953972-0.000675850057406883i</v>
      </c>
      <c r="G68">
        <f t="shared" si="6"/>
        <v>8.2230050227928412E-4</v>
      </c>
      <c r="H68">
        <f t="shared" si="7"/>
        <v>6.7693656626454608</v>
      </c>
      <c r="I68">
        <f>IMARGUMENT(IMPRODUCT(-1,Table1[[#This Row],[x]]))/turn</f>
        <v>0.34645666188771113</v>
      </c>
      <c r="J68">
        <f t="shared" si="3"/>
        <v>1.1549245147375992E-3</v>
      </c>
      <c r="K68">
        <f>1/(Table1[[#This Row],[omega]]*BxL)</f>
        <v>1.0300481181537637E-3</v>
      </c>
      <c r="L68">
        <f>BxL/(Rdc*mms*Table1[[#This Row],[omega]]^2)</f>
        <v>5.7759834331410926E-3</v>
      </c>
      <c r="M68">
        <f>BxL/(Table1[[#This Row],[omega]]*Le*mms*Table1[[#This Row],[omega]]^2)</f>
        <v>0.13947996647730115</v>
      </c>
      <c r="N68" s="1">
        <f>Table1[[#This Row],[x_A]]*Table1[[#This Row],[omega]]^2</f>
        <v>9.5076025508213213</v>
      </c>
      <c r="O68" s="1">
        <f>Table1[[#This Row],[x_B]]*Table1[[#This Row],[omega]]^2</f>
        <v>8.4795915149939276</v>
      </c>
      <c r="P68" s="1">
        <f>Table1[[#This Row],[x_C]]*Table1[[#This Row],[omega]]^2</f>
        <v>47.549215660134202</v>
      </c>
      <c r="Q68" s="1">
        <f>Table1[[#This Row],[x_D]]*Table1[[#This Row],[omega]]^2</f>
        <v>1148.2309606782894</v>
      </c>
    </row>
    <row r="69" spans="2:17" x14ac:dyDescent="0.3">
      <c r="B69">
        <f t="shared" si="4"/>
        <v>49</v>
      </c>
      <c r="C69">
        <f t="shared" si="5"/>
        <v>14.76300811128459</v>
      </c>
      <c r="D69">
        <f t="shared" si="0"/>
        <v>92.758715654596301</v>
      </c>
      <c r="E69" t="str">
        <f t="shared" si="1"/>
        <v>-7328.4762841872-10930.2039412257i</v>
      </c>
      <c r="F69" t="str">
        <f t="shared" si="2"/>
        <v>0.000452803686290342-0.000675343201583567i</v>
      </c>
      <c r="G69">
        <f t="shared" si="6"/>
        <v>8.1309262586944228E-4</v>
      </c>
      <c r="H69">
        <f t="shared" si="7"/>
        <v>6.99599476479204</v>
      </c>
      <c r="I69">
        <f>IMARGUMENT(IMPRODUCT(-1,Table1[[#This Row],[x]]))/turn</f>
        <v>0.34400288193254885</v>
      </c>
      <c r="J69">
        <f t="shared" si="3"/>
        <v>1.1549245147375992E-3</v>
      </c>
      <c r="K69">
        <f>1/(Table1[[#This Row],[omega]]*BxL)</f>
        <v>1.0075381409251185E-3</v>
      </c>
      <c r="L69">
        <f>BxL/(Rdc*mms*Table1[[#This Row],[omega]]^2)</f>
        <v>5.5262929603235875E-3</v>
      </c>
      <c r="M69">
        <f>BxL/(Table1[[#This Row],[omega]]*Le*mms*Table1[[#This Row],[omega]]^2)</f>
        <v>0.13053404075079317</v>
      </c>
      <c r="N69" s="1">
        <f>Table1[[#This Row],[x_A]]*Table1[[#This Row],[omega]]^2</f>
        <v>9.9371776372887766</v>
      </c>
      <c r="O69" s="1">
        <f>Table1[[#This Row],[x_B]]*Table1[[#This Row],[omega]]^2</f>
        <v>8.6690388462239518</v>
      </c>
      <c r="P69" s="1">
        <f>Table1[[#This Row],[x_C]]*Table1[[#This Row],[omega]]^2</f>
        <v>47.549215660134202</v>
      </c>
      <c r="Q69" s="1">
        <f>Table1[[#This Row],[x_D]]*Table1[[#This Row],[omega]]^2</f>
        <v>1123.1382952750259</v>
      </c>
    </row>
    <row r="70" spans="2:17" x14ac:dyDescent="0.3">
      <c r="B70">
        <f t="shared" si="4"/>
        <v>50</v>
      </c>
      <c r="C70">
        <f t="shared" si="5"/>
        <v>15.092836792614888</v>
      </c>
      <c r="D70">
        <f t="shared" si="0"/>
        <v>94.83109037901724</v>
      </c>
      <c r="E70" t="str">
        <f t="shared" si="1"/>
        <v>-7240.99443766483-11170.6154063026i</v>
      </c>
      <c r="F70" t="str">
        <f t="shared" si="2"/>
        <v>0.000437202234236397-0.000674467858727704i</v>
      </c>
      <c r="G70">
        <f t="shared" si="6"/>
        <v>8.0377402675007573E-4</v>
      </c>
      <c r="H70">
        <f t="shared" si="7"/>
        <v>7.2282881418815146</v>
      </c>
      <c r="I70">
        <f>IMARGUMENT(IMPRODUCT(-1,Table1[[#This Row],[x]]))/turn</f>
        <v>0.34153343044581014</v>
      </c>
      <c r="J70">
        <f t="shared" si="3"/>
        <v>1.1549245147375992E-3</v>
      </c>
      <c r="K70">
        <f>1/(Table1[[#This Row],[omega]]*BxL)</f>
        <v>9.855200815650706E-4</v>
      </c>
      <c r="L70">
        <f>BxL/(Rdc*mms*Table1[[#This Row],[omega]]^2)</f>
        <v>5.2873963779210267E-3</v>
      </c>
      <c r="M70">
        <f>BxL/(Table1[[#This Row],[omega]]*Le*mms*Table1[[#This Row],[omega]]^2)</f>
        <v>0.12216188621971522</v>
      </c>
      <c r="N70" s="1">
        <f>Table1[[#This Row],[x_A]]*Table1[[#This Row],[omega]]^2</f>
        <v>10.386161902245449</v>
      </c>
      <c r="O70" s="1">
        <f>Table1[[#This Row],[x_B]]*Table1[[#This Row],[omega]]^2</f>
        <v>8.8627187270109573</v>
      </c>
      <c r="P70" s="1">
        <f>Table1[[#This Row],[x_C]]*Table1[[#This Row],[omega]]^2</f>
        <v>47.549215660134202</v>
      </c>
      <c r="Q70" s="1">
        <f>Table1[[#This Row],[x_D]]*Table1[[#This Row],[omega]]^2</f>
        <v>1098.5939880667624</v>
      </c>
    </row>
    <row r="71" spans="2:17" x14ac:dyDescent="0.3">
      <c r="B71">
        <f t="shared" si="4"/>
        <v>51</v>
      </c>
      <c r="C71">
        <f t="shared" si="5"/>
        <v>15.430034362332163</v>
      </c>
      <c r="D71">
        <f t="shared" si="0"/>
        <v>96.94976519468149</v>
      </c>
      <c r="E71" t="str">
        <f t="shared" si="1"/>
        <v>-7149.55996253989-11416.1385463986i</v>
      </c>
      <c r="F71" t="str">
        <f t="shared" si="2"/>
        <v>0.000421618304167858-0.000673223666812633i</v>
      </c>
      <c r="G71">
        <f t="shared" si="6"/>
        <v>7.9435011170517721E-4</v>
      </c>
      <c r="H71">
        <f t="shared" si="7"/>
        <v>7.4663008251008973</v>
      </c>
      <c r="I71">
        <f>IMARGUMENT(IMPRODUCT(-1,Table1[[#This Row],[x]]))/turn</f>
        <v>0.33904885728728662</v>
      </c>
      <c r="J71">
        <f t="shared" si="3"/>
        <v>1.1549245147375992E-3</v>
      </c>
      <c r="K71">
        <f>1/(Table1[[#This Row],[omega]]*BxL)</f>
        <v>9.6398319003211577E-4</v>
      </c>
      <c r="L71">
        <f>BxL/(Rdc*mms*Table1[[#This Row],[omega]]^2)</f>
        <v>5.0588270759383365E-3</v>
      </c>
      <c r="M71">
        <f>BxL/(Table1[[#This Row],[omega]]*Le*mms*Table1[[#This Row],[omega]]^2)</f>
        <v>0.11432670251317542</v>
      </c>
      <c r="N71" s="1">
        <f>Table1[[#This Row],[x_A]]*Table1[[#This Row],[omega]]^2</f>
        <v>10.855432296477122</v>
      </c>
      <c r="O71" s="1">
        <f>Table1[[#This Row],[x_B]]*Table1[[#This Row],[omega]]^2</f>
        <v>9.0607257191291115</v>
      </c>
      <c r="P71" s="1">
        <f>Table1[[#This Row],[x_C]]*Table1[[#This Row],[omega]]^2</f>
        <v>47.549215660134202</v>
      </c>
      <c r="Q71" s="1">
        <f>Table1[[#This Row],[x_D]]*Table1[[#This Row],[omega]]^2</f>
        <v>1074.5860556031482</v>
      </c>
    </row>
    <row r="72" spans="2:17" x14ac:dyDescent="0.3">
      <c r="B72">
        <f t="shared" si="4"/>
        <v>52</v>
      </c>
      <c r="C72">
        <f t="shared" si="5"/>
        <v>15.774765452923319</v>
      </c>
      <c r="D72">
        <f t="shared" si="0"/>
        <v>99.115774518011833</v>
      </c>
      <c r="E72" t="str">
        <f t="shared" si="1"/>
        <v>-7053.99427007095-11666.8697804216i</v>
      </c>
      <c r="F72" t="str">
        <f t="shared" si="2"/>
        <v>0.000406067875416706-0.000671611124579426i</v>
      </c>
      <c r="G72">
        <f t="shared" si="6"/>
        <v>7.848264917192071E-4</v>
      </c>
      <c r="H72">
        <f t="shared" si="7"/>
        <v>7.710085820892159</v>
      </c>
      <c r="I72">
        <f>IMARGUMENT(IMPRODUCT(-1,Table1[[#This Row],[x]]))/turn</f>
        <v>0.33654970662727723</v>
      </c>
      <c r="J72">
        <f t="shared" si="3"/>
        <v>1.1549245147375992E-3</v>
      </c>
      <c r="K72">
        <f>1/(Table1[[#This Row],[omega]]*BxL)</f>
        <v>9.4291695120891168E-4</v>
      </c>
      <c r="L72">
        <f>BxL/(Rdc*mms*Table1[[#This Row],[omega]]^2)</f>
        <v>4.8401386155031059E-3</v>
      </c>
      <c r="M72">
        <f>BxL/(Table1[[#This Row],[omega]]*Le*mms*Table1[[#This Row],[omega]]^2)</f>
        <v>0.10699404955182078</v>
      </c>
      <c r="N72" s="1">
        <f>Table1[[#This Row],[x_A]]*Table1[[#This Row],[omega]]^2</f>
        <v>11.345905393398686</v>
      </c>
      <c r="O72" s="1">
        <f>Table1[[#This Row],[x_B]]*Table1[[#This Row],[omega]]^2</f>
        <v>9.2631564970104527</v>
      </c>
      <c r="P72" s="1">
        <f>Table1[[#This Row],[x_C]]*Table1[[#This Row],[omega]]^2</f>
        <v>47.549215660134195</v>
      </c>
      <c r="Q72" s="1">
        <f>Table1[[#This Row],[x_D]]*Table1[[#This Row],[omega]]^2</f>
        <v>1051.1027763120778</v>
      </c>
    </row>
    <row r="73" spans="2:17" x14ac:dyDescent="0.3">
      <c r="B73">
        <f t="shared" si="4"/>
        <v>53</v>
      </c>
      <c r="C73">
        <f t="shared" si="5"/>
        <v>16.127198375022399</v>
      </c>
      <c r="D73">
        <f t="shared" si="0"/>
        <v>101.33017587591114</v>
      </c>
      <c r="E73" t="str">
        <f t="shared" si="1"/>
        <v>-6954.11070247142-11922.9064626394i</v>
      </c>
      <c r="F73" t="str">
        <f t="shared" si="2"/>
        <v>0.000390566864476986-0.000669631587962861i</v>
      </c>
      <c r="G73">
        <f t="shared" si="6"/>
        <v>7.7520896487659832E-4</v>
      </c>
      <c r="H73">
        <f t="shared" si="7"/>
        <v>7.9596941313676624</v>
      </c>
      <c r="I73">
        <f>IMARGUMENT(IMPRODUCT(-1,Table1[[#This Row],[x]]))/turn</f>
        <v>0.33403651487008074</v>
      </c>
      <c r="J73">
        <f t="shared" si="3"/>
        <v>1.1549245147375992E-3</v>
      </c>
      <c r="K73">
        <f>1/(Table1[[#This Row],[omega]]*BxL)</f>
        <v>9.2231107976840161E-4</v>
      </c>
      <c r="L73">
        <f>BxL/(Rdc*mms*Table1[[#This Row],[omega]]^2)</f>
        <v>4.6309038568864277E-3</v>
      </c>
      <c r="M73">
        <f>BxL/(Table1[[#This Row],[omega]]*Le*mms*Table1[[#This Row],[omega]]^2)</f>
        <v>0.10013169616414164</v>
      </c>
      <c r="N73" s="1">
        <f>Table1[[#This Row],[x_A]]*Table1[[#This Row],[omega]]^2</f>
        <v>11.858539179294549</v>
      </c>
      <c r="O73" s="1">
        <f>Table1[[#This Row],[x_B]]*Table1[[#This Row],[omega]]^2</f>
        <v>9.4701098949449651</v>
      </c>
      <c r="P73" s="1">
        <f>Table1[[#This Row],[x_C]]*Table1[[#This Row],[omega]]^2</f>
        <v>47.549215660134195</v>
      </c>
      <c r="Q73" s="1">
        <f>Table1[[#This Row],[x_D]]*Table1[[#This Row],[omega]]^2</f>
        <v>1028.1326847767832</v>
      </c>
    </row>
    <row r="74" spans="2:17" x14ac:dyDescent="0.3">
      <c r="B74">
        <f t="shared" si="4"/>
        <v>54</v>
      </c>
      <c r="C74">
        <f t="shared" si="5"/>
        <v>16.487505199586145</v>
      </c>
      <c r="D74">
        <f t="shared" si="0"/>
        <v>103.5940504220866</v>
      </c>
      <c r="E74" t="str">
        <f t="shared" si="1"/>
        <v>-6849.71416833181-12184.3468200496i</v>
      </c>
      <c r="F74" t="str">
        <f t="shared" si="2"/>
        <v>0.000375131065878755-0.000667287261528869i</v>
      </c>
      <c r="G74">
        <f t="shared" si="6"/>
        <v>7.6550349834996053E-4</v>
      </c>
      <c r="H74">
        <f t="shared" si="7"/>
        <v>8.2151747783623161</v>
      </c>
      <c r="I74">
        <f>IMARGUMENT(IMPRODUCT(-1,Table1[[#This Row],[x]]))/turn</f>
        <v>0.33150980860185769</v>
      </c>
      <c r="J74">
        <f t="shared" si="3"/>
        <v>1.1549245147375992E-3</v>
      </c>
      <c r="K74">
        <f>1/(Table1[[#This Row],[omega]]*BxL)</f>
        <v>9.021555151521337E-4</v>
      </c>
      <c r="L74">
        <f>BxL/(Rdc*mms*Table1[[#This Row],[omega]]^2)</f>
        <v>4.4307141252185947E-3</v>
      </c>
      <c r="M74">
        <f>BxL/(Table1[[#This Row],[omega]]*Le*mms*Table1[[#This Row],[omega]]^2)</f>
        <v>9.3709478412179123E-2</v>
      </c>
      <c r="N74" s="1">
        <f>Table1[[#This Row],[x_A]]*Table1[[#This Row],[omega]]^2</f>
        <v>12.394334924446204</v>
      </c>
      <c r="O74" s="1">
        <f>Table1[[#This Row],[x_B]]*Table1[[#This Row],[omega]]^2</f>
        <v>9.6816869553351967</v>
      </c>
      <c r="P74" s="1">
        <f>Table1[[#This Row],[x_C]]*Table1[[#This Row],[omega]]^2</f>
        <v>47.549215660134195</v>
      </c>
      <c r="Q74" s="1">
        <f>Table1[[#This Row],[x_D]]*Table1[[#This Row],[omega]]^2</f>
        <v>1005.6645661379838</v>
      </c>
    </row>
    <row r="75" spans="2:17" x14ac:dyDescent="0.3">
      <c r="B75">
        <f t="shared" si="4"/>
        <v>55</v>
      </c>
      <c r="C75">
        <f t="shared" si="5"/>
        <v>16.855861841905483</v>
      </c>
      <c r="D75">
        <f t="shared" si="0"/>
        <v>105.90850346490946</v>
      </c>
      <c r="E75" t="str">
        <f t="shared" si="1"/>
        <v>-6740.60076156945-12451.2898826257i</v>
      </c>
      <c r="F75" t="str">
        <f t="shared" si="2"/>
        <v>0.000359776094216493-0.000664581185028585i</v>
      </c>
      <c r="G75">
        <f t="shared" si="6"/>
        <v>7.5571620960759682E-4</v>
      </c>
      <c r="H75">
        <f t="shared" si="7"/>
        <v>8.4765748298023595</v>
      </c>
      <c r="I75">
        <f>IMARGUMENT(IMPRODUCT(-1,Table1[[#This Row],[x]]))/turn</f>
        <v>0.32897010257563469</v>
      </c>
      <c r="J75">
        <f t="shared" si="3"/>
        <v>1.1549245147375992E-3</v>
      </c>
      <c r="K75">
        <f>1/(Table1[[#This Row],[omega]]*BxL)</f>
        <v>8.8244041665831827E-4</v>
      </c>
      <c r="L75">
        <f>BxL/(Rdc*mms*Table1[[#This Row],[omega]]^2)</f>
        <v>4.2391784122701639E-3</v>
      </c>
      <c r="M75">
        <f>BxL/(Table1[[#This Row],[omega]]*Le*mms*Table1[[#This Row],[omega]]^2)</f>
        <v>8.7699167003898376E-2</v>
      </c>
      <c r="N75" s="1">
        <f>Table1[[#This Row],[x_A]]*Table1[[#This Row],[omega]]^2</f>
        <v>12.954339138801537</v>
      </c>
      <c r="O75" s="1">
        <f>Table1[[#This Row],[x_B]]*Table1[[#This Row],[omega]]^2</f>
        <v>9.8979909780289219</v>
      </c>
      <c r="P75" s="1">
        <f>Table1[[#This Row],[x_C]]*Table1[[#This Row],[omega]]^2</f>
        <v>47.549215660134195</v>
      </c>
      <c r="Q75" s="1">
        <f>Table1[[#This Row],[x_D]]*Table1[[#This Row],[omega]]^2</f>
        <v>983.68745061837512</v>
      </c>
    </row>
    <row r="76" spans="2:17" x14ac:dyDescent="0.3">
      <c r="B76">
        <f t="shared" si="4"/>
        <v>56</v>
      </c>
      <c r="C76">
        <f t="shared" si="5"/>
        <v>17.232448147493965</v>
      </c>
      <c r="D76">
        <f t="shared" si="0"/>
        <v>108.27466500706805</v>
      </c>
      <c r="E76" t="str">
        <f t="shared" si="1"/>
        <v>-6626.55736316155-12723.8354058876i</v>
      </c>
      <c r="F76" t="str">
        <f t="shared" si="2"/>
        <v>0.000344517327801728-0.000661517215227727i</v>
      </c>
      <c r="G76">
        <f t="shared" si="6"/>
        <v>7.458533469780035E-4</v>
      </c>
      <c r="H76">
        <f t="shared" si="7"/>
        <v>8.7439394269749169</v>
      </c>
      <c r="I76">
        <f>IMARGUMENT(IMPRODUCT(-1,Table1[[#This Row],[x]]))/turn</f>
        <v>0.32641789774592889</v>
      </c>
      <c r="J76">
        <f t="shared" si="3"/>
        <v>1.1549245147375992E-3</v>
      </c>
      <c r="K76">
        <f>1/(Table1[[#This Row],[omega]]*BxL)</f>
        <v>8.6315615863722891E-4</v>
      </c>
      <c r="L76">
        <f>BxL/(Rdc*mms*Table1[[#This Row],[omega]]^2)</f>
        <v>4.0559226127392664E-3</v>
      </c>
      <c r="M76">
        <f>BxL/(Table1[[#This Row],[omega]]*Le*mms*Table1[[#This Row],[omega]]^2)</f>
        <v>8.2074343209427747E-2</v>
      </c>
      <c r="N76" s="1">
        <f>Table1[[#This Row],[x_A]]*Table1[[#This Row],[omega]]^2</f>
        <v>13.539645616005787</v>
      </c>
      <c r="O76" s="1">
        <f>Table1[[#This Row],[x_B]]*Table1[[#This Row],[omega]]^2</f>
        <v>10.119127570754022</v>
      </c>
      <c r="P76" s="1">
        <f>Table1[[#This Row],[x_C]]*Table1[[#This Row],[omega]]^2</f>
        <v>47.549215660134202</v>
      </c>
      <c r="Q76" s="1">
        <f>Table1[[#This Row],[x_D]]*Table1[[#This Row],[omega]]^2</f>
        <v>962.19060816677029</v>
      </c>
    </row>
    <row r="77" spans="2:17" x14ac:dyDescent="0.3">
      <c r="B77">
        <f t="shared" si="4"/>
        <v>57</v>
      </c>
      <c r="C77">
        <f t="shared" si="5"/>
        <v>17.617447979895061</v>
      </c>
      <c r="D77">
        <f t="shared" si="0"/>
        <v>110.69369029727723</v>
      </c>
      <c r="E77" t="str">
        <f t="shared" si="1"/>
        <v>-6507.36122488361-13002.0837852076i</v>
      </c>
      <c r="F77" t="str">
        <f t="shared" si="2"/>
        <v>0.000329369854386418-0.000658100003220649i</v>
      </c>
      <c r="G77">
        <f t="shared" si="6"/>
        <v>7.3592126971405605E-4</v>
      </c>
      <c r="H77">
        <f t="shared" si="7"/>
        <v>9.0173118111981037</v>
      </c>
      <c r="I77">
        <f>IMARGUMENT(IMPRODUCT(-1,Table1[[#This Row],[x]]))/turn</f>
        <v>0.32385367936505166</v>
      </c>
      <c r="J77">
        <f t="shared" si="3"/>
        <v>1.1549245147375992E-3</v>
      </c>
      <c r="K77">
        <f>1/(Table1[[#This Row],[omega]]*BxL)</f>
        <v>8.4429332579160081E-4</v>
      </c>
      <c r="L77">
        <f>BxL/(Rdc*mms*Table1[[#This Row],[omega]]^2)</f>
        <v>3.8805887935535509E-3</v>
      </c>
      <c r="M77">
        <f>BxL/(Table1[[#This Row],[omega]]*Le*mms*Table1[[#This Row],[omega]]^2)</f>
        <v>7.6810282735747248E-2</v>
      </c>
      <c r="N77" s="1">
        <f>Table1[[#This Row],[x_A]]*Table1[[#This Row],[omega]]^2</f>
        <v>14.15139756978637</v>
      </c>
      <c r="O77" s="1">
        <f>Table1[[#This Row],[x_B]]*Table1[[#This Row],[omega]]^2</f>
        <v>10.345204700680114</v>
      </c>
      <c r="P77" s="1">
        <f>Table1[[#This Row],[x_C]]*Table1[[#This Row],[omega]]^2</f>
        <v>47.549215660134195</v>
      </c>
      <c r="Q77" s="1">
        <f>Table1[[#This Row],[x_D]]*Table1[[#This Row],[omega]]^2</f>
        <v>941.16354321928964</v>
      </c>
    </row>
    <row r="78" spans="2:17" x14ac:dyDescent="0.3">
      <c r="B78">
        <f t="shared" si="4"/>
        <v>58</v>
      </c>
      <c r="C78">
        <f t="shared" si="5"/>
        <v>18.011049310451291</v>
      </c>
      <c r="D78">
        <f t="shared" si="0"/>
        <v>113.16676039431447</v>
      </c>
      <c r="E78" t="str">
        <f t="shared" si="1"/>
        <v>-6382.77953424022-13286.1359612164i</v>
      </c>
      <c r="F78" t="str">
        <f t="shared" si="2"/>
        <v>0.000314348419374721-0.000654334967485786i</v>
      </c>
      <c r="G78">
        <f t="shared" si="6"/>
        <v>7.2592642770325563E-4</v>
      </c>
      <c r="H78">
        <f t="shared" si="7"/>
        <v>9.2967333483279546</v>
      </c>
      <c r="I78">
        <f>IMARGUMENT(IMPRODUCT(-1,Table1[[#This Row],[x]]))/turn</f>
        <v>0.32127791515262816</v>
      </c>
      <c r="J78">
        <f t="shared" si="3"/>
        <v>1.1549245147375992E-3</v>
      </c>
      <c r="K78">
        <f>1/(Table1[[#This Row],[omega]]*BxL)</f>
        <v>8.2584270857972715E-4</v>
      </c>
      <c r="L78">
        <f>BxL/(Rdc*mms*Table1[[#This Row],[omega]]^2)</f>
        <v>3.7128344947594902E-3</v>
      </c>
      <c r="M78">
        <f>BxL/(Table1[[#This Row],[omega]]*Le*mms*Table1[[#This Row],[omega]]^2)</f>
        <v>7.1883847049387245E-2</v>
      </c>
      <c r="N78" s="1">
        <f>Table1[[#This Row],[x_A]]*Table1[[#This Row],[omega]]^2</f>
        <v>14.790789866864582</v>
      </c>
      <c r="O78" s="1">
        <f>Table1[[#This Row],[x_B]]*Table1[[#This Row],[omega]]^2</f>
        <v>10.576332747132193</v>
      </c>
      <c r="P78" s="1">
        <f>Table1[[#This Row],[x_C]]*Table1[[#This Row],[omega]]^2</f>
        <v>47.549215660134202</v>
      </c>
      <c r="Q78" s="1">
        <f>Table1[[#This Row],[x_D]]*Table1[[#This Row],[omega]]^2</f>
        <v>920.59598957502908</v>
      </c>
    </row>
    <row r="79" spans="2:17" x14ac:dyDescent="0.3">
      <c r="B79">
        <f t="shared" si="4"/>
        <v>59</v>
      </c>
      <c r="C79">
        <f t="shared" si="5"/>
        <v>18.413444310078784</v>
      </c>
      <c r="D79">
        <f t="shared" si="0"/>
        <v>115.69508274365646</v>
      </c>
      <c r="E79" t="str">
        <f t="shared" si="1"/>
        <v>-6252.56895973843-13576.093315634i</v>
      </c>
      <c r="F79" t="str">
        <f t="shared" si="2"/>
        <v>0.000299467376906032-0.000650228262981766i</v>
      </c>
      <c r="G79">
        <f t="shared" si="6"/>
        <v>7.1587534097164159E-4</v>
      </c>
      <c r="H79">
        <f t="shared" si="7"/>
        <v>9.5822435494841631</v>
      </c>
      <c r="I79">
        <f>IMARGUMENT(IMPRODUCT(-1,Table1[[#This Row],[x]]))/turn</f>
        <v>0.31869105354920541</v>
      </c>
      <c r="J79">
        <f t="shared" si="3"/>
        <v>1.1549245147375992E-3</v>
      </c>
      <c r="K79">
        <f>1/(Table1[[#This Row],[omega]]*BxL)</f>
        <v>8.0779529871901961E-4</v>
      </c>
      <c r="L79">
        <f>BxL/(Rdc*mms*Table1[[#This Row],[omega]]^2)</f>
        <v>3.5523320606336613E-3</v>
      </c>
      <c r="M79">
        <f>BxL/(Table1[[#This Row],[omega]]*Le*mms*Table1[[#This Row],[omega]]^2)</f>
        <v>6.7273381669442481E-2</v>
      </c>
      <c r="N79" s="1">
        <f>Table1[[#This Row],[x_A]]*Table1[[#This Row],[omega]]^2</f>
        <v>15.459071360755088</v>
      </c>
      <c r="O79" s="1">
        <f>Table1[[#This Row],[x_B]]*Table1[[#This Row],[omega]]^2</f>
        <v>10.812624555481912</v>
      </c>
      <c r="P79" s="1">
        <f>Table1[[#This Row],[x_C]]*Table1[[#This Row],[omega]]^2</f>
        <v>47.549215660134195</v>
      </c>
      <c r="Q79" s="1">
        <f>Table1[[#This Row],[x_D]]*Table1[[#This Row],[omega]]^2</f>
        <v>900.47790538372169</v>
      </c>
    </row>
    <row r="80" spans="2:17" x14ac:dyDescent="0.3">
      <c r="B80">
        <f t="shared" si="4"/>
        <v>60</v>
      </c>
      <c r="C80">
        <f t="shared" si="5"/>
        <v>18.824829443092426</v>
      </c>
      <c r="D80">
        <f t="shared" si="0"/>
        <v>118.27989176699988</v>
      </c>
      <c r="E80" t="str">
        <f t="shared" si="1"/>
        <v>-6116.47517561554-13872.0575568002i</v>
      </c>
      <c r="F80" t="str">
        <f t="shared" si="2"/>
        <v>0.000284740644152995-0.000645786746621301i</v>
      </c>
      <c r="G80">
        <f t="shared" si="6"/>
        <v>7.0577457912876615E-4</v>
      </c>
      <c r="H80">
        <f t="shared" si="7"/>
        <v>9.8738800863440801</v>
      </c>
      <c r="I80">
        <f>IMARGUMENT(IMPRODUCT(-1,Table1[[#This Row],[x]]))/turn</f>
        <v>0.31609352206407854</v>
      </c>
      <c r="J80">
        <f t="shared" si="3"/>
        <v>1.1549245147375992E-3</v>
      </c>
      <c r="K80">
        <f>1/(Table1[[#This Row],[omega]]*BxL)</f>
        <v>7.9014228478782264E-4</v>
      </c>
      <c r="L80">
        <f>BxL/(Rdc*mms*Table1[[#This Row],[omega]]^2)</f>
        <v>3.3987679997094008E-3</v>
      </c>
      <c r="M80">
        <f>BxL/(Table1[[#This Row],[omega]]*Le*mms*Table1[[#This Row],[omega]]^2)</f>
        <v>6.2958620983836824E-2</v>
      </c>
      <c r="N80" s="1">
        <f>Table1[[#This Row],[x_A]]*Table1[[#This Row],[omega]]^2</f>
        <v>16.157547331012093</v>
      </c>
      <c r="O80" s="1">
        <f>Table1[[#This Row],[x_B]]*Table1[[#This Row],[omega]]^2</f>
        <v>11.054195492242982</v>
      </c>
      <c r="P80" s="1">
        <f>Table1[[#This Row],[x_C]]*Table1[[#This Row],[omega]]^2</f>
        <v>47.549215660134202</v>
      </c>
      <c r="Q80" s="1">
        <f>Table1[[#This Row],[x_D]]*Table1[[#This Row],[omega]]^2</f>
        <v>880.79946824292426</v>
      </c>
    </row>
    <row r="81" spans="2:17" x14ac:dyDescent="0.3">
      <c r="B81">
        <f t="shared" si="4"/>
        <v>61</v>
      </c>
      <c r="C81">
        <f t="shared" si="5"/>
        <v>19.245405563126997</v>
      </c>
      <c r="D81">
        <f t="shared" si="0"/>
        <v>120.9224494649517</v>
      </c>
      <c r="E81" t="str">
        <f t="shared" si="1"/>
        <v>-5974.23236509301-14174.130594125i</v>
      </c>
      <c r="F81" t="str">
        <f t="shared" si="2"/>
        <v>0.000270181659135206-0.00064101793949224i</v>
      </c>
      <c r="G81">
        <f t="shared" si="6"/>
        <v>6.9563074089917104E-4</v>
      </c>
      <c r="H81">
        <f t="shared" si="7"/>
        <v>10.171678799338533</v>
      </c>
      <c r="I81">
        <f>IMARGUMENT(IMPRODUCT(-1,Table1[[#This Row],[x]]))/turn</f>
        <v>0.31348572572665578</v>
      </c>
      <c r="J81">
        <f t="shared" si="3"/>
        <v>1.1549245147375992E-3</v>
      </c>
      <c r="K81">
        <f>1/(Table1[[#This Row],[omega]]*BxL)</f>
        <v>7.7287504792335193E-4</v>
      </c>
      <c r="L81">
        <f>BxL/(Rdc*mms*Table1[[#This Row],[omega]]^2)</f>
        <v>3.2518423724689975E-3</v>
      </c>
      <c r="M81">
        <f>BxL/(Table1[[#This Row],[omega]]*Le*mms*Table1[[#This Row],[omega]]^2)</f>
        <v>5.8920599170457486E-2</v>
      </c>
      <c r="N81" s="1">
        <f>Table1[[#This Row],[x_A]]*Table1[[#This Row],[omega]]^2</f>
        <v>16.887582032685842</v>
      </c>
      <c r="O81" s="1">
        <f>Table1[[#This Row],[x_B]]*Table1[[#This Row],[omega]]^2</f>
        <v>11.301163501397355</v>
      </c>
      <c r="P81" s="1">
        <f>Table1[[#This Row],[x_C]]*Table1[[#This Row],[omega]]^2</f>
        <v>47.549215660134202</v>
      </c>
      <c r="Q81" s="1">
        <f>Table1[[#This Row],[x_D]]*Table1[[#This Row],[omega]]^2</f>
        <v>861.55107040235771</v>
      </c>
    </row>
    <row r="82" spans="2:17" x14ac:dyDescent="0.3">
      <c r="B82">
        <f t="shared" si="4"/>
        <v>62</v>
      </c>
      <c r="C82">
        <f t="shared" si="5"/>
        <v>19.675378011201513</v>
      </c>
      <c r="D82">
        <f t="shared" si="0"/>
        <v>123.62404603318554</v>
      </c>
      <c r="E82" t="str">
        <f t="shared" si="1"/>
        <v>-5825.56270118626-14482.4144006323i</v>
      </c>
      <c r="F82" t="str">
        <f t="shared" si="2"/>
        <v>0.000255803342302768-0.00063592998622109i</v>
      </c>
      <c r="G82">
        <f t="shared" si="6"/>
        <v>6.8545043388156283E-4</v>
      </c>
      <c r="H82">
        <f t="shared" si="7"/>
        <v>10.475673697077925</v>
      </c>
      <c r="I82">
        <f>IMARGUMENT(IMPRODUCT(-1,Table1[[#This Row],[x]]))/turn</f>
        <v>0.31086804564973913</v>
      </c>
      <c r="J82">
        <f t="shared" si="3"/>
        <v>1.1549245147375992E-3</v>
      </c>
      <c r="K82">
        <f>1/(Table1[[#This Row],[omega]]*BxL)</f>
        <v>7.5598515761364006E-4</v>
      </c>
      <c r="L82">
        <f>BxL/(Rdc*mms*Table1[[#This Row],[omega]]^2)</f>
        <v>3.1112682055053271E-3</v>
      </c>
      <c r="M82">
        <f>BxL/(Table1[[#This Row],[omega]]*Le*mms*Table1[[#This Row],[omega]]^2)</f>
        <v>5.5141566831601638E-2</v>
      </c>
      <c r="N82" s="1">
        <f>Table1[[#This Row],[x_A]]*Table1[[#This Row],[omega]]^2</f>
        <v>17.650601360969656</v>
      </c>
      <c r="O82" s="1">
        <f>Table1[[#This Row],[x_B]]*Table1[[#This Row],[omega]]^2</f>
        <v>11.553649161979958</v>
      </c>
      <c r="P82" s="1">
        <f>Table1[[#This Row],[x_C]]*Table1[[#This Row],[omega]]^2</f>
        <v>47.549215660134195</v>
      </c>
      <c r="Q82" s="1">
        <f>Table1[[#This Row],[x_D]]*Table1[[#This Row],[omega]]^2</f>
        <v>842.72331407303989</v>
      </c>
    </row>
    <row r="83" spans="2:17" x14ac:dyDescent="0.3">
      <c r="B83">
        <f t="shared" si="4"/>
        <v>63</v>
      </c>
      <c r="C83">
        <f t="shared" si="5"/>
        <v>20.114956715974376</v>
      </c>
      <c r="D83">
        <f t="shared" si="0"/>
        <v>126.38600049236342</v>
      </c>
      <c r="E83" t="str">
        <f t="shared" si="1"/>
        <v>-5670.17580405626-14797.0108627026i</v>
      </c>
      <c r="F83" t="str">
        <f t="shared" si="2"/>
        <v>0.00024161806209583-0.000630531611894565i</v>
      </c>
      <c r="G83">
        <f t="shared" si="6"/>
        <v>6.7524025467184841E-4</v>
      </c>
      <c r="H83">
        <f t="shared" si="7"/>
        <v>10.78589694535718</v>
      </c>
      <c r="I83">
        <f>IMARGUMENT(IMPRODUCT(-1,Table1[[#This Row],[x]]))/turn</f>
        <v>0.30824083771218075</v>
      </c>
      <c r="J83">
        <f t="shared" si="3"/>
        <v>1.1549245147375992E-3</v>
      </c>
      <c r="K83">
        <f>1/(Table1[[#This Row],[omega]]*BxL)</f>
        <v>7.3946436758144446E-4</v>
      </c>
      <c r="L83">
        <f>BxL/(Rdc*mms*Table1[[#This Row],[omega]]^2)</f>
        <v>2.976770931008781E-3</v>
      </c>
      <c r="M83">
        <f>BxL/(Table1[[#This Row],[omega]]*Le*mms*Table1[[#This Row],[omega]]^2)</f>
        <v>5.1604912975299955E-2</v>
      </c>
      <c r="N83" s="1">
        <f>Table1[[#This Row],[x_A]]*Table1[[#This Row],[omega]]^2</f>
        <v>18.448095636241604</v>
      </c>
      <c r="O83" s="1">
        <f>Table1[[#This Row],[x_B]]*Table1[[#This Row],[omega]]^2</f>
        <v>11.811775746949852</v>
      </c>
      <c r="P83" s="1">
        <f>Table1[[#This Row],[x_C]]*Table1[[#This Row],[omega]]^2</f>
        <v>47.549215660134202</v>
      </c>
      <c r="Q83" s="1">
        <f>Table1[[#This Row],[x_D]]*Table1[[#This Row],[omega]]^2</f>
        <v>824.30700683893406</v>
      </c>
    </row>
    <row r="84" spans="2:17" x14ac:dyDescent="0.3">
      <c r="B84">
        <f t="shared" si="4"/>
        <v>64</v>
      </c>
      <c r="C84">
        <f t="shared" si="5"/>
        <v>20.564356296238412</v>
      </c>
      <c r="D84">
        <f t="shared" ref="D84:D147" si="8">C84*turn</f>
        <v>129.20966133213108</v>
      </c>
      <c r="E84" t="str">
        <f t="shared" ref="E84:E147" si="9">IMSUB(IMPRODUCT(mms*D84^2-k,COMPLEX(Rdc, D84*Le)), COMPLEX(0, D84*BxL^2))</f>
        <v>-5507.76817384305-15118.0216160644i</v>
      </c>
      <c r="F84" t="str">
        <f t="shared" ref="F84:F147" si="10">IMDIV(-BxL,E84)</f>
        <v>0.00022763760463633-0.0006248320769681i</v>
      </c>
      <c r="G84">
        <f t="shared" si="6"/>
        <v>6.6500676947895483E-4</v>
      </c>
      <c r="H84">
        <f t="shared" si="7"/>
        <v>11.102378844115803</v>
      </c>
      <c r="I84">
        <f>IMARGUMENT(IMPRODUCT(-1,Table1[[#This Row],[x]]))/turn</f>
        <v>0.30560443136734422</v>
      </c>
      <c r="J84">
        <f t="shared" ref="J84:J147" si="11">BxL/Rdc/k</f>
        <v>1.1549245147375992E-3</v>
      </c>
      <c r="K84">
        <f>1/(Table1[[#This Row],[omega]]*BxL)</f>
        <v>7.2330461175810763E-4</v>
      </c>
      <c r="L84">
        <f>BxL/(Rdc*mms*Table1[[#This Row],[omega]]^2)</f>
        <v>2.848087850484645E-3</v>
      </c>
      <c r="M84">
        <f>BxL/(Table1[[#This Row],[omega]]*Le*mms*Table1[[#This Row],[omega]]^2)</f>
        <v>4.8295092000579118E-2</v>
      </c>
      <c r="N84" s="1">
        <f>Table1[[#This Row],[x_A]]*Table1[[#This Row],[omega]]^2</f>
        <v>19.281622514940754</v>
      </c>
      <c r="O84" s="1">
        <f>Table1[[#This Row],[x_B]]*Table1[[#This Row],[omega]]^2</f>
        <v>12.075669283376737</v>
      </c>
      <c r="P84" s="1">
        <f>Table1[[#This Row],[x_C]]*Table1[[#This Row],[omega]]^2</f>
        <v>47.549215660134202</v>
      </c>
      <c r="Q84" s="1">
        <f>Table1[[#This Row],[x_D]]*Table1[[#This Row],[omega]]^2</f>
        <v>806.29315716886776</v>
      </c>
    </row>
    <row r="85" spans="2:17" x14ac:dyDescent="0.3">
      <c r="B85">
        <f t="shared" ref="B85:B148" si="12">ROW()-20</f>
        <v>65</v>
      </c>
      <c r="C85">
        <f t="shared" ref="C85:C148" si="13">EXP(B85/$B$18*LN($C$18/$C$17)+LN($C$17))</f>
        <v>21.023796165705818</v>
      </c>
      <c r="D85">
        <f t="shared" si="8"/>
        <v>132.09640716950119</v>
      </c>
      <c r="E85" t="str">
        <f t="shared" si="9"/>
        <v>-5338.0225978734-15445.5478670137i</v>
      </c>
      <c r="F85" t="str">
        <f t="shared" si="10"/>
        <v>0.000213873147658196-0.000618841130597608i</v>
      </c>
      <c r="G85">
        <f t="shared" ref="G85:G148" si="14">IMABS(F85)</f>
        <v>6.547564953542273E-4</v>
      </c>
      <c r="H85">
        <f t="shared" ref="H85:H148" si="15">G85*D85^2</f>
        <v>11.425147790776487</v>
      </c>
      <c r="I85">
        <f>IMARGUMENT(IMPRODUCT(-1,Table1[[#This Row],[x]]))/turn</f>
        <v>0.30295912858278018</v>
      </c>
      <c r="J85">
        <f t="shared" si="11"/>
        <v>1.1549245147375992E-3</v>
      </c>
      <c r="K85">
        <f>1/(Table1[[#This Row],[omega]]*BxL)</f>
        <v>7.0749800034539839E-4</v>
      </c>
      <c r="L85">
        <f>BxL/(Rdc*mms*Table1[[#This Row],[omega]]^2)</f>
        <v>2.7249676216534882E-3</v>
      </c>
      <c r="M85">
        <f>BxL/(Table1[[#This Row],[omega]]*Le*mms*Table1[[#This Row],[omega]]^2)</f>
        <v>4.5197555365722245E-2</v>
      </c>
      <c r="N85" s="1">
        <f>Table1[[#This Row],[x_A]]*Table1[[#This Row],[omega]]^2</f>
        <v>20.152810031963426</v>
      </c>
      <c r="O85" s="1">
        <f>Table1[[#This Row],[x_B]]*Table1[[#This Row],[omega]]^2</f>
        <v>12.345458613972072</v>
      </c>
      <c r="P85" s="1">
        <f>Table1[[#This Row],[x_C]]*Table1[[#This Row],[omega]]^2</f>
        <v>47.549215660134195</v>
      </c>
      <c r="Q85" s="1">
        <f>Table1[[#This Row],[x_D]]*Table1[[#This Row],[omega]]^2</f>
        <v>788.67297002652867</v>
      </c>
    </row>
    <row r="86" spans="2:17" x14ac:dyDescent="0.3">
      <c r="B86">
        <f t="shared" si="12"/>
        <v>66</v>
      </c>
      <c r="C86">
        <f t="shared" si="13"/>
        <v>21.493500640134116</v>
      </c>
      <c r="D86">
        <f t="shared" si="8"/>
        <v>135.04764742194558</v>
      </c>
      <c r="E86" t="str">
        <f t="shared" si="9"/>
        <v>-5160.6075310847-15779.690197771i</v>
      </c>
      <c r="F86" t="str">
        <f t="shared" si="10"/>
        <v>0.000200335238732677-0.000612568962831723i</v>
      </c>
      <c r="G86">
        <f t="shared" si="14"/>
        <v>6.444958821457368E-4</v>
      </c>
      <c r="H86">
        <f t="shared" si="15"/>
        <v>11.754230228444586</v>
      </c>
      <c r="I86">
        <f>IMARGUMENT(IMPRODUCT(-1,Table1[[#This Row],[x]]))/turn</f>
        <v>0.30030520291548984</v>
      </c>
      <c r="J86">
        <f t="shared" si="11"/>
        <v>1.1549245147375992E-3</v>
      </c>
      <c r="K86">
        <f>1/(Table1[[#This Row],[omega]]*BxL)</f>
        <v>6.9203681596341894E-4</v>
      </c>
      <c r="L86">
        <f>BxL/(Rdc*mms*Table1[[#This Row],[omega]]^2)</f>
        <v>2.6071697675323913E-3</v>
      </c>
      <c r="M86">
        <f>BxL/(Table1[[#This Row],[omega]]*Le*mms*Table1[[#This Row],[omega]]^2)</f>
        <v>4.2298687639171204E-2</v>
      </c>
      <c r="N86" s="1">
        <f>Table1[[#This Row],[x_A]]*Table1[[#This Row],[omega]]^2</f>
        <v>21.063359780521726</v>
      </c>
      <c r="O86" s="1">
        <f>Table1[[#This Row],[x_B]]*Table1[[#This Row],[omega]]^2</f>
        <v>12.621275459994914</v>
      </c>
      <c r="P86" s="1">
        <f>Table1[[#This Row],[x_C]]*Table1[[#This Row],[omega]]^2</f>
        <v>47.549215660134202</v>
      </c>
      <c r="Q86" s="1">
        <f>Table1[[#This Row],[x_D]]*Table1[[#This Row],[omega]]^2</f>
        <v>771.43784257640084</v>
      </c>
    </row>
    <row r="87" spans="2:17" x14ac:dyDescent="0.3">
      <c r="B87">
        <f t="shared" si="12"/>
        <v>67</v>
      </c>
      <c r="C87">
        <f t="shared" si="13"/>
        <v>21.973699046845596</v>
      </c>
      <c r="D87">
        <f t="shared" si="8"/>
        <v>138.06482299552619</v>
      </c>
      <c r="E87" t="str">
        <f t="shared" si="9"/>
        <v>-4975.17644845509-16120.5483548078i</v>
      </c>
      <c r="F87" t="str">
        <f t="shared" si="10"/>
        <v>0.000187033777797129-0.000606026156096885i</v>
      </c>
      <c r="G87">
        <f t="shared" si="14"/>
        <v>6.3423129527849064E-4</v>
      </c>
      <c r="H87">
        <f t="shared" si="15"/>
        <v>12.089650577523566</v>
      </c>
      <c r="I87">
        <f>IMARGUMENT(IMPRODUCT(-1,Table1[[#This Row],[x]]))/turn</f>
        <v>0.29764289872610278</v>
      </c>
      <c r="J87">
        <f t="shared" si="11"/>
        <v>1.1549245147375992E-3</v>
      </c>
      <c r="K87">
        <f>1/(Table1[[#This Row],[omega]]*BxL)</f>
        <v>6.7691350988268774E-4</v>
      </c>
      <c r="L87">
        <f>BxL/(Rdc*mms*Table1[[#This Row],[omega]]^2)</f>
        <v>2.4944642067381054E-3</v>
      </c>
      <c r="M87">
        <f>BxL/(Table1[[#This Row],[omega]]*Le*mms*Table1[[#This Row],[omega]]^2)</f>
        <v>3.9585746651976693E-2</v>
      </c>
      <c r="N87" s="1">
        <f>Table1[[#This Row],[x_A]]*Table1[[#This Row],[omega]]^2</f>
        <v>22.015050235675542</v>
      </c>
      <c r="O87" s="1">
        <f>Table1[[#This Row],[x_B]]*Table1[[#This Row],[omega]]^2</f>
        <v>12.903254485563195</v>
      </c>
      <c r="P87" s="1">
        <f>Table1[[#This Row],[x_C]]*Table1[[#This Row],[omega]]^2</f>
        <v>47.549215660134195</v>
      </c>
      <c r="Q87" s="1">
        <f>Table1[[#This Row],[x_D]]*Table1[[#This Row],[omega]]^2</f>
        <v>754.57935998353457</v>
      </c>
    </row>
    <row r="88" spans="2:17" x14ac:dyDescent="0.3">
      <c r="B88">
        <f t="shared" si="12"/>
        <v>68</v>
      </c>
      <c r="C88">
        <f t="shared" si="13"/>
        <v>22.464625836693379</v>
      </c>
      <c r="D88">
        <f t="shared" si="8"/>
        <v>141.14940698839862</v>
      </c>
      <c r="E88" t="str">
        <f t="shared" si="9"/>
        <v>-4781.36716817487-16468.2210188914i</v>
      </c>
      <c r="F88" t="str">
        <f t="shared" si="10"/>
        <v>0.000173978003949361-0.00059922363639714i</v>
      </c>
      <c r="G88">
        <f t="shared" si="14"/>
        <v>6.239689994504661E-4</v>
      </c>
      <c r="H88">
        <f t="shared" si="15"/>
        <v>12.431431149385858</v>
      </c>
      <c r="I88">
        <f>IMARGUMENT(IMPRODUCT(-1,Table1[[#This Row],[x]]))/turn</f>
        <v>0.29497243053428812</v>
      </c>
      <c r="J88">
        <f t="shared" si="11"/>
        <v>1.1549245147375992E-3</v>
      </c>
      <c r="K88">
        <f>1/(Table1[[#This Row],[omega]]*BxL)</f>
        <v>6.6212069833857087E-4</v>
      </c>
      <c r="L88">
        <f>BxL/(Rdc*mms*Table1[[#This Row],[omega]]^2)</f>
        <v>2.3866308040948365E-3</v>
      </c>
      <c r="M88">
        <f>BxL/(Table1[[#This Row],[omega]]*Le*mms*Table1[[#This Row],[omega]]^2)</f>
        <v>3.7046807488734484E-2</v>
      </c>
      <c r="N88" s="1">
        <f>Table1[[#This Row],[x_A]]*Table1[[#This Row],[omega]]^2</f>
        <v>23.009740228028907</v>
      </c>
      <c r="O88" s="1">
        <f>Table1[[#This Row],[x_B]]*Table1[[#This Row],[omega]]^2</f>
        <v>13.191533363401742</v>
      </c>
      <c r="P88" s="1">
        <f>Table1[[#This Row],[x_C]]*Table1[[#This Row],[omega]]^2</f>
        <v>47.549215660134195</v>
      </c>
      <c r="Q88" s="1">
        <f>Table1[[#This Row],[x_D]]*Table1[[#This Row],[omega]]^2</f>
        <v>738.08929130511331</v>
      </c>
    </row>
    <row r="89" spans="2:17" x14ac:dyDescent="0.3">
      <c r="B89">
        <f t="shared" si="12"/>
        <v>69</v>
      </c>
      <c r="C89">
        <f t="shared" si="13"/>
        <v>22.966520698529269</v>
      </c>
      <c r="D89">
        <f t="shared" si="8"/>
        <v>144.30290541003481</v>
      </c>
      <c r="E89" t="str">
        <f t="shared" si="9"/>
        <v>-4578.80114423718-16822.8055555145i</v>
      </c>
      <c r="F89" t="str">
        <f t="shared" si="10"/>
        <v>0.000161176486425876-0.00059217262463475i</v>
      </c>
      <c r="G89">
        <f t="shared" si="14"/>
        <v>6.1371514332253453E-4</v>
      </c>
      <c r="H89">
        <f t="shared" si="15"/>
        <v>12.779592040830289</v>
      </c>
      <c r="I89">
        <f>IMARGUMENT(IMPRODUCT(-1,Table1[[#This Row],[x]]))/turn</f>
        <v>0.29229398251670424</v>
      </c>
      <c r="J89">
        <f t="shared" si="11"/>
        <v>1.1549245147375992E-3</v>
      </c>
      <c r="K89">
        <f>1/(Table1[[#This Row],[omega]]*BxL)</f>
        <v>6.4765115892624701E-4</v>
      </c>
      <c r="L89">
        <f>BxL/(Rdc*mms*Table1[[#This Row],[omega]]^2)</f>
        <v>2.2834589406687689E-3</v>
      </c>
      <c r="M89">
        <f>BxL/(Table1[[#This Row],[omega]]*Le*mms*Table1[[#This Row],[omega]]^2)</f>
        <v>3.4670710070813224E-2</v>
      </c>
      <c r="N89" s="1">
        <f>Table1[[#This Row],[x_A]]*Table1[[#This Row],[omega]]^2</f>
        <v>24.049372574376338</v>
      </c>
      <c r="O89" s="1">
        <f>Table1[[#This Row],[x_B]]*Table1[[#This Row],[omega]]^2</f>
        <v>13.486252842059328</v>
      </c>
      <c r="P89" s="1">
        <f>Table1[[#This Row],[x_C]]*Table1[[#This Row],[omega]]^2</f>
        <v>47.549215660134202</v>
      </c>
      <c r="Q89" s="1">
        <f>Table1[[#This Row],[x_D]]*Table1[[#This Row],[omega]]^2</f>
        <v>721.95958547179328</v>
      </c>
    </row>
    <row r="90" spans="2:17" x14ac:dyDescent="0.3">
      <c r="B90">
        <f t="shared" si="12"/>
        <v>70</v>
      </c>
      <c r="C90">
        <f t="shared" si="13"/>
        <v>23.479628676228657</v>
      </c>
      <c r="D90">
        <f t="shared" si="8"/>
        <v>147.52685791651223</v>
      </c>
      <c r="E90" t="str">
        <f t="shared" si="9"/>
        <v>-4367.08272706647-17184.3977442754i</v>
      </c>
      <c r="F90" t="str">
        <f t="shared" si="10"/>
        <v>0.000148637119642117-0.000584884588437685i</v>
      </c>
      <c r="G90">
        <f t="shared" si="14"/>
        <v>6.034757452685446E-4</v>
      </c>
      <c r="H90">
        <f t="shared" si="15"/>
        <v>13.134151008163757</v>
      </c>
      <c r="I90">
        <f>IMARGUMENT(IMPRODUCT(-1,Table1[[#This Row],[x]]))/turn</f>
        <v>0.28960770814786535</v>
      </c>
      <c r="J90">
        <f t="shared" si="11"/>
        <v>1.1549245147375992E-3</v>
      </c>
      <c r="K90">
        <f>1/(Table1[[#This Row],[omega]]*BxL)</f>
        <v>6.3349782707446383E-4</v>
      </c>
      <c r="L90">
        <f>BxL/(Rdc*mms*Table1[[#This Row],[omega]]^2)</f>
        <v>2.1847471023896782E-3</v>
      </c>
      <c r="M90">
        <f>BxL/(Table1[[#This Row],[omega]]*Le*mms*Table1[[#This Row],[omega]]^2)</f>
        <v>3.2447010101475653E-2</v>
      </c>
      <c r="N90" s="1">
        <f>Table1[[#This Row],[x_A]]*Table1[[#This Row],[omega]]^2</f>
        <v>25.135977872389464</v>
      </c>
      <c r="O90" s="1">
        <f>Table1[[#This Row],[x_B]]*Table1[[#This Row],[omega]]^2</f>
        <v>13.787556814627314</v>
      </c>
      <c r="P90" s="1">
        <f>Table1[[#This Row],[x_C]]*Table1[[#This Row],[omega]]^2</f>
        <v>47.549215660134202</v>
      </c>
      <c r="Q90" s="1">
        <f>Table1[[#This Row],[x_D]]*Table1[[#This Row],[omega]]^2</f>
        <v>706.18236735687628</v>
      </c>
    </row>
    <row r="91" spans="2:17" x14ac:dyDescent="0.3">
      <c r="B91">
        <f t="shared" si="12"/>
        <v>71</v>
      </c>
      <c r="C91">
        <f t="shared" si="13"/>
        <v>24.00420028833026</v>
      </c>
      <c r="D91">
        <f t="shared" si="8"/>
        <v>150.82283856223253</v>
      </c>
      <c r="E91" t="str">
        <f t="shared" si="9"/>
        <v>-4145.79839074036-17553.0914856794i</v>
      </c>
      <c r="F91" t="str">
        <f t="shared" si="10"/>
        <v>0.000136367122136038-0.000577371194855722i</v>
      </c>
      <c r="G91">
        <f t="shared" si="14"/>
        <v>5.9325668023949723E-4</v>
      </c>
      <c r="H91">
        <f t="shared" si="15"/>
        <v>13.495123319854994</v>
      </c>
      <c r="I91">
        <f>IMARGUMENT(IMPRODUCT(-1,Table1[[#This Row],[x]]))/turn</f>
        <v>0.28691372998338927</v>
      </c>
      <c r="J91">
        <f t="shared" si="11"/>
        <v>1.1549245147375992E-3</v>
      </c>
      <c r="K91">
        <f>1/(Table1[[#This Row],[omega]]*BxL)</f>
        <v>6.1965379259634496E-4</v>
      </c>
      <c r="L91">
        <f>BxL/(Rdc*mms*Table1[[#This Row],[omega]]^2)</f>
        <v>2.0903024864559914E-3</v>
      </c>
      <c r="M91">
        <f>BxL/(Table1[[#This Row],[omega]]*Le*mms*Table1[[#This Row],[omega]]^2)</f>
        <v>3.0365933157265969E-2</v>
      </c>
      <c r="N91" s="1">
        <f>Table1[[#This Row],[x_A]]*Table1[[#This Row],[omega]]^2</f>
        <v>26.27167846675674</v>
      </c>
      <c r="O91" s="1">
        <f>Table1[[#This Row],[x_B]]*Table1[[#This Row],[omega]]^2</f>
        <v>14.095592388993696</v>
      </c>
      <c r="P91" s="1">
        <f>Table1[[#This Row],[x_C]]*Table1[[#This Row],[omega]]^2</f>
        <v>47.549215660134195</v>
      </c>
      <c r="Q91" s="1">
        <f>Table1[[#This Row],[x_D]]*Table1[[#This Row],[omega]]^2</f>
        <v>690.7499339313722</v>
      </c>
    </row>
    <row r="92" spans="2:17" x14ac:dyDescent="0.3">
      <c r="B92">
        <f t="shared" si="12"/>
        <v>72</v>
      </c>
      <c r="C92">
        <f t="shared" si="13"/>
        <v>24.540491650348581</v>
      </c>
      <c r="D92">
        <f t="shared" si="8"/>
        <v>154.19245656843336</v>
      </c>
      <c r="E92" t="str">
        <f t="shared" si="9"/>
        <v>-3914.51592529568-17928.978483725i</v>
      </c>
      <c r="F92" t="str">
        <f t="shared" si="10"/>
        <v>0.000124373039223645-0.000569644264259259i</v>
      </c>
      <c r="G92">
        <f t="shared" si="14"/>
        <v>5.8306366778354394E-4</v>
      </c>
      <c r="H92">
        <f t="shared" si="15"/>
        <v>13.862521586824545</v>
      </c>
      <c r="I92">
        <f>IMARGUMENT(IMPRODUCT(-1,Table1[[#This Row],[x]]))/turn</f>
        <v>0.28421213958423958</v>
      </c>
      <c r="J92">
        <f t="shared" si="11"/>
        <v>1.1549245147375992E-3</v>
      </c>
      <c r="K92">
        <f>1/(Table1[[#This Row],[omega]]*BxL)</f>
        <v>6.0611229631558114E-4</v>
      </c>
      <c r="L92">
        <f>BxL/(Rdc*mms*Table1[[#This Row],[omega]]^2)</f>
        <v>1.9999406247546403E-3</v>
      </c>
      <c r="M92">
        <f>BxL/(Table1[[#This Row],[omega]]*Le*mms*Table1[[#This Row],[omega]]^2)</f>
        <v>2.8418331723871523E-2</v>
      </c>
      <c r="N92" s="1">
        <f>Table1[[#This Row],[x_A]]*Table1[[#This Row],[omega]]^2</f>
        <v>27.458692594521999</v>
      </c>
      <c r="O92" s="1">
        <f>Table1[[#This Row],[x_B]]*Table1[[#This Row],[omega]]^2</f>
        <v>14.410509959666671</v>
      </c>
      <c r="P92" s="1">
        <f>Table1[[#This Row],[x_C]]*Table1[[#This Row],[omega]]^2</f>
        <v>47.549215660134195</v>
      </c>
      <c r="Q92" s="1">
        <f>Table1[[#This Row],[x_D]]*Table1[[#This Row],[omega]]^2</f>
        <v>675.65475050309487</v>
      </c>
    </row>
    <row r="93" spans="2:17" x14ac:dyDescent="0.3">
      <c r="B93">
        <f t="shared" si="12"/>
        <v>73</v>
      </c>
      <c r="C93">
        <f t="shared" si="13"/>
        <v>25.088764599819132</v>
      </c>
      <c r="D93">
        <f t="shared" si="8"/>
        <v>157.63735710887076</v>
      </c>
      <c r="E93" t="str">
        <f t="shared" si="9"/>
        <v>-3672.78359254104-18312.1479025214i</v>
      </c>
      <c r="F93" t="str">
        <f t="shared" si="10"/>
        <v>0.000112660749146936-0.000561715725744736i</v>
      </c>
      <c r="G93">
        <f t="shared" si="14"/>
        <v>5.7290226125167668E-4</v>
      </c>
      <c r="H93">
        <f t="shared" si="15"/>
        <v>14.236355569562631</v>
      </c>
      <c r="I93">
        <f>IMARGUMENT(IMPRODUCT(-1,Table1[[#This Row],[x]]))/turn</f>
        <v>0.28150299757982145</v>
      </c>
      <c r="J93">
        <f t="shared" si="11"/>
        <v>1.1549245147375992E-3</v>
      </c>
      <c r="K93">
        <f>1/(Table1[[#This Row],[omega]]*BxL)</f>
        <v>5.9286672676634518E-4</v>
      </c>
      <c r="L93">
        <f>BxL/(Rdc*mms*Table1[[#This Row],[omega]]^2)</f>
        <v>1.9134850235601004E-3</v>
      </c>
      <c r="M93">
        <f>BxL/(Table1[[#This Row],[omega]]*Le*mms*Table1[[#This Row],[omega]]^2)</f>
        <v>2.6595644987605426E-2</v>
      </c>
      <c r="N93" s="1">
        <f>Table1[[#This Row],[x_A]]*Table1[[#This Row],[omega]]^2</f>
        <v>28.699338717719051</v>
      </c>
      <c r="O93" s="1">
        <f>Table1[[#This Row],[x_B]]*Table1[[#This Row],[omega]]^2</f>
        <v>14.732463281202879</v>
      </c>
      <c r="P93" s="1">
        <f>Table1[[#This Row],[x_C]]*Table1[[#This Row],[omega]]^2</f>
        <v>47.549215660134195</v>
      </c>
      <c r="Q93" s="1">
        <f>Table1[[#This Row],[x_D]]*Table1[[#This Row],[omega]]^2</f>
        <v>660.88944703794164</v>
      </c>
    </row>
    <row r="94" spans="2:17" x14ac:dyDescent="0.3">
      <c r="B94">
        <f t="shared" si="12"/>
        <v>74</v>
      </c>
      <c r="C94">
        <f t="shared" si="13"/>
        <v>25.649286824137317</v>
      </c>
      <c r="D94">
        <f t="shared" si="8"/>
        <v>161.15922211305437</v>
      </c>
      <c r="E94" t="str">
        <f t="shared" si="9"/>
        <v>-3420.12924372716-18702.6859950652i</v>
      </c>
      <c r="F94" t="str">
        <f t="shared" si="10"/>
        <v>0.000101235472470702-0.000553597574318058i</v>
      </c>
      <c r="G94">
        <f t="shared" si="14"/>
        <v>5.6277783820723082E-4</v>
      </c>
      <c r="H94">
        <f t="shared" si="15"/>
        <v>14.616631961392626</v>
      </c>
      <c r="I94">
        <f>IMARGUMENT(IMPRODUCT(-1,Table1[[#This Row],[x]]))/turn</f>
        <v>0.27878633386706098</v>
      </c>
      <c r="J94">
        <f t="shared" si="11"/>
        <v>1.1549245147375992E-3</v>
      </c>
      <c r="K94">
        <f>1/(Table1[[#This Row],[omega]]*BxL)</f>
        <v>5.7991061696532767E-4</v>
      </c>
      <c r="L94">
        <f>BxL/(Rdc*mms*Table1[[#This Row],[omega]]^2)</f>
        <v>1.8307668188089314E-3</v>
      </c>
      <c r="M94">
        <f>BxL/(Table1[[#This Row],[omega]]*Le*mms*Table1[[#This Row],[omega]]^2)</f>
        <v>2.4889861205771743E-2</v>
      </c>
      <c r="N94" s="1">
        <f>Table1[[#This Row],[x_A]]*Table1[[#This Row],[omega]]^2</f>
        <v>29.996040051764364</v>
      </c>
      <c r="O94" s="1">
        <f>Table1[[#This Row],[x_B]]*Table1[[#This Row],[omega]]^2</f>
        <v>15.061609543276107</v>
      </c>
      <c r="P94" s="1">
        <f>Table1[[#This Row],[x_C]]*Table1[[#This Row],[omega]]^2</f>
        <v>47.549215660134195</v>
      </c>
      <c r="Q94" s="1">
        <f>Table1[[#This Row],[x_D]]*Table1[[#This Row],[omega]]^2</f>
        <v>646.44681456156763</v>
      </c>
    </row>
    <row r="95" spans="2:17" x14ac:dyDescent="0.3">
      <c r="B95">
        <f t="shared" si="12"/>
        <v>75</v>
      </c>
      <c r="C95">
        <f t="shared" si="13"/>
        <v>26.222331991253444</v>
      </c>
      <c r="D95">
        <f t="shared" si="8"/>
        <v>164.7597710874287</v>
      </c>
      <c r="E95" t="str">
        <f t="shared" si="9"/>
        <v>-3156.05939735141-19100.6757021704i</v>
      </c>
      <c r="F95" t="str">
        <f t="shared" si="10"/>
        <v>0.0000901017844653843-0.000545301830093705i</v>
      </c>
      <c r="G95">
        <f t="shared" si="14"/>
        <v>5.526955920462823E-4</v>
      </c>
      <c r="H95">
        <f t="shared" si="15"/>
        <v>15.003354147334329</v>
      </c>
      <c r="I95">
        <f>IMARGUMENT(IMPRODUCT(-1,Table1[[#This Row],[x]]))/turn</f>
        <v>0.2760621479419802</v>
      </c>
      <c r="J95">
        <f t="shared" si="11"/>
        <v>1.1549245147375992E-3</v>
      </c>
      <c r="K95">
        <f>1/(Table1[[#This Row],[omega]]*BxL)</f>
        <v>5.6723764125431327E-4</v>
      </c>
      <c r="L95">
        <f>BxL/(Rdc*mms*Table1[[#This Row],[omega]]^2)</f>
        <v>1.751624446276467E-3</v>
      </c>
      <c r="M95">
        <f>BxL/(Table1[[#This Row],[omega]]*Le*mms*Table1[[#This Row],[omega]]^2)</f>
        <v>2.3293482490509006E-2</v>
      </c>
      <c r="N95" s="1">
        <f>Table1[[#This Row],[x_A]]*Table1[[#This Row],[omega]]^2</f>
        <v>31.35132929845302</v>
      </c>
      <c r="O95" s="1">
        <f>Table1[[#This Row],[x_B]]*Table1[[#This Row],[omega]]^2</f>
        <v>15.398109447423247</v>
      </c>
      <c r="P95" s="1">
        <f>Table1[[#This Row],[x_C]]*Table1[[#This Row],[omega]]^2</f>
        <v>47.549215660134202</v>
      </c>
      <c r="Q95" s="1">
        <f>Table1[[#This Row],[x_D]]*Table1[[#This Row],[omega]]^2</f>
        <v>632.31980163969297</v>
      </c>
    </row>
    <row r="96" spans="2:17" x14ac:dyDescent="0.3">
      <c r="B96">
        <f t="shared" si="12"/>
        <v>76</v>
      </c>
      <c r="C96">
        <f t="shared" si="13"/>
        <v>26.808179883287693</v>
      </c>
      <c r="D96">
        <f t="shared" si="8"/>
        <v>168.44076195490041</v>
      </c>
      <c r="E96" t="str">
        <f t="shared" si="9"/>
        <v>-2880.05827529559-19506.1962194089i</v>
      </c>
      <c r="F96" t="str">
        <f t="shared" si="10"/>
        <v>0.0000792636301983041-0.000536840499712492i</v>
      </c>
      <c r="G96">
        <f t="shared" si="14"/>
        <v>5.4266052482539358E-4</v>
      </c>
      <c r="H96">
        <f t="shared" si="15"/>
        <v>15.396521938155967</v>
      </c>
      <c r="I96">
        <f>IMARGUMENT(IMPRODUCT(-1,Table1[[#This Row],[x]]))/turn</f>
        <v>0.2733304093597167</v>
      </c>
      <c r="J96">
        <f t="shared" si="11"/>
        <v>1.1549245147375992E-3</v>
      </c>
      <c r="K96">
        <f>1/(Table1[[#This Row],[omega]]*BxL)</f>
        <v>5.5484161221175659E-4</v>
      </c>
      <c r="L96">
        <f>BxL/(Rdc*mms*Table1[[#This Row],[omega]]^2)</f>
        <v>1.6759033260114763E-3</v>
      </c>
      <c r="M96">
        <f>BxL/(Table1[[#This Row],[omega]]*Le*mms*Table1[[#This Row],[omega]]^2)</f>
        <v>2.1799491851317691E-2</v>
      </c>
      <c r="N96" s="1">
        <f>Table1[[#This Row],[x_A]]*Table1[[#This Row],[omega]]^2</f>
        <v>32.767853592801977</v>
      </c>
      <c r="O96" s="1">
        <f>Table1[[#This Row],[x_B]]*Table1[[#This Row],[omega]]^2</f>
        <v>15.742127285504711</v>
      </c>
      <c r="P96" s="1">
        <f>Table1[[#This Row],[x_C]]*Table1[[#This Row],[omega]]^2</f>
        <v>47.549215660134195</v>
      </c>
      <c r="Q96" s="1">
        <f>Table1[[#This Row],[x_D]]*Table1[[#This Row],[omega]]^2</f>
        <v>618.50151093532997</v>
      </c>
    </row>
    <row r="97" spans="2:17" x14ac:dyDescent="0.3">
      <c r="B97">
        <f t="shared" si="12"/>
        <v>77</v>
      </c>
      <c r="C97">
        <f t="shared" si="13"/>
        <v>27.407116533130164</v>
      </c>
      <c r="D97">
        <f t="shared" si="8"/>
        <v>172.203991913122</v>
      </c>
      <c r="E97" t="str">
        <f t="shared" si="9"/>
        <v>-2591.5867954142-19919.3225297682i</v>
      </c>
      <c r="F97" t="str">
        <f t="shared" si="10"/>
        <v>0.0000687243420451428-0.000528225540146155i</v>
      </c>
      <c r="G97">
        <f t="shared" si="14"/>
        <v>5.3267744128340463E-4</v>
      </c>
      <c r="H97">
        <f t="shared" si="15"/>
        <v>15.796131279346703</v>
      </c>
      <c r="I97">
        <f>IMARGUMENT(IMPRODUCT(-1,Table1[[#This Row],[x]]))/turn</f>
        <v>0.27059105831846186</v>
      </c>
      <c r="J97">
        <f t="shared" si="11"/>
        <v>1.1549245147375992E-3</v>
      </c>
      <c r="K97">
        <f>1/(Table1[[#This Row],[omega]]*BxL)</f>
        <v>5.4271647763185285E-4</v>
      </c>
      <c r="L97">
        <f>BxL/(Rdc*mms*Table1[[#This Row],[omega]]^2)</f>
        <v>1.6034555604124234E-3</v>
      </c>
      <c r="M97">
        <f>BxL/(Table1[[#This Row],[omega]]*Le*mms*Table1[[#This Row],[omega]]^2)</f>
        <v>2.040132235140436E-2</v>
      </c>
      <c r="N97" s="1">
        <f>Table1[[#This Row],[x_A]]*Table1[[#This Row],[omega]]^2</f>
        <v>34.248379673403051</v>
      </c>
      <c r="O97" s="1">
        <f>Table1[[#This Row],[x_B]]*Table1[[#This Row],[omega]]^2</f>
        <v>16.093831019917943</v>
      </c>
      <c r="P97" s="1">
        <f>Table1[[#This Row],[x_C]]*Table1[[#This Row],[omega]]^2</f>
        <v>47.549215660134195</v>
      </c>
      <c r="Q97" s="1">
        <f>Table1[[#This Row],[x_D]]*Table1[[#This Row],[omega]]^2</f>
        <v>604.98519584124426</v>
      </c>
    </row>
    <row r="98" spans="2:17" x14ac:dyDescent="0.3">
      <c r="B98">
        <f t="shared" si="12"/>
        <v>78</v>
      </c>
      <c r="C98">
        <f t="shared" si="13"/>
        <v>28.019434364092987</v>
      </c>
      <c r="D98">
        <f t="shared" si="8"/>
        <v>176.05129831195168</v>
      </c>
      <c r="E98" t="str">
        <f t="shared" si="9"/>
        <v>-2290.08151860543-20340.1248995741i</v>
      </c>
      <c r="F98" t="str">
        <f t="shared" si="10"/>
        <v>0.0000584866593272629-0.000519468825022353i</v>
      </c>
      <c r="G98">
        <f t="shared" si="14"/>
        <v>5.2275094403488867E-4</v>
      </c>
      <c r="H98">
        <f t="shared" si="15"/>
        <v>16.202173934884655</v>
      </c>
      <c r="I98">
        <f>IMARGUMENT(IMPRODUCT(-1,Table1[[#This Row],[x]]))/turn</f>
        <v>0.2678440063623812</v>
      </c>
      <c r="J98">
        <f t="shared" si="11"/>
        <v>1.1549245147375992E-3</v>
      </c>
      <c r="K98">
        <f>1/(Table1[[#This Row],[omega]]*BxL)</f>
        <v>5.3085631756962176E-4</v>
      </c>
      <c r="L98">
        <f>BxL/(Rdc*mms*Table1[[#This Row],[omega]]^2)</f>
        <v>1.5341396453555983E-3</v>
      </c>
      <c r="M98">
        <f>BxL/(Table1[[#This Row],[omega]]*Le*mms*Table1[[#This Row],[omega]]^2)</f>
        <v>1.9092828242267098E-2</v>
      </c>
      <c r="N98" s="1">
        <f>Table1[[#This Row],[x_A]]*Table1[[#This Row],[omega]]^2</f>
        <v>35.795799286384401</v>
      </c>
      <c r="O98" s="1">
        <f>Table1[[#This Row],[x_B]]*Table1[[#This Row],[omega]]^2</f>
        <v>16.453392365602959</v>
      </c>
      <c r="P98" s="1">
        <f>Table1[[#This Row],[x_C]]*Table1[[#This Row],[omega]]^2</f>
        <v>47.549215660134202</v>
      </c>
      <c r="Q98" s="1">
        <f>Table1[[#This Row],[x_D]]*Table1[[#This Row],[omega]]^2</f>
        <v>591.7642571860066</v>
      </c>
    </row>
    <row r="99" spans="2:17" x14ac:dyDescent="0.3">
      <c r="B99">
        <f t="shared" si="12"/>
        <v>79</v>
      </c>
      <c r="C99">
        <f t="shared" si="13"/>
        <v>28.645432332682148</v>
      </c>
      <c r="D99">
        <f t="shared" si="8"/>
        <v>179.98455955051534</v>
      </c>
      <c r="E99" t="str">
        <f t="shared" si="9"/>
        <v>-1974.95354830868-20768.6683350551i</v>
      </c>
      <c r="F99" t="str">
        <f t="shared" si="10"/>
        <v>0.0000485527497781776-0.000510582113569936i</v>
      </c>
      <c r="G99">
        <f t="shared" si="14"/>
        <v>5.1288542990473554E-4</v>
      </c>
      <c r="H99">
        <f t="shared" si="15"/>
        <v>16.614637145823284</v>
      </c>
      <c r="I99">
        <f>IMARGUMENT(IMPRODUCT(-1,Table1[[#This Row],[x]]))/turn</f>
        <v>0.26508913719825755</v>
      </c>
      <c r="J99">
        <f t="shared" si="11"/>
        <v>1.1549245147375992E-3</v>
      </c>
      <c r="K99">
        <f>1/(Table1[[#This Row],[omega]]*BxL)</f>
        <v>5.1925534145057196E-4</v>
      </c>
      <c r="L99">
        <f>BxL/(Rdc*mms*Table1[[#This Row],[omega]]^2)</f>
        <v>1.4678201938109483E-3</v>
      </c>
      <c r="M99">
        <f>BxL/(Table1[[#This Row],[omega]]*Le*mms*Table1[[#This Row],[omega]]^2)</f>
        <v>1.7868257949643144E-2</v>
      </c>
      <c r="N99" s="1">
        <f>Table1[[#This Row],[x_A]]*Table1[[#This Row],[omega]]^2</f>
        <v>37.413134833534635</v>
      </c>
      <c r="O99" s="1">
        <f>Table1[[#This Row],[x_B]]*Table1[[#This Row],[omega]]^2</f>
        <v>16.820986873879939</v>
      </c>
      <c r="P99" s="1">
        <f>Table1[[#This Row],[x_C]]*Table1[[#This Row],[omega]]^2</f>
        <v>47.549215660134202</v>
      </c>
      <c r="Q99" s="1">
        <f>Table1[[#This Row],[x_D]]*Table1[[#This Row],[omega]]^2</f>
        <v>578.83224001203416</v>
      </c>
    </row>
    <row r="100" spans="2:17" x14ac:dyDescent="0.3">
      <c r="B100">
        <f t="shared" si="12"/>
        <v>80</v>
      </c>
      <c r="C100">
        <f t="shared" si="13"/>
        <v>29.28541607455946</v>
      </c>
      <c r="D100">
        <f t="shared" si="8"/>
        <v>184.0056959943127</v>
      </c>
      <c r="E100" t="str">
        <f t="shared" si="9"/>
        <v>-1645.58738027858-21205.0119967441i</v>
      </c>
      <c r="F100" t="str">
        <f t="shared" si="10"/>
        <v>0.0000389242325437907-0.00050157702225172i</v>
      </c>
      <c r="G100">
        <f t="shared" si="14"/>
        <v>5.0308508736596983E-4</v>
      </c>
      <c r="H100">
        <f t="shared" si="15"/>
        <v>17.033503263869637</v>
      </c>
      <c r="I100">
        <f>IMARGUMENT(IMPRODUCT(-1,Table1[[#This Row],[x]]))/turn</f>
        <v>0.26232630762032644</v>
      </c>
      <c r="J100">
        <f t="shared" si="11"/>
        <v>1.1549245147375992E-3</v>
      </c>
      <c r="K100">
        <f>1/(Table1[[#This Row],[omega]]*BxL)</f>
        <v>5.0790788524352132E-4</v>
      </c>
      <c r="L100">
        <f>BxL/(Rdc*mms*Table1[[#This Row],[omega]]^2)</f>
        <v>1.4043676714056979E-3</v>
      </c>
      <c r="M100">
        <f>BxL/(Table1[[#This Row],[omega]]*Le*mms*Table1[[#This Row],[omega]]^2)</f>
        <v>1.6722228792075144E-2</v>
      </c>
      <c r="N100" s="1">
        <f>Table1[[#This Row],[x_A]]*Table1[[#This Row],[omega]]^2</f>
        <v>39.103545275622999</v>
      </c>
      <c r="O100" s="1">
        <f>Table1[[#This Row],[x_B]]*Table1[[#This Row],[omega]]^2</f>
        <v>17.196794018160066</v>
      </c>
      <c r="P100" s="1">
        <f>Table1[[#This Row],[x_C]]*Table1[[#This Row],[omega]]^2</f>
        <v>47.549215660134202</v>
      </c>
      <c r="Q100" s="1">
        <f>Table1[[#This Row],[x_D]]*Table1[[#This Row],[omega]]^2</f>
        <v>566.18283042403311</v>
      </c>
    </row>
    <row r="101" spans="2:17" x14ac:dyDescent="0.3">
      <c r="B101">
        <f t="shared" si="12"/>
        <v>81</v>
      </c>
      <c r="C101">
        <f t="shared" si="13"/>
        <v>29.939698053765159</v>
      </c>
      <c r="D101">
        <f t="shared" si="8"/>
        <v>188.11667091281032</v>
      </c>
      <c r="E101" t="str">
        <f t="shared" si="9"/>
        <v>-1301.33970038946-21649.2085687184i</v>
      </c>
      <c r="F101" t="str">
        <f t="shared" si="10"/>
        <v>0.0000296022024257474-0.000492464999121007i</v>
      </c>
      <c r="G101">
        <f t="shared" si="14"/>
        <v>4.9335389503652285E-4</v>
      </c>
      <c r="H101">
        <f t="shared" si="15"/>
        <v>17.458749360280791</v>
      </c>
      <c r="I101">
        <f>IMARGUMENT(IMPRODUCT(-1,Table1[[#This Row],[x]]))/turn</f>
        <v>0.25955534853758649</v>
      </c>
      <c r="J101">
        <f t="shared" si="11"/>
        <v>1.1549245147375992E-3</v>
      </c>
      <c r="K101">
        <f>1/(Table1[[#This Row],[omega]]*BxL)</f>
        <v>4.9680840869520924E-4</v>
      </c>
      <c r="L101">
        <f>BxL/(Rdc*mms*Table1[[#This Row],[omega]]^2)</f>
        <v>1.3436581434193606E-3</v>
      </c>
      <c r="M101">
        <f>BxL/(Table1[[#This Row],[omega]]*Le*mms*Table1[[#This Row],[omega]]^2)</f>
        <v>1.5649703320971601E-2</v>
      </c>
      <c r="N101" s="1">
        <f>Table1[[#This Row],[x_A]]*Table1[[#This Row],[omega]]^2</f>
        <v>40.870332302443792</v>
      </c>
      <c r="O101" s="1">
        <f>Table1[[#This Row],[x_B]]*Table1[[#This Row],[omega]]^2</f>
        <v>17.580997281571058</v>
      </c>
      <c r="P101" s="1">
        <f>Table1[[#This Row],[x_C]]*Table1[[#This Row],[omega]]^2</f>
        <v>47.549215660134202</v>
      </c>
      <c r="Q101" s="1">
        <f>Table1[[#This Row],[x_D]]*Table1[[#This Row],[omega]]^2</f>
        <v>553.80985250632386</v>
      </c>
    </row>
    <row r="102" spans="2:17" x14ac:dyDescent="0.3">
      <c r="B102">
        <f t="shared" si="12"/>
        <v>82</v>
      </c>
      <c r="C102">
        <f t="shared" si="13"/>
        <v>30.608597715274687</v>
      </c>
      <c r="D102">
        <f t="shared" si="8"/>
        <v>192.31949143798437</v>
      </c>
      <c r="E102" t="str">
        <f t="shared" si="9"/>
        <v>-941.538128121683-22101.3035794697i</v>
      </c>
      <c r="F102" t="str">
        <f t="shared" si="10"/>
        <v>0.0000205872550848823-0.000483257300908967i</v>
      </c>
      <c r="G102">
        <f t="shared" si="14"/>
        <v>4.8369562118521386E-4</v>
      </c>
      <c r="H102">
        <f t="shared" si="15"/>
        <v>17.890346810566069</v>
      </c>
      <c r="I102">
        <f>IMARGUMENT(IMPRODUCT(-1,Table1[[#This Row],[x]]))/turn</f>
        <v>0.25677606609772408</v>
      </c>
      <c r="J102">
        <f t="shared" si="11"/>
        <v>1.1549245147375992E-3</v>
      </c>
      <c r="K102">
        <f>1/(Table1[[#This Row],[omega]]*BxL)</f>
        <v>4.8595149262533406E-4</v>
      </c>
      <c r="L102">
        <f>BxL/(Rdc*mms*Table1[[#This Row],[omega]]^2)</f>
        <v>1.2855730327158811E-3</v>
      </c>
      <c r="M102">
        <f>BxL/(Table1[[#This Row],[omega]]*Le*mms*Table1[[#This Row],[omega]]^2)</f>
        <v>1.4645967178160885E-2</v>
      </c>
      <c r="N102" s="1">
        <f>Table1[[#This Row],[x_A]]*Table1[[#This Row],[omega]]^2</f>
        <v>42.716946781638534</v>
      </c>
      <c r="O102" s="1">
        <f>Table1[[#This Row],[x_B]]*Table1[[#This Row],[omega]]^2</f>
        <v>17.973784246540596</v>
      </c>
      <c r="P102" s="1">
        <f>Table1[[#This Row],[x_C]]*Table1[[#This Row],[omega]]^2</f>
        <v>47.549215660134202</v>
      </c>
      <c r="Q102" s="1">
        <f>Table1[[#This Row],[x_D]]*Table1[[#This Row],[omega]]^2</f>
        <v>541.70726530752324</v>
      </c>
    </row>
    <row r="103" spans="2:17" x14ac:dyDescent="0.3">
      <c r="B103">
        <f t="shared" si="12"/>
        <v>83</v>
      </c>
      <c r="C103">
        <f t="shared" si="13"/>
        <v>31.292441640963649</v>
      </c>
      <c r="D103">
        <f t="shared" si="8"/>
        <v>196.61620954427727</v>
      </c>
      <c r="E103" t="str">
        <f t="shared" si="9"/>
        <v>-565.47990327593-22561.3346709748i</v>
      </c>
      <c r="F103" t="str">
        <f t="shared" si="10"/>
        <v>0.0000118795129320456-0.000473964972822869i</v>
      </c>
      <c r="G103">
        <f t="shared" si="14"/>
        <v>4.7411382419255147E-4</v>
      </c>
      <c r="H103">
        <f t="shared" si="15"/>
        <v>18.328260855641851</v>
      </c>
      <c r="I103">
        <f>IMARGUMENT(IMPRODUCT(-1,Table1[[#This Row],[x]]))/turn</f>
        <v>0.25398824290171507</v>
      </c>
      <c r="J103">
        <f t="shared" si="11"/>
        <v>1.1549245147375992E-3</v>
      </c>
      <c r="K103">
        <f>1/(Table1[[#This Row],[omega]]*BxL)</f>
        <v>4.753318362807074E-4</v>
      </c>
      <c r="L103">
        <f>BxL/(Rdc*mms*Table1[[#This Row],[omega]]^2)</f>
        <v>1.2299988881401757E-3</v>
      </c>
      <c r="M103">
        <f>BxL/(Table1[[#This Row],[omega]]*Le*mms*Table1[[#This Row],[omega]]^2)</f>
        <v>1.3706608373611536E-2</v>
      </c>
      <c r="N103" s="1">
        <f>Table1[[#This Row],[x_A]]*Table1[[#This Row],[omega]]^2</f>
        <v>44.646995498889851</v>
      </c>
      <c r="O103" s="1">
        <f>Table1[[#This Row],[x_B]]*Table1[[#This Row],[omega]]^2</f>
        <v>18.375346686381057</v>
      </c>
      <c r="P103" s="1">
        <f>Table1[[#This Row],[x_C]]*Table1[[#This Row],[omega]]^2</f>
        <v>47.549215660134202</v>
      </c>
      <c r="Q103" s="1">
        <f>Table1[[#This Row],[x_D]]*Table1[[#This Row],[omega]]^2</f>
        <v>529.86915989112788</v>
      </c>
    </row>
    <row r="104" spans="2:17" x14ac:dyDescent="0.3">
      <c r="B104">
        <f t="shared" si="12"/>
        <v>84</v>
      </c>
      <c r="C104">
        <f t="shared" si="13"/>
        <v>31.991563709057267</v>
      </c>
      <c r="D104">
        <f t="shared" si="8"/>
        <v>201.00892305044809</v>
      </c>
      <c r="E104" t="str">
        <f t="shared" si="9"/>
        <v>-172.43051335031-23029.3308122985i</v>
      </c>
      <c r="F104" t="str">
        <f t="shared" si="10"/>
        <v>3.47865144610684E-06-0.000464598831010387i</v>
      </c>
      <c r="G104">
        <f t="shared" si="14"/>
        <v>4.6461185390829371E-4</v>
      </c>
      <c r="H104">
        <f t="shared" si="15"/>
        <v>18.772450140256257</v>
      </c>
      <c r="I104">
        <f>IMARGUMENT(IMPRODUCT(-1,Table1[[#This Row],[x]]))/turn</f>
        <v>0.25119163930312977</v>
      </c>
      <c r="J104">
        <f t="shared" si="11"/>
        <v>1.1549245147375992E-3</v>
      </c>
      <c r="K104">
        <f>1/(Table1[[#This Row],[omega]]*BxL)</f>
        <v>4.6494425474722886E-4</v>
      </c>
      <c r="L104">
        <f>BxL/(Rdc*mms*Table1[[#This Row],[omega]]^2)</f>
        <v>1.1768271629266744E-3</v>
      </c>
      <c r="M104">
        <f>BxL/(Table1[[#This Row],[omega]]*Le*mms*Table1[[#This Row],[omega]]^2)</f>
        <v>1.282749789223204E-2</v>
      </c>
      <c r="N104" s="1">
        <f>Table1[[#This Row],[x_A]]*Table1[[#This Row],[omega]]^2</f>
        <v>46.664248202652701</v>
      </c>
      <c r="O104" s="1">
        <f>Table1[[#This Row],[x_B]]*Table1[[#This Row],[omega]]^2</f>
        <v>18.785880658920384</v>
      </c>
      <c r="P104" s="1">
        <f>Table1[[#This Row],[x_C]]*Table1[[#This Row],[omega]]^2</f>
        <v>47.549215660134202</v>
      </c>
      <c r="Q104" s="1">
        <f>Table1[[#This Row],[x_D]]*Table1[[#This Row],[omega]]^2</f>
        <v>518.28975645055027</v>
      </c>
    </row>
    <row r="105" spans="2:17" x14ac:dyDescent="0.3">
      <c r="B105">
        <f t="shared" si="12"/>
        <v>85</v>
      </c>
      <c r="C105">
        <f t="shared" si="13"/>
        <v>32.706305257142397</v>
      </c>
      <c r="D105">
        <f t="shared" si="8"/>
        <v>205.49977664380737</v>
      </c>
      <c r="E105" t="str">
        <f t="shared" si="9"/>
        <v>238.377741100927-23505.3114538099i</v>
      </c>
      <c r="F105" t="str">
        <f t="shared" si="10"/>
        <v>-4.61607432667563E-06-0.000455169447622661i</v>
      </c>
      <c r="G105">
        <f t="shared" si="14"/>
        <v>4.5519285384472777E-4</v>
      </c>
      <c r="H105">
        <f t="shared" si="15"/>
        <v>19.222866229670355</v>
      </c>
      <c r="I105">
        <f>IMARGUMENT(IMPRODUCT(-1,Table1[[#This Row],[x]]))/turn</f>
        <v>0.24838599478617512</v>
      </c>
      <c r="J105">
        <f t="shared" si="11"/>
        <v>1.1549245147375992E-3</v>
      </c>
      <c r="K105">
        <f>1/(Table1[[#This Row],[omega]]*BxL)</f>
        <v>4.5478367641841406E-4</v>
      </c>
      <c r="L105">
        <f>BxL/(Rdc*mms*Table1[[#This Row],[omega]]^2)</f>
        <v>1.1259540026870424E-3</v>
      </c>
      <c r="M105">
        <f>BxL/(Table1[[#This Row],[omega]]*Le*mms*Table1[[#This Row],[omega]]^2)</f>
        <v>1.2004771544505813E-2</v>
      </c>
      <c r="N105" s="1">
        <f>Table1[[#This Row],[x_A]]*Table1[[#This Row],[omega]]^2</f>
        <v>48.772644967183197</v>
      </c>
      <c r="O105" s="1">
        <f>Table1[[#This Row],[x_B]]*Table1[[#This Row],[omega]]^2</f>
        <v>19.20558660222499</v>
      </c>
      <c r="P105" s="1">
        <f>Table1[[#This Row],[x_C]]*Table1[[#This Row],[omega]]^2</f>
        <v>47.549215660134209</v>
      </c>
      <c r="Q105" s="1">
        <f>Table1[[#This Row],[x_D]]*Table1[[#This Row],[omega]]^2</f>
        <v>506.96340148719855</v>
      </c>
    </row>
    <row r="106" spans="2:17" x14ac:dyDescent="0.3">
      <c r="B106">
        <f t="shared" si="12"/>
        <v>86</v>
      </c>
      <c r="C106">
        <f t="shared" si="13"/>
        <v>33.437015248821091</v>
      </c>
      <c r="D106">
        <f t="shared" si="8"/>
        <v>210.09096292733224</v>
      </c>
      <c r="E106" t="str">
        <f t="shared" si="9"/>
        <v>667.747245928789-23989.2856178162i</v>
      </c>
      <c r="F106" t="str">
        <f t="shared" si="10"/>
        <v>-0.0000124058033217981-0.000445687138388893i</v>
      </c>
      <c r="G106">
        <f t="shared" si="14"/>
        <v>4.4585976414264993E-4</v>
      </c>
      <c r="H106">
        <f t="shared" si="15"/>
        <v>19.679453105764818</v>
      </c>
      <c r="I106">
        <f>IMARGUMENT(IMPRODUCT(-1,Table1[[#This Row],[x]]))/turn</f>
        <v>0.24557102941655296</v>
      </c>
      <c r="J106">
        <f t="shared" si="11"/>
        <v>1.1549245147375992E-3</v>
      </c>
      <c r="K106">
        <f>1/(Table1[[#This Row],[omega]]*BxL)</f>
        <v>4.4484514051925002E-4</v>
      </c>
      <c r="L106">
        <f>BxL/(Rdc*mms*Table1[[#This Row],[omega]]^2)</f>
        <v>1.0772800425630277E-3</v>
      </c>
      <c r="M106">
        <f>BxL/(Table1[[#This Row],[omega]]*Le*mms*Table1[[#This Row],[omega]]^2)</f>
        <v>1.1234812981185407E-2</v>
      </c>
      <c r="N106" s="1">
        <f>Table1[[#This Row],[x_A]]*Table1[[#This Row],[omega]]^2</f>
        <v>50.976303888244573</v>
      </c>
      <c r="O106" s="1">
        <f>Table1[[#This Row],[x_B]]*Table1[[#This Row],[omega]]^2</f>
        <v>19.63466943246096</v>
      </c>
      <c r="P106" s="1">
        <f>Table1[[#This Row],[x_C]]*Table1[[#This Row],[omega]]^2</f>
        <v>47.549215660134195</v>
      </c>
      <c r="Q106" s="1">
        <f>Table1[[#This Row],[x_D]]*Table1[[#This Row],[omega]]^2</f>
        <v>495.88456505022992</v>
      </c>
    </row>
    <row r="107" spans="2:17" x14ac:dyDescent="0.3">
      <c r="B107">
        <f t="shared" si="12"/>
        <v>87</v>
      </c>
      <c r="C107">
        <f t="shared" si="13"/>
        <v>34.184050444087966</v>
      </c>
      <c r="D107">
        <f t="shared" si="8"/>
        <v>214.78472349017909</v>
      </c>
      <c r="E107" t="str">
        <f t="shared" si="9"/>
        <v>1116.51664060029-24481.2509211332i</v>
      </c>
      <c r="F107" t="str">
        <f t="shared" si="10"/>
        <v>-0.0000198920422669888-0.000436161952597605i</v>
      </c>
      <c r="G107">
        <f t="shared" si="14"/>
        <v>4.3661532524558394E-4</v>
      </c>
      <c r="H107">
        <f t="shared" si="15"/>
        <v>20.142146643925258</v>
      </c>
      <c r="I107">
        <f>IMARGUMENT(IMPRODUCT(-1,Table1[[#This Row],[x]]))/turn</f>
        <v>0.24274644535927895</v>
      </c>
      <c r="J107">
        <f t="shared" si="11"/>
        <v>1.1549245147375992E-3</v>
      </c>
      <c r="K107">
        <f>1/(Table1[[#This Row],[omega]]*BxL)</f>
        <v>4.3512379468415484E-4</v>
      </c>
      <c r="L107">
        <f>BxL/(Rdc*mms*Table1[[#This Row],[omega]]^2)</f>
        <v>1.0307102131481703E-3</v>
      </c>
      <c r="M107">
        <f>BxL/(Table1[[#This Row],[omega]]*Le*mms*Table1[[#This Row],[omega]]^2)</f>
        <v>1.0514237797384742E-2</v>
      </c>
      <c r="N107" s="1">
        <f>Table1[[#This Row],[x_A]]*Table1[[#This Row],[omega]]^2</f>
        <v>53.279529126524238</v>
      </c>
      <c r="O107" s="1">
        <f>Table1[[#This Row],[x_B]]*Table1[[#This Row],[omega]]^2</f>
        <v>20.073338643941973</v>
      </c>
      <c r="P107" s="1">
        <f>Table1[[#This Row],[x_C]]*Table1[[#This Row],[omega]]^2</f>
        <v>47.549215660134202</v>
      </c>
      <c r="Q107" s="1">
        <f>Table1[[#This Row],[x_D]]*Table1[[#This Row],[omega]]^2</f>
        <v>485.0478380366178</v>
      </c>
    </row>
    <row r="108" spans="2:17" x14ac:dyDescent="0.3">
      <c r="B108">
        <f t="shared" si="12"/>
        <v>88</v>
      </c>
      <c r="C108">
        <f t="shared" si="13"/>
        <v>34.94777557351356</v>
      </c>
      <c r="D108">
        <f t="shared" si="8"/>
        <v>219.58335000210982</v>
      </c>
      <c r="E108" t="str">
        <f t="shared" si="9"/>
        <v>1585.56245621908-24981.1925247984i</v>
      </c>
      <c r="F108" t="str">
        <f t="shared" si="10"/>
        <v>-0.0000270766399488744-0.00042660366536455i</v>
      </c>
      <c r="G108">
        <f t="shared" si="14"/>
        <v>4.2746208221711309E-4</v>
      </c>
      <c r="H108">
        <f t="shared" si="15"/>
        <v>20.610874072250006</v>
      </c>
      <c r="I108">
        <f>IMARGUMENT(IMPRODUCT(-1,Table1[[#This Row],[x]]))/turn</f>
        <v>0.2399119284577019</v>
      </c>
      <c r="J108">
        <f t="shared" si="11"/>
        <v>1.1549245147375992E-3</v>
      </c>
      <c r="K108">
        <f>1/(Table1[[#This Row],[omega]]*BxL)</f>
        <v>4.2561489258787465E-4</v>
      </c>
      <c r="L108">
        <f>BxL/(Rdc*mms*Table1[[#This Row],[omega]]^2)</f>
        <v>9.8615355479937075E-4</v>
      </c>
      <c r="M108">
        <f>BxL/(Table1[[#This Row],[omega]]*Le*mms*Table1[[#This Row],[omega]]^2)</f>
        <v>9.8398786561990272E-3</v>
      </c>
      <c r="N108" s="1">
        <f>Table1[[#This Row],[x_A]]*Table1[[#This Row],[omega]]^2</f>
        <v>55.686819314469084</v>
      </c>
      <c r="O108" s="1">
        <f>Table1[[#This Row],[x_B]]*Table1[[#This Row],[omega]]^2</f>
        <v>20.521808411412135</v>
      </c>
      <c r="P108" s="1">
        <f>Table1[[#This Row],[x_C]]*Table1[[#This Row],[omega]]^2</f>
        <v>47.549215660134202</v>
      </c>
      <c r="Q108" s="1">
        <f>Table1[[#This Row],[x_D]]*Table1[[#This Row],[omega]]^2</f>
        <v>474.44792955022831</v>
      </c>
    </row>
    <row r="109" spans="2:17" x14ac:dyDescent="0.3">
      <c r="B109">
        <f t="shared" si="12"/>
        <v>89</v>
      </c>
      <c r="C109">
        <f t="shared" si="13"/>
        <v>35.728563516319632</v>
      </c>
      <c r="D109">
        <f t="shared" si="8"/>
        <v>224.4891853323719</v>
      </c>
      <c r="E109" t="str">
        <f t="shared" si="9"/>
        <v>2075.80082755574-25489.0820058036i</v>
      </c>
      <c r="F109" t="str">
        <f t="shared" si="10"/>
        <v>-0.0000339617621121999-0.000417021772054483i</v>
      </c>
      <c r="G109">
        <f t="shared" si="14"/>
        <v>4.1840238963613343E-4</v>
      </c>
      <c r="H109">
        <f t="shared" si="15"/>
        <v>21.085553414825995</v>
      </c>
      <c r="I109">
        <f>IMARGUMENT(IMPRODUCT(-1,Table1[[#This Row],[x]]))/turn</f>
        <v>0.2370671498680661</v>
      </c>
      <c r="J109">
        <f t="shared" si="11"/>
        <v>1.1549245147375992E-3</v>
      </c>
      <c r="K109">
        <f>1/(Table1[[#This Row],[omega]]*BxL)</f>
        <v>4.1631379162814744E-4</v>
      </c>
      <c r="L109">
        <f>BxL/(Rdc*mms*Table1[[#This Row],[omega]]^2)</f>
        <v>9.4352303997557595E-4</v>
      </c>
      <c r="M109">
        <f>BxL/(Table1[[#This Row],[omega]]*Le*mms*Table1[[#This Row],[omega]]^2)</f>
        <v>9.2087713664612443E-3</v>
      </c>
      <c r="N109" s="1">
        <f>Table1[[#This Row],[x_A]]*Table1[[#This Row],[omega]]^2</f>
        <v>58.202876342961908</v>
      </c>
      <c r="O109" s="1">
        <f>Table1[[#This Row],[x_B]]*Table1[[#This Row],[omega]]^2</f>
        <v>20.980297694614197</v>
      </c>
      <c r="P109" s="1">
        <f>Table1[[#This Row],[x_C]]*Table1[[#This Row],[omega]]^2</f>
        <v>47.549215660134202</v>
      </c>
      <c r="Q109" s="1">
        <f>Table1[[#This Row],[x_D]]*Table1[[#This Row],[omega]]^2</f>
        <v>464.07966431860439</v>
      </c>
    </row>
    <row r="110" spans="2:17" x14ac:dyDescent="0.3">
      <c r="B110">
        <f t="shared" si="12"/>
        <v>90</v>
      </c>
      <c r="C110">
        <f t="shared" si="13"/>
        <v>36.526795482432689</v>
      </c>
      <c r="D110">
        <f t="shared" si="8"/>
        <v>229.50462469357453</v>
      </c>
      <c r="E110" t="str">
        <f t="shared" si="9"/>
        <v>2588.18928243143-26004.8761453666i</v>
      </c>
      <c r="F110" t="str">
        <f t="shared" si="10"/>
        <v>-0.0000405498671491576-0.0004074254847135i</v>
      </c>
      <c r="G110">
        <f t="shared" si="14"/>
        <v>4.0943841700534744E-4</v>
      </c>
      <c r="H110">
        <f t="shared" si="15"/>
        <v>21.56609292102516</v>
      </c>
      <c r="I110">
        <f>IMARGUMENT(IMPRODUCT(-1,Table1[[#This Row],[x]]))/turn</f>
        <v>0.2342117677440729</v>
      </c>
      <c r="J110">
        <f t="shared" si="11"/>
        <v>1.1549245147375992E-3</v>
      </c>
      <c r="K110">
        <f>1/(Table1[[#This Row],[omega]]*BxL)</f>
        <v>4.0721595065901179E-4</v>
      </c>
      <c r="L110">
        <f>BxL/(Rdc*mms*Table1[[#This Row],[omega]]^2)</f>
        <v>9.0273540325661245E-4</v>
      </c>
      <c r="M110">
        <f>BxL/(Table1[[#This Row],[omega]]*Le*mms*Table1[[#This Row],[omega]]^2)</f>
        <v>8.6181418534396637E-3</v>
      </c>
      <c r="N110" s="1">
        <f>Table1[[#This Row],[x_A]]*Table1[[#This Row],[omega]]^2</f>
        <v>60.832614544999231</v>
      </c>
      <c r="O110" s="1">
        <f>Table1[[#This Row],[x_B]]*Table1[[#This Row],[omega]]^2</f>
        <v>21.449030345193886</v>
      </c>
      <c r="P110" s="1">
        <f>Table1[[#This Row],[x_C]]*Table1[[#This Row],[omega]]^2</f>
        <v>47.549215660134202</v>
      </c>
      <c r="Q110" s="1">
        <f>Table1[[#This Row],[x_D]]*Table1[[#This Row],[omega]]^2</f>
        <v>453.93798016620502</v>
      </c>
    </row>
    <row r="111" spans="2:17" x14ac:dyDescent="0.3">
      <c r="B111">
        <f t="shared" si="12"/>
        <v>91</v>
      </c>
      <c r="C111">
        <f t="shared" si="13"/>
        <v>37.342861198604929</v>
      </c>
      <c r="D111">
        <f t="shared" si="8"/>
        <v>234.63211681112094</v>
      </c>
      <c r="E111" t="str">
        <f t="shared" si="9"/>
        <v>3123.72861194996-26528.5156278882i</v>
      </c>
      <c r="F111" t="str">
        <f t="shared" si="10"/>
        <v>-0.000046843682717496-0.000397823730360234i</v>
      </c>
      <c r="G111">
        <f t="shared" si="14"/>
        <v>4.0057215460921592E-4</v>
      </c>
      <c r="H111">
        <f t="shared" si="15"/>
        <v>22.052390482986013</v>
      </c>
      <c r="I111">
        <f>IMARGUMENT(IMPRODUCT(-1,Table1[[#This Row],[x]]))/turn</f>
        <v>0.23134542896601729</v>
      </c>
      <c r="J111">
        <f t="shared" si="11"/>
        <v>1.1549245147375992E-3</v>
      </c>
      <c r="K111">
        <f>1/(Table1[[#This Row],[omega]]*BxL)</f>
        <v>3.9831692777364904E-4</v>
      </c>
      <c r="L111">
        <f>BxL/(Rdc*mms*Table1[[#This Row],[omega]]^2)</f>
        <v>8.6371097871014912E-4</v>
      </c>
      <c r="M111">
        <f>BxL/(Table1[[#This Row],[omega]]*Le*mms*Table1[[#This Row],[omega]]^2)</f>
        <v>8.0653939652049374E-3</v>
      </c>
      <c r="N111" s="1">
        <f>Table1[[#This Row],[x_A]]*Table1[[#This Row],[omega]]^2</f>
        <v>63.581170294308599</v>
      </c>
      <c r="O111" s="1">
        <f>Table1[[#This Row],[x_B]]*Table1[[#This Row],[omega]]^2</f>
        <v>21.928235215992611</v>
      </c>
      <c r="P111" s="1">
        <f>Table1[[#This Row],[x_C]]*Table1[[#This Row],[omega]]^2</f>
        <v>47.549215660134195</v>
      </c>
      <c r="Q111" s="1">
        <f>Table1[[#This Row],[x_D]]*Table1[[#This Row],[omega]]^2</f>
        <v>444.01792554286084</v>
      </c>
    </row>
    <row r="112" spans="2:17" x14ac:dyDescent="0.3">
      <c r="B112">
        <f t="shared" si="12"/>
        <v>92</v>
      </c>
      <c r="C112">
        <f t="shared" si="13"/>
        <v>38.177159098693551</v>
      </c>
      <c r="D112">
        <f t="shared" si="8"/>
        <v>239.87416511876853</v>
      </c>
      <c r="E112" t="str">
        <f t="shared" si="9"/>
        <v>3683.46482523124-27059.9236443298i</v>
      </c>
      <c r="F112" t="str">
        <f t="shared" si="10"/>
        <v>-0.0000528461834073561-0.000388225150977933i</v>
      </c>
      <c r="G112">
        <f t="shared" si="14"/>
        <v>3.9180541975904676E-4</v>
      </c>
      <c r="H112">
        <f t="shared" si="15"/>
        <v>22.544333043670235</v>
      </c>
      <c r="I112">
        <f>IMARGUMENT(IMPRODUCT(-1,Table1[[#This Row],[x]]))/turn</f>
        <v>0.22846777090918391</v>
      </c>
      <c r="J112">
        <f t="shared" si="11"/>
        <v>1.1549245147375992E-3</v>
      </c>
      <c r="K112">
        <f>1/(Table1[[#This Row],[omega]]*BxL)</f>
        <v>3.8961237813567778E-4</v>
      </c>
      <c r="L112">
        <f>BxL/(Rdc*mms*Table1[[#This Row],[omega]]^2)</f>
        <v>8.2637354428912986E-4</v>
      </c>
      <c r="M112">
        <f>BxL/(Table1[[#This Row],[omega]]*Le*mms*Table1[[#This Row],[omega]]^2)</f>
        <v>7.5480980610688536E-3</v>
      </c>
      <c r="N112" s="1">
        <f>Table1[[#This Row],[x_A]]*Table1[[#This Row],[omega]]^2</f>
        <v>66.45391203765368</v>
      </c>
      <c r="O112" s="1">
        <f>Table1[[#This Row],[x_B]]*Table1[[#This Row],[omega]]^2</f>
        <v>22.41814627278211</v>
      </c>
      <c r="P112" s="1">
        <f>Table1[[#This Row],[x_C]]*Table1[[#This Row],[omega]]^2</f>
        <v>47.549215660134202</v>
      </c>
      <c r="Q112" s="1">
        <f>Table1[[#This Row],[x_D]]*Table1[[#This Row],[omega]]^2</f>
        <v>434.31465710624246</v>
      </c>
    </row>
    <row r="113" spans="2:17" x14ac:dyDescent="0.3">
      <c r="B113">
        <f t="shared" si="12"/>
        <v>93</v>
      </c>
      <c r="C113">
        <f t="shared" si="13"/>
        <v>39.030096518191023</v>
      </c>
      <c r="D113">
        <f t="shared" si="8"/>
        <v>245.2333289808987</v>
      </c>
      <c r="E113" t="str">
        <f t="shared" si="9"/>
        <v>4268.49119246397-27599.0043933207i</v>
      </c>
      <c r="F113" t="str">
        <f t="shared" si="10"/>
        <v>-0.0000585605695583288-0.000378638105044964i</v>
      </c>
      <c r="G113">
        <f t="shared" si="14"/>
        <v>3.8313986336459049E-4</v>
      </c>
      <c r="H113">
        <f t="shared" si="15"/>
        <v>23.041795998110008</v>
      </c>
      <c r="I113">
        <f>IMARGUMENT(IMPRODUCT(-1,Table1[[#This Row],[x]]))/turn</f>
        <v>0.22557842324629954</v>
      </c>
      <c r="J113">
        <f t="shared" si="11"/>
        <v>1.1549245147375992E-3</v>
      </c>
      <c r="K113">
        <f>1/(Table1[[#This Row],[omega]]*BxL)</f>
        <v>3.8109805185784155E-4</v>
      </c>
      <c r="L113">
        <f>BxL/(Rdc*mms*Table1[[#This Row],[omega]]^2)</f>
        <v>7.9065017295577075E-4</v>
      </c>
      <c r="M113">
        <f>BxL/(Table1[[#This Row],[omega]]*Le*mms*Table1[[#This Row],[omega]]^2)</f>
        <v>7.063980331934545E-3</v>
      </c>
      <c r="N113" s="1">
        <f>Table1[[#This Row],[x_A]]*Table1[[#This Row],[omega]]^2</f>
        <v>69.456450780421122</v>
      </c>
      <c r="O113" s="1">
        <f>Table1[[#This Row],[x_B]]*Table1[[#This Row],[omega]]^2</f>
        <v>22.919002708495206</v>
      </c>
      <c r="P113" s="1">
        <f>Table1[[#This Row],[x_C]]*Table1[[#This Row],[omega]]^2</f>
        <v>47.549215660134195</v>
      </c>
      <c r="Q113" s="1">
        <f>Table1[[#This Row],[x_D]]*Table1[[#This Row],[omega]]^2</f>
        <v>424.82343735715801</v>
      </c>
    </row>
    <row r="114" spans="2:17" x14ac:dyDescent="0.3">
      <c r="B114">
        <f t="shared" si="12"/>
        <v>94</v>
      </c>
      <c r="C114">
        <f t="shared" si="13"/>
        <v>39.902089893101483</v>
      </c>
      <c r="D114">
        <f t="shared" si="8"/>
        <v>250.71222494209405</v>
      </c>
      <c r="E114" t="str">
        <f t="shared" si="9"/>
        <v>4879.95038026807-28145.6414728382i</v>
      </c>
      <c r="F114" t="str">
        <f t="shared" si="10"/>
        <v>-0.0000639902473102534-0.000369070670438601i</v>
      </c>
      <c r="G114">
        <f t="shared" si="14"/>
        <v>3.7457697677356763E-4</v>
      </c>
      <c r="H114">
        <f t="shared" si="15"/>
        <v>23.544642590697578</v>
      </c>
      <c r="I114">
        <f>IMARGUMENT(IMPRODUCT(-1,Table1[[#This Row],[x]]))/turn</f>
        <v>0.22267700977892868</v>
      </c>
      <c r="J114">
        <f t="shared" si="11"/>
        <v>1.1549245147375992E-3</v>
      </c>
      <c r="K114">
        <f>1/(Table1[[#This Row],[omega]]*BxL)</f>
        <v>3.7276979192705595E-4</v>
      </c>
      <c r="L114">
        <f>BxL/(Rdc*mms*Table1[[#This Row],[omega]]^2)</f>
        <v>7.564710902413298E-4</v>
      </c>
      <c r="M114">
        <f>BxL/(Table1[[#This Row],[omega]]*Le*mms*Table1[[#This Row],[omega]]^2)</f>
        <v>6.610912805615027E-3</v>
      </c>
      <c r="N114" s="1">
        <f>Table1[[#This Row],[x_A]]*Table1[[#This Row],[omega]]^2</f>
        <v>72.594651045970167</v>
      </c>
      <c r="O114" s="1">
        <f>Table1[[#This Row],[x_B]]*Table1[[#This Row],[omega]]^2</f>
        <v>23.431049060008789</v>
      </c>
      <c r="P114" s="1">
        <f>Table1[[#This Row],[x_C]]*Table1[[#This Row],[omega]]^2</f>
        <v>47.549215660134202</v>
      </c>
      <c r="Q114" s="1">
        <f>Table1[[#This Row],[x_D]]*Table1[[#This Row],[omega]]^2</f>
        <v>415.53963232653035</v>
      </c>
    </row>
    <row r="115" spans="2:17" x14ac:dyDescent="0.3">
      <c r="B115">
        <f t="shared" si="12"/>
        <v>95</v>
      </c>
      <c r="C115">
        <f t="shared" si="13"/>
        <v>40.793564963260422</v>
      </c>
      <c r="D115">
        <f t="shared" si="8"/>
        <v>256.31352800463361</v>
      </c>
      <c r="E115" t="str">
        <f t="shared" si="9"/>
        <v>5519.03668353771-28699.6961548122i</v>
      </c>
      <c r="F115" t="str">
        <f t="shared" si="10"/>
        <v>-0.0000691388099538455-0.000359530648545854i</v>
      </c>
      <c r="G115">
        <f t="shared" si="14"/>
        <v>3.6611809882282017E-4</v>
      </c>
      <c r="H115">
        <f t="shared" si="15"/>
        <v>24.052723311607675</v>
      </c>
      <c r="I115">
        <f>IMARGUMENT(IMPRODUCT(-1,Table1[[#This Row],[x]]))/turn</f>
        <v>0.21976315029278218</v>
      </c>
      <c r="J115">
        <f t="shared" si="11"/>
        <v>1.1549245147375992E-3</v>
      </c>
      <c r="K115">
        <f>1/(Table1[[#This Row],[omega]]*BxL)</f>
        <v>3.6462353217479854E-4</v>
      </c>
      <c r="L115">
        <f>BxL/(Rdc*mms*Table1[[#This Row],[omega]]^2)</f>
        <v>7.2376953796343387E-4</v>
      </c>
      <c r="M115">
        <f>BxL/(Table1[[#This Row],[omega]]*Le*mms*Table1[[#This Row],[omega]]^2)</f>
        <v>6.1869039931876525E-3</v>
      </c>
      <c r="N115" s="1">
        <f>Table1[[#This Row],[x_A]]*Table1[[#This Row],[omega]]^2</f>
        <v>75.874642330150664</v>
      </c>
      <c r="O115" s="1">
        <f>Table1[[#This Row],[x_B]]*Table1[[#This Row],[omega]]^2</f>
        <v>23.954535327535851</v>
      </c>
      <c r="P115" s="1">
        <f>Table1[[#This Row],[x_C]]*Table1[[#This Row],[omega]]^2</f>
        <v>47.549215660134202</v>
      </c>
      <c r="Q115" s="1">
        <f>Table1[[#This Row],[x_D]]*Table1[[#This Row],[omega]]^2</f>
        <v>406.45870931291915</v>
      </c>
    </row>
    <row r="116" spans="2:17" x14ac:dyDescent="0.3">
      <c r="B116">
        <f t="shared" si="12"/>
        <v>96</v>
      </c>
      <c r="C116">
        <f t="shared" si="13"/>
        <v>41.704956980196968</v>
      </c>
      <c r="D116">
        <f t="shared" si="8"/>
        <v>262.03997293453006</v>
      </c>
      <c r="E116" t="str">
        <f t="shared" si="9"/>
        <v>6186.99835812414-29261.0055344769i</v>
      </c>
      <c r="F116" t="str">
        <f t="shared" si="10"/>
        <v>-0.0000740100206304719-0.000350025569415471i</v>
      </c>
      <c r="G116">
        <f t="shared" si="14"/>
        <v>3.5776442304727229E-4</v>
      </c>
      <c r="H116">
        <f t="shared" si="15"/>
        <v>24.565875295688109</v>
      </c>
      <c r="I116">
        <f>IMARGUMENT(IMPRODUCT(-1,Table1[[#This Row],[x]]))/turn</f>
        <v>0.2168364624319713</v>
      </c>
      <c r="J116">
        <f t="shared" si="11"/>
        <v>1.1549245147375992E-3</v>
      </c>
      <c r="K116">
        <f>1/(Table1[[#This Row],[omega]]*BxL)</f>
        <v>3.5665529529185173E-4</v>
      </c>
      <c r="L116">
        <f>BxL/(Rdc*mms*Table1[[#This Row],[omega]]^2)</f>
        <v>6.9248164383477683E-4</v>
      </c>
      <c r="M116">
        <f>BxL/(Table1[[#This Row],[omega]]*Le*mms*Table1[[#This Row],[omega]]^2)</f>
        <v>5.7900901352699354E-3</v>
      </c>
      <c r="N116" s="1">
        <f>Table1[[#This Row],[x_A]]*Table1[[#This Row],[omega]]^2</f>
        <v>79.302831073362881</v>
      </c>
      <c r="O116" s="1">
        <f>Table1[[#This Row],[x_B]]*Table1[[#This Row],[omega]]^2</f>
        <v>24.489717096685052</v>
      </c>
      <c r="P116" s="1">
        <f>Table1[[#This Row],[x_C]]*Table1[[#This Row],[omega]]^2</f>
        <v>47.549215660134202</v>
      </c>
      <c r="Q116" s="1">
        <f>Table1[[#This Row],[x_D]]*Table1[[#This Row],[omega]]^2</f>
        <v>397.57623466948468</v>
      </c>
    </row>
    <row r="117" spans="2:17" x14ac:dyDescent="0.3">
      <c r="B117">
        <f t="shared" si="12"/>
        <v>97</v>
      </c>
      <c r="C117">
        <f t="shared" si="13"/>
        <v>42.636710919639739</v>
      </c>
      <c r="D117">
        <f t="shared" si="8"/>
        <v>267.89435559674359</v>
      </c>
      <c r="E117" t="str">
        <f t="shared" si="9"/>
        <v>6885.14005891418-29829.3805457298i</v>
      </c>
      <c r="F117" t="str">
        <f t="shared" si="10"/>
        <v>-0.0000786077964143273-0.000340562697786864i</v>
      </c>
      <c r="G117">
        <f t="shared" si="14"/>
        <v>3.4951700499544111E-4</v>
      </c>
      <c r="H117">
        <f t="shared" si="15"/>
        <v>25.08392172739546</v>
      </c>
      <c r="I117">
        <f>IMARGUMENT(IMPRODUCT(-1,Table1[[#This Row],[x]]))/turn</f>
        <v>0.21389656358728479</v>
      </c>
      <c r="J117">
        <f t="shared" si="11"/>
        <v>1.1549245147375992E-3</v>
      </c>
      <c r="K117">
        <f>1/(Table1[[#This Row],[omega]]*BxL)</f>
        <v>3.4886119088643351E-4</v>
      </c>
      <c r="L117">
        <f>BxL/(Rdc*mms*Table1[[#This Row],[omega]]^2)</f>
        <v>6.6254629670852751E-4</v>
      </c>
      <c r="M117">
        <f>BxL/(Table1[[#This Row],[omega]]*Le*mms*Table1[[#This Row],[omega]]^2)</f>
        <v>5.4187270097393629E-3</v>
      </c>
      <c r="N117" s="1">
        <f>Table1[[#This Row],[x_A]]*Table1[[#This Row],[omega]]^2</f>
        <v>82.8859131735407</v>
      </c>
      <c r="O117" s="1">
        <f>Table1[[#This Row],[x_B]]*Table1[[#This Row],[omega]]^2</f>
        <v>25.036855663247071</v>
      </c>
      <c r="P117" s="1">
        <f>Table1[[#This Row],[x_C]]*Table1[[#This Row],[omega]]^2</f>
        <v>47.549215660134202</v>
      </c>
      <c r="Q117" s="1">
        <f>Table1[[#This Row],[x_D]]*Table1[[#This Row],[omega]]^2</f>
        <v>388.88787163931761</v>
      </c>
    </row>
    <row r="118" spans="2:17" x14ac:dyDescent="0.3">
      <c r="B118">
        <f t="shared" si="12"/>
        <v>98</v>
      </c>
      <c r="C118">
        <f t="shared" si="13"/>
        <v>43.589281698770911</v>
      </c>
      <c r="D118">
        <f t="shared" si="8"/>
        <v>273.87953432022914</v>
      </c>
      <c r="E118" t="str">
        <f t="shared" si="9"/>
        <v>7614.82538806693-30404.6038331537i</v>
      </c>
      <c r="F118" t="str">
        <f t="shared" si="10"/>
        <v>-0.0000829361937949954-0.000331149039834599i</v>
      </c>
      <c r="G118">
        <f t="shared" si="14"/>
        <v>3.4137676960299722E-4</v>
      </c>
      <c r="H118">
        <f t="shared" si="15"/>
        <v>25.606671255602176</v>
      </c>
      <c r="I118">
        <f>IMARGUMENT(IMPRODUCT(-1,Table1[[#This Row],[x]]))/turn</f>
        <v>0.21094307279358326</v>
      </c>
      <c r="J118">
        <f t="shared" si="11"/>
        <v>1.1549245147375992E-3</v>
      </c>
      <c r="K118">
        <f>1/(Table1[[#This Row],[omega]]*BxL)</f>
        <v>3.4123741358476055E-4</v>
      </c>
      <c r="L118">
        <f>BxL/(Rdc*mms*Table1[[#This Row],[omega]]^2)</f>
        <v>6.3390502721674972E-4</v>
      </c>
      <c r="M118">
        <f>BxL/(Table1[[#This Row],[omega]]*Le*mms*Table1[[#This Row],[omega]]^2)</f>
        <v>5.0711822648871379E-3</v>
      </c>
      <c r="N118" s="1">
        <f>Table1[[#This Row],[x_A]]*Table1[[#This Row],[omega]]^2</f>
        <v>86.630887064501422</v>
      </c>
      <c r="O118" s="1">
        <f>Table1[[#This Row],[x_B]]*Table1[[#This Row],[omega]]^2</f>
        <v>25.59621816076908</v>
      </c>
      <c r="P118" s="1">
        <f>Table1[[#This Row],[x_C]]*Table1[[#This Row],[omega]]^2</f>
        <v>47.549215660134202</v>
      </c>
      <c r="Q118" s="1">
        <f>Table1[[#This Row],[x_D]]*Table1[[#This Row],[omega]]^2</f>
        <v>380.38937823807009</v>
      </c>
    </row>
    <row r="119" spans="2:17" x14ac:dyDescent="0.3">
      <c r="B119">
        <f t="shared" si="12"/>
        <v>99</v>
      </c>
      <c r="C119">
        <f t="shared" si="13"/>
        <v>44.563134398333631</v>
      </c>
      <c r="D119">
        <f t="shared" si="8"/>
        <v>279.9984312934788</v>
      </c>
      <c r="E119" t="str">
        <f t="shared" si="9"/>
        <v>8377.47955838542-30986.4274707178i</v>
      </c>
      <c r="F119" t="str">
        <f t="shared" si="10"/>
        <v>-0.0000869993955638491-0.000321791350470935i</v>
      </c>
      <c r="G119">
        <f t="shared" si="14"/>
        <v>3.333445185785769E-4</v>
      </c>
      <c r="H119">
        <f t="shared" si="15"/>
        <v>26.133917422337483</v>
      </c>
      <c r="I119">
        <f>IMARGUMENT(IMPRODUCT(-1,Table1[[#This Row],[x]]))/turn</f>
        <v>0.20797561263141992</v>
      </c>
      <c r="J119">
        <f t="shared" si="11"/>
        <v>1.1549245147375992E-3</v>
      </c>
      <c r="K119">
        <f>1/(Table1[[#This Row],[omega]]*BxL)</f>
        <v>3.3378024117312367E-4</v>
      </c>
      <c r="L119">
        <f>BxL/(Rdc*mms*Table1[[#This Row],[omega]]^2)</f>
        <v>6.0650189356872451E-4</v>
      </c>
      <c r="M119">
        <f>BxL/(Table1[[#This Row],[omega]]*Le*mms*Table1[[#This Row],[omega]]^2)</f>
        <v>4.7459282443059964E-3</v>
      </c>
      <c r="N119" s="1">
        <f>Table1[[#This Row],[x_A]]*Table1[[#This Row],[omega]]^2</f>
        <v>90.545067385203922</v>
      </c>
      <c r="O119" s="1">
        <f>Table1[[#This Row],[x_B]]*Table1[[#This Row],[omega]]^2</f>
        <v>26.168077690979331</v>
      </c>
      <c r="P119" s="1">
        <f>Table1[[#This Row],[x_C]]*Table1[[#This Row],[omega]]^2</f>
        <v>47.549215660134195</v>
      </c>
      <c r="Q119" s="1">
        <f>Table1[[#This Row],[x_D]]*Table1[[#This Row],[omega]]^2</f>
        <v>372.07660518286093</v>
      </c>
    </row>
    <row r="120" spans="2:17" x14ac:dyDescent="0.3">
      <c r="B120">
        <f t="shared" si="12"/>
        <v>100</v>
      </c>
      <c r="C120">
        <f t="shared" si="13"/>
        <v>45.55874448970193</v>
      </c>
      <c r="D120">
        <f t="shared" si="8"/>
        <v>286.25403399124383</v>
      </c>
      <c r="E120" t="str">
        <f t="shared" si="9"/>
        <v>9174.59217702543-31574.5705164784i</v>
      </c>
      <c r="F120" t="str">
        <f t="shared" si="10"/>
        <v>-0.0000908016990941039-0.000312496141053801i</v>
      </c>
      <c r="G120">
        <f t="shared" si="14"/>
        <v>3.2542093775891754E-4</v>
      </c>
      <c r="H120">
        <f t="shared" si="15"/>
        <v>26.665438109766875</v>
      </c>
      <c r="I120">
        <f>IMARGUMENT(IMPRODUCT(-1,Table1[[#This Row],[x]]))/turn</f>
        <v>0.20499381112796203</v>
      </c>
      <c r="J120">
        <f t="shared" si="11"/>
        <v>1.1549245147375992E-3</v>
      </c>
      <c r="K120">
        <f>1/(Table1[[#This Row],[omega]]*BxL)</f>
        <v>3.2648603278056306E-4</v>
      </c>
      <c r="L120">
        <f>BxL/(Rdc*mms*Table1[[#This Row],[omega]]^2)</f>
        <v>5.8028337228610257E-4</v>
      </c>
      <c r="M120">
        <f>BxL/(Table1[[#This Row],[omega]]*Le*mms*Table1[[#This Row],[omega]]^2)</f>
        <v>4.4415352719732589E-3</v>
      </c>
      <c r="N120" s="1">
        <f>Table1[[#This Row],[x_A]]*Table1[[#This Row],[omega]]^2</f>
        <v>94.636099266615403</v>
      </c>
      <c r="O120" s="1">
        <f>Table1[[#This Row],[x_B]]*Table1[[#This Row],[omega]]^2</f>
        <v>26.752713457125594</v>
      </c>
      <c r="P120" s="1">
        <f>Table1[[#This Row],[x_C]]*Table1[[#This Row],[omega]]^2</f>
        <v>47.549215660134202</v>
      </c>
      <c r="Q120" s="1">
        <f>Table1[[#This Row],[x_D]]*Table1[[#This Row],[omega]]^2</f>
        <v>363.94549386644076</v>
      </c>
    </row>
    <row r="121" spans="2:17" x14ac:dyDescent="0.3">
      <c r="B121">
        <f t="shared" si="12"/>
        <v>101</v>
      </c>
      <c r="C121">
        <f t="shared" si="13"/>
        <v>46.576598067023788</v>
      </c>
      <c r="D121">
        <f t="shared" si="8"/>
        <v>292.64939663313271</v>
      </c>
      <c r="E121" t="str">
        <f t="shared" si="9"/>
        <v>10007.7201549788-32168.7163918737i</v>
      </c>
      <c r="F121" t="str">
        <f t="shared" si="10"/>
        <v>-0.0000943475059914275-0.00030326968735321i</v>
      </c>
      <c r="G121">
        <f t="shared" si="14"/>
        <v>3.1760660439310171E-4</v>
      </c>
      <c r="H121">
        <f t="shared" si="15"/>
        <v>27.200995009935408</v>
      </c>
      <c r="I121">
        <f>IMARGUMENT(IMPRODUCT(-1,Table1[[#This Row],[x]]))/turn</f>
        <v>0.20199730365226465</v>
      </c>
      <c r="J121">
        <f t="shared" si="11"/>
        <v>1.1549245147375992E-3</v>
      </c>
      <c r="K121">
        <f>1/(Table1[[#This Row],[omega]]*BxL)</f>
        <v>3.1935122710125783E-4</v>
      </c>
      <c r="L121">
        <f>BxL/(Rdc*mms*Table1[[#This Row],[omega]]^2)</f>
        <v>5.5519825366147075E-4</v>
      </c>
      <c r="M121">
        <f>BxL/(Table1[[#This Row],[omega]]*Le*mms*Table1[[#This Row],[omega]]^2)</f>
        <v>4.1566653680132218E-3</v>
      </c>
      <c r="N121" s="1">
        <f>Table1[[#This Row],[x_A]]*Table1[[#This Row],[omega]]^2</f>
        <v>98.911973264091969</v>
      </c>
      <c r="O121" s="1">
        <f>Table1[[#This Row],[x_B]]*Table1[[#This Row],[omega]]^2</f>
        <v>27.350410900292776</v>
      </c>
      <c r="P121" s="1">
        <f>Table1[[#This Row],[x_C]]*Table1[[#This Row],[omega]]^2</f>
        <v>47.549215660134202</v>
      </c>
      <c r="Q121" s="1">
        <f>Table1[[#This Row],[x_D]]*Table1[[#This Row],[omega]]^2</f>
        <v>355.99207437562563</v>
      </c>
    </row>
    <row r="122" spans="2:17" x14ac:dyDescent="0.3">
      <c r="B122">
        <f t="shared" si="12"/>
        <v>102</v>
      </c>
      <c r="C122">
        <f t="shared" si="13"/>
        <v>47.617192084550261</v>
      </c>
      <c r="D122">
        <f t="shared" si="8"/>
        <v>299.18764167479401</v>
      </c>
      <c r="E122" t="str">
        <f t="shared" si="9"/>
        <v>10878.4907480136-32768.5100734126i</v>
      </c>
      <c r="F122" t="str">
        <f t="shared" si="10"/>
        <v>-0.0000976413130799958-0.000294118037635626i</v>
      </c>
      <c r="G122">
        <f t="shared" si="14"/>
        <v>3.0990199431855437E-4</v>
      </c>
      <c r="H122">
        <f t="shared" si="15"/>
        <v>27.740333122018864</v>
      </c>
      <c r="I122">
        <f>IMARGUMENT(IMPRODUCT(-1,Table1[[#This Row],[x]]))/turn</f>
        <v>0.19898573479988149</v>
      </c>
      <c r="J122">
        <f t="shared" si="11"/>
        <v>1.1549245147375992E-3</v>
      </c>
      <c r="K122">
        <f>1/(Table1[[#This Row],[omega]]*BxL)</f>
        <v>3.1237234065576477E-4</v>
      </c>
      <c r="L122">
        <f>BxL/(Rdc*mms*Table1[[#This Row],[omega]]^2)</f>
        <v>5.3119754173616099E-4</v>
      </c>
      <c r="M122">
        <f>BxL/(Table1[[#This Row],[omega]]*Le*mms*Table1[[#This Row],[omega]]^2)</f>
        <v>3.8900663675162975E-3</v>
      </c>
      <c r="N122" s="1">
        <f>Table1[[#This Row],[x_A]]*Table1[[#This Row],[omega]]^2</f>
        <v>103.38104096443634</v>
      </c>
      <c r="O122" s="1">
        <f>Table1[[#This Row],[x_B]]*Table1[[#This Row],[omega]]^2</f>
        <v>27.961461838765793</v>
      </c>
      <c r="P122" s="1">
        <f>Table1[[#This Row],[x_C]]*Table1[[#This Row],[omega]]^2</f>
        <v>47.549215660134202</v>
      </c>
      <c r="Q122" s="1">
        <f>Table1[[#This Row],[x_D]]*Table1[[#This Row],[omega]]^2</f>
        <v>348.21246355303981</v>
      </c>
    </row>
    <row r="123" spans="2:17" x14ac:dyDescent="0.3">
      <c r="B123">
        <f t="shared" si="12"/>
        <v>103</v>
      </c>
      <c r="C123">
        <f t="shared" si="13"/>
        <v>48.681034599267392</v>
      </c>
      <c r="D123">
        <f t="shared" si="8"/>
        <v>305.87196133241764</v>
      </c>
      <c r="E123" t="str">
        <f t="shared" si="9"/>
        <v>11788.604735011-33373.5550837246i</v>
      </c>
      <c r="F123" t="str">
        <f t="shared" si="10"/>
        <v>-0.000100687704677618-0.00028504702073287i</v>
      </c>
      <c r="G123">
        <f t="shared" si="14"/>
        <v>3.0230748899412409E-4</v>
      </c>
      <c r="H123">
        <f t="shared" si="15"/>
        <v>28.283180282020986</v>
      </c>
      <c r="I123">
        <f>IMARGUMENT(IMPRODUCT(-1,Table1[[#This Row],[x]]))/turn</f>
        <v>0.1959587602617347</v>
      </c>
      <c r="J123">
        <f t="shared" si="11"/>
        <v>1.1549245147375992E-3</v>
      </c>
      <c r="K123">
        <f>1/(Table1[[#This Row],[omega]]*BxL)</f>
        <v>3.0554596609025169E-4</v>
      </c>
      <c r="L123">
        <f>BxL/(Rdc*mms*Table1[[#This Row],[omega]]^2)</f>
        <v>5.0823435860191453E-4</v>
      </c>
      <c r="M123">
        <f>BxL/(Table1[[#This Row],[omega]]*Le*mms*Table1[[#This Row],[omega]]^2)</f>
        <v>3.6405664165634895E-3</v>
      </c>
      <c r="N123" s="1">
        <f>Table1[[#This Row],[x_A]]*Table1[[#This Row],[omega]]^2</f>
        <v>108.05203129811987</v>
      </c>
      <c r="O123" s="1">
        <f>Table1[[#This Row],[x_B]]*Table1[[#This Row],[omega]]^2</f>
        <v>28.586164610506323</v>
      </c>
      <c r="P123" s="1">
        <f>Table1[[#This Row],[x_C]]*Table1[[#This Row],[omega]]^2</f>
        <v>47.549215660134202</v>
      </c>
      <c r="Q123" s="1">
        <f>Table1[[#This Row],[x_D]]*Table1[[#This Row],[omega]]^2</f>
        <v>340.60286310121029</v>
      </c>
    </row>
    <row r="124" spans="2:17" x14ac:dyDescent="0.3">
      <c r="B124">
        <f t="shared" si="12"/>
        <v>104</v>
      </c>
      <c r="C124">
        <f t="shared" si="13"/>
        <v>49.768645018948604</v>
      </c>
      <c r="D124">
        <f t="shared" si="8"/>
        <v>312.70561914129405</v>
      </c>
      <c r="E124" t="str">
        <f t="shared" si="9"/>
        <v>12739.8397399064-33983.4102680358i</v>
      </c>
      <c r="F124" t="str">
        <f t="shared" si="10"/>
        <v>-0.000103491346103139-0.00027606225396993i</v>
      </c>
      <c r="G124">
        <f t="shared" si="14"/>
        <v>2.9482338235831606E-4</v>
      </c>
      <c r="H124">
        <f t="shared" si="15"/>
        <v>28.829246730031471</v>
      </c>
      <c r="I124">
        <f>IMARGUMENT(IMPRODUCT(-1,Table1[[#This Row],[x]]))/turn</f>
        <v>0.19291604867207476</v>
      </c>
      <c r="J124">
        <f t="shared" si="11"/>
        <v>1.1549245147375992E-3</v>
      </c>
      <c r="K124">
        <f>1/(Table1[[#This Row],[omega]]*BxL)</f>
        <v>2.9886877051289978E-4</v>
      </c>
      <c r="L124">
        <f>BxL/(Rdc*mms*Table1[[#This Row],[omega]]^2)</f>
        <v>4.86263852839504E-4</v>
      </c>
      <c r="M124">
        <f>BxL/(Table1[[#This Row],[omega]]*Le*mms*Table1[[#This Row],[omega]]^2)</f>
        <v>3.4070688212633317E-3</v>
      </c>
      <c r="N124" s="1">
        <f>Table1[[#This Row],[x_A]]*Table1[[#This Row],[omega]]^2</f>
        <v>112.9340675885267</v>
      </c>
      <c r="O124" s="1">
        <f>Table1[[#This Row],[x_B]]*Table1[[#This Row],[omega]]^2</f>
        <v>29.224824218812532</v>
      </c>
      <c r="P124" s="1">
        <f>Table1[[#This Row],[x_C]]*Table1[[#This Row],[omega]]^2</f>
        <v>47.549215660134202</v>
      </c>
      <c r="Q124" s="1">
        <f>Table1[[#This Row],[x_D]]*Table1[[#This Row],[omega]]^2</f>
        <v>333.15955772809656</v>
      </c>
    </row>
    <row r="125" spans="2:17" x14ac:dyDescent="0.3">
      <c r="B125">
        <f t="shared" si="12"/>
        <v>105</v>
      </c>
      <c r="C125">
        <f t="shared" si="13"/>
        <v>50.880554355748899</v>
      </c>
      <c r="D125">
        <f t="shared" si="8"/>
        <v>319.69195154919345</v>
      </c>
      <c r="E125" t="str">
        <f t="shared" si="9"/>
        <v>13734.0537037238-34597.5863411798i</v>
      </c>
      <c r="F125" t="str">
        <f t="shared" si="10"/>
        <v>-0.000106056978349666-0.000267169150834347i</v>
      </c>
      <c r="G125">
        <f t="shared" si="14"/>
        <v>2.874498874833796E-4</v>
      </c>
      <c r="H125">
        <f t="shared" si="15"/>
        <v>29.3782247203088</v>
      </c>
      <c r="I125">
        <f>IMARGUMENT(IMPRODUCT(-1,Table1[[#This Row],[x]]))/turn</f>
        <v>0.18985728343028055</v>
      </c>
      <c r="J125">
        <f t="shared" si="11"/>
        <v>1.1549245147375992E-3</v>
      </c>
      <c r="K125">
        <f>1/(Table1[[#This Row],[omega]]*BxL)</f>
        <v>2.9233749386666234E-4</v>
      </c>
      <c r="L125">
        <f>BxL/(Rdc*mms*Table1[[#This Row],[omega]]^2)</f>
        <v>4.6524311191547244E-4</v>
      </c>
      <c r="M125">
        <f>BxL/(Table1[[#This Row],[omega]]*Le*mms*Table1[[#This Row],[omega]]^2)</f>
        <v>3.1885472271598304E-3</v>
      </c>
      <c r="N125" s="1">
        <f>Table1[[#This Row],[x_A]]*Table1[[#This Row],[omega]]^2</f>
        <v>118.03668537152097</v>
      </c>
      <c r="O125" s="1">
        <f>Table1[[#This Row],[x_B]]*Table1[[#This Row],[omega]]^2</f>
        <v>29.877752481233038</v>
      </c>
      <c r="P125" s="1">
        <f>Table1[[#This Row],[x_C]]*Table1[[#This Row],[omega]]^2</f>
        <v>47.549215660134202</v>
      </c>
      <c r="Q125" s="1">
        <f>Table1[[#This Row],[x_D]]*Table1[[#This Row],[omega]]^2</f>
        <v>325.87891333314661</v>
      </c>
    </row>
    <row r="126" spans="2:17" x14ac:dyDescent="0.3">
      <c r="B126">
        <f t="shared" si="12"/>
        <v>106</v>
      </c>
      <c r="C126">
        <f t="shared" si="13"/>
        <v>52.017305485465016</v>
      </c>
      <c r="D126">
        <f t="shared" si="8"/>
        <v>326.83436954534557</v>
      </c>
      <c r="E126" t="str">
        <f t="shared" si="9"/>
        <v>14773.1885134844-35215.5421892253i</v>
      </c>
      <c r="F126" t="str">
        <f t="shared" si="10"/>
        <v>-0.000108389413848356-0.000258372928278698i</v>
      </c>
      <c r="G126">
        <f t="shared" si="14"/>
        <v>2.8018714299856692E-4</v>
      </c>
      <c r="H126">
        <f t="shared" si="15"/>
        <v>29.929788179573443</v>
      </c>
      <c r="I126">
        <f>IMARGUMENT(IMPRODUCT(-1,Table1[[#This Row],[x]]))/turn</f>
        <v>0.18678216449113738</v>
      </c>
      <c r="J126">
        <f t="shared" si="11"/>
        <v>1.1549245147375992E-3</v>
      </c>
      <c r="K126">
        <f>1/(Table1[[#This Row],[omega]]*BxL)</f>
        <v>2.8594894733758143E-4</v>
      </c>
      <c r="L126">
        <f>BxL/(Rdc*mms*Table1[[#This Row],[omega]]^2)</f>
        <v>4.451310783658741E-4</v>
      </c>
      <c r="M126">
        <f>BxL/(Table1[[#This Row],[omega]]*Le*mms*Table1[[#This Row],[omega]]^2)</f>
        <v>2.9840411078220701E-3</v>
      </c>
      <c r="N126" s="1">
        <f>Table1[[#This Row],[x_A]]*Table1[[#This Row],[omega]]^2</f>
        <v>123.36985102014403</v>
      </c>
      <c r="O126" s="1">
        <f>Table1[[#This Row],[x_B]]*Table1[[#This Row],[omega]]^2</f>
        <v>30.545268181807998</v>
      </c>
      <c r="P126" s="1">
        <f>Table1[[#This Row],[x_C]]*Table1[[#This Row],[omega]]^2</f>
        <v>47.549215660134195</v>
      </c>
      <c r="Q126" s="1">
        <f>Table1[[#This Row],[x_D]]*Table1[[#This Row],[omega]]^2</f>
        <v>318.75737523299216</v>
      </c>
    </row>
    <row r="127" spans="2:17" x14ac:dyDescent="0.3">
      <c r="B127">
        <f t="shared" si="12"/>
        <v>107</v>
      </c>
      <c r="C127">
        <f t="shared" si="13"/>
        <v>53.179453412587819</v>
      </c>
      <c r="D127">
        <f t="shared" si="8"/>
        <v>334.13636032581275</v>
      </c>
      <c r="E127" t="str">
        <f t="shared" si="9"/>
        <v>15859.2737950772-35836.6809087101i</v>
      </c>
      <c r="F127" t="str">
        <f t="shared" si="10"/>
        <v>-0.000110493533239381-0.000249678613556995i</v>
      </c>
      <c r="G127">
        <f t="shared" si="14"/>
        <v>2.7303521925836865E-4</v>
      </c>
      <c r="H127">
        <f t="shared" si="15"/>
        <v>30.483592418974137</v>
      </c>
      <c r="I127">
        <f>IMARGUMENT(IMPRODUCT(-1,Table1[[#This Row],[x]]))/turn</f>
        <v>0.18369041011816428</v>
      </c>
      <c r="J127">
        <f t="shared" si="11"/>
        <v>1.1549245147375992E-3</v>
      </c>
      <c r="K127">
        <f>1/(Table1[[#This Row],[omega]]*BxL)</f>
        <v>2.797000117978894E-4</v>
      </c>
      <c r="L127">
        <f>BxL/(Rdc*mms*Table1[[#This Row],[omega]]^2)</f>
        <v>4.258884696033179E-4</v>
      </c>
      <c r="M127">
        <f>BxL/(Table1[[#This Row],[omega]]*Le*mms*Table1[[#This Row],[omega]]^2)</f>
        <v>2.792651542785381E-3</v>
      </c>
      <c r="N127" s="1">
        <f>Table1[[#This Row],[x_A]]*Table1[[#This Row],[omega]]^2</f>
        <v>128.94398121081727</v>
      </c>
      <c r="O127" s="1">
        <f>Table1[[#This Row],[x_B]]*Table1[[#This Row],[omega]]^2</f>
        <v>31.227697226711474</v>
      </c>
      <c r="P127" s="1">
        <f>Table1[[#This Row],[x_C]]*Table1[[#This Row],[omega]]^2</f>
        <v>47.549215660134202</v>
      </c>
      <c r="Q127" s="1">
        <f>Table1[[#This Row],[x_D]]*Table1[[#This Row],[omega]]^2</f>
        <v>311.7914664259182</v>
      </c>
    </row>
    <row r="128" spans="2:17" x14ac:dyDescent="0.3">
      <c r="B128">
        <f t="shared" si="12"/>
        <v>108</v>
      </c>
      <c r="C128">
        <f t="shared" si="13"/>
        <v>54.367565541276022</v>
      </c>
      <c r="D128">
        <f t="shared" si="8"/>
        <v>341.60148899606833</v>
      </c>
      <c r="E128" t="str">
        <f t="shared" si="9"/>
        <v>16994.4308775006-36460.3455652976i</v>
      </c>
      <c r="F128" t="str">
        <f t="shared" si="10"/>
        <v>-0.000112374283059508-0.000241091050505647i</v>
      </c>
      <c r="G128">
        <f t="shared" si="14"/>
        <v>2.6599412423407938E-4</v>
      </c>
      <c r="H128">
        <f t="shared" si="15"/>
        <v>31.039273905239014</v>
      </c>
      <c r="I128">
        <f>IMARGUMENT(IMPRODUCT(-1,Table1[[#This Row],[x]]))/turn</f>
        <v>0.1805817585944432</v>
      </c>
      <c r="J128">
        <f t="shared" si="11"/>
        <v>1.1549245147375992E-3</v>
      </c>
      <c r="K128">
        <f>1/(Table1[[#This Row],[omega]]*BxL)</f>
        <v>2.735876362831349E-4</v>
      </c>
      <c r="L128">
        <f>BxL/(Rdc*mms*Table1[[#This Row],[omega]]^2)</f>
        <v>4.074777011906837E-4</v>
      </c>
      <c r="M128">
        <f>BxL/(Table1[[#This Row],[omega]]*Le*mms*Table1[[#This Row],[omega]]^2)</f>
        <v>2.6135372662857465E-3</v>
      </c>
      <c r="N128" s="1">
        <f>Table1[[#This Row],[x_A]]*Table1[[#This Row],[omega]]^2</f>
        <v>134.76996326907104</v>
      </c>
      <c r="O128" s="1">
        <f>Table1[[#This Row],[x_B]]*Table1[[#This Row],[omega]]^2</f>
        <v>31.925372803370877</v>
      </c>
      <c r="P128" s="1">
        <f>Table1[[#This Row],[x_C]]*Table1[[#This Row],[omega]]^2</f>
        <v>47.549215660134202</v>
      </c>
      <c r="Q128" s="1">
        <f>Table1[[#This Row],[x_D]]*Table1[[#This Row],[omega]]^2</f>
        <v>304.97778589426235</v>
      </c>
    </row>
    <row r="129" spans="2:17" x14ac:dyDescent="0.3">
      <c r="B129">
        <f t="shared" si="12"/>
        <v>109</v>
      </c>
      <c r="C129">
        <f t="shared" si="13"/>
        <v>55.582221952384479</v>
      </c>
      <c r="D129">
        <f t="shared" si="8"/>
        <v>349.23340031161649</v>
      </c>
      <c r="E129" t="str">
        <f t="shared" si="9"/>
        <v>18180.8769362175-37085.8146524241i</v>
      </c>
      <c r="F129" t="str">
        <f t="shared" si="10"/>
        <v>-0.000114036674249217-0.000232614905189782i</v>
      </c>
      <c r="G129">
        <f t="shared" si="14"/>
        <v>2.590638091094032E-4</v>
      </c>
      <c r="H129">
        <f t="shared" si="15"/>
        <v>31.596450096512914</v>
      </c>
      <c r="I129">
        <f>IMARGUMENT(IMPRODUCT(-1,Table1[[#This Row],[x]]))/turn</f>
        <v>0.17745596988534956</v>
      </c>
      <c r="J129">
        <f t="shared" si="11"/>
        <v>1.1549245147375992E-3</v>
      </c>
      <c r="K129">
        <f>1/(Table1[[#This Row],[omega]]*BxL)</f>
        <v>2.6760883650258629E-4</v>
      </c>
      <c r="L129">
        <f>BxL/(Rdc*mms*Table1[[#This Row],[omega]]^2)</f>
        <v>3.8986281343163725E-4</v>
      </c>
      <c r="M129">
        <f>BxL/(Table1[[#This Row],[omega]]*Le*mms*Table1[[#This Row],[omega]]^2)</f>
        <v>2.4459109694192501E-3</v>
      </c>
      <c r="N129" s="1">
        <f>Table1[[#This Row],[x_A]]*Table1[[#This Row],[omega]]^2</f>
        <v>140.85917643454206</v>
      </c>
      <c r="O129" s="1">
        <f>Table1[[#This Row],[x_B]]*Table1[[#This Row],[omega]]^2</f>
        <v>32.638635543141731</v>
      </c>
      <c r="P129" s="1">
        <f>Table1[[#This Row],[x_C]]*Table1[[#This Row],[omega]]^2</f>
        <v>47.549215660134195</v>
      </c>
      <c r="Q129" s="1">
        <f>Table1[[#This Row],[x_D]]*Table1[[#This Row],[omega]]^2</f>
        <v>298.31300694390882</v>
      </c>
    </row>
    <row r="130" spans="2:17" x14ac:dyDescent="0.3">
      <c r="B130">
        <f t="shared" si="12"/>
        <v>110</v>
      </c>
      <c r="C130">
        <f t="shared" si="13"/>
        <v>56.824015686681101</v>
      </c>
      <c r="D130">
        <f t="shared" si="8"/>
        <v>357.03582045749664</v>
      </c>
      <c r="E130" t="str">
        <f t="shared" si="9"/>
        <v>19420.9293237158-37712.2972291662i</v>
      </c>
      <c r="F130" t="str">
        <f t="shared" si="10"/>
        <v>-0.000115485781376718-0.000224254670846411i</v>
      </c>
      <c r="G130">
        <f t="shared" si="14"/>
        <v>2.5224417356328223E-4</v>
      </c>
      <c r="H130">
        <f t="shared" si="15"/>
        <v>32.154719348334858</v>
      </c>
      <c r="I130">
        <f>IMARGUMENT(IMPRODUCT(-1,Table1[[#This Row],[x]]))/turn</f>
        <v>0.17431282724751632</v>
      </c>
      <c r="J130">
        <f t="shared" si="11"/>
        <v>1.1549245147375992E-3</v>
      </c>
      <c r="K130">
        <f>1/(Table1[[#This Row],[omega]]*BxL)</f>
        <v>2.6176069338219068E-4</v>
      </c>
      <c r="L130">
        <f>BxL/(Rdc*mms*Table1[[#This Row],[omega]]^2)</f>
        <v>3.730094011345784E-4</v>
      </c>
      <c r="M130">
        <f>BxL/(Table1[[#This Row],[omega]]*Le*mms*Table1[[#This Row],[omega]]^2)</f>
        <v>2.2890358394726381E-3</v>
      </c>
      <c r="N130" s="1">
        <f>Table1[[#This Row],[x_A]]*Table1[[#This Row],[omega]]^2</f>
        <v>147.22351408676917</v>
      </c>
      <c r="O130" s="1">
        <f>Table1[[#This Row],[x_B]]*Table1[[#This Row],[omega]]^2</f>
        <v>33.36783368761651</v>
      </c>
      <c r="P130" s="1">
        <f>Table1[[#This Row],[x_C]]*Table1[[#This Row],[omega]]^2</f>
        <v>47.549215660134195</v>
      </c>
      <c r="Q130" s="1">
        <f>Table1[[#This Row],[x_D]]*Table1[[#This Row],[omega]]^2</f>
        <v>291.79387558007323</v>
      </c>
    </row>
    <row r="131" spans="2:17" x14ac:dyDescent="0.3">
      <c r="B131">
        <f t="shared" si="12"/>
        <v>111</v>
      </c>
      <c r="C131">
        <f t="shared" si="13"/>
        <v>58.093553034391668</v>
      </c>
      <c r="D131">
        <f t="shared" si="8"/>
        <v>365.01255886754745</v>
      </c>
      <c r="E131" t="str">
        <f t="shared" si="9"/>
        <v>20717.0100957344-38338.9277151329i</v>
      </c>
      <c r="F131" t="str">
        <f t="shared" si="10"/>
        <v>-0.000116726742471421-0.000216014672066805i</v>
      </c>
      <c r="G131">
        <f t="shared" si="14"/>
        <v>2.4553507072538281E-4</v>
      </c>
      <c r="H131">
        <f t="shared" si="15"/>
        <v>32.713660895091174</v>
      </c>
      <c r="I131">
        <f>IMARGUMENT(IMPRODUCT(-1,Table1[[#This Row],[x]]))/turn</f>
        <v>0.17115213877833363</v>
      </c>
      <c r="J131">
        <f t="shared" si="11"/>
        <v>1.1549245147375992E-3</v>
      </c>
      <c r="K131">
        <f>1/(Table1[[#This Row],[omega]]*BxL)</f>
        <v>2.5604035163937156E-4</v>
      </c>
      <c r="L131">
        <f>BxL/(Rdc*mms*Table1[[#This Row],[omega]]^2)</f>
        <v>3.5688454641282337E-4</v>
      </c>
      <c r="M131">
        <f>BxL/(Table1[[#This Row],[omega]]*Le*mms*Table1[[#This Row],[omega]]^2)</f>
        <v>2.142222321213234E-3</v>
      </c>
      <c r="N131" s="1">
        <f>Table1[[#This Row],[x_A]]*Table1[[#This Row],[omega]]^2</f>
        <v>153.87540697520308</v>
      </c>
      <c r="O131" s="1">
        <f>Table1[[#This Row],[x_B]]*Table1[[#This Row],[omega]]^2</f>
        <v>34.113323258649302</v>
      </c>
      <c r="P131" s="1">
        <f>Table1[[#This Row],[x_C]]*Table1[[#This Row],[omega]]^2</f>
        <v>47.549215660134202</v>
      </c>
      <c r="Q131" s="1">
        <f>Table1[[#This Row],[x_D]]*Table1[[#This Row],[omega]]^2</f>
        <v>285.41720891857966</v>
      </c>
    </row>
    <row r="132" spans="2:17" x14ac:dyDescent="0.3">
      <c r="B132">
        <f t="shared" si="12"/>
        <v>112</v>
      </c>
      <c r="C132">
        <f t="shared" si="13"/>
        <v>59.391453831213646</v>
      </c>
      <c r="D132">
        <f t="shared" si="8"/>
        <v>373.16751008431595</v>
      </c>
      <c r="E132" t="str">
        <f t="shared" si="9"/>
        <v>22071.6507419939-38964.7603186569i</v>
      </c>
      <c r="F132" t="str">
        <f t="shared" si="10"/>
        <v>-0.000117764759355596-0.000207899068171852i</v>
      </c>
      <c r="G132">
        <f t="shared" si="14"/>
        <v>2.3893631179208781E-4</v>
      </c>
      <c r="H132">
        <f t="shared" si="15"/>
        <v>33.272834912119386</v>
      </c>
      <c r="I132">
        <f>IMARGUMENT(IMPRODUCT(-1,Table1[[#This Row],[x]]))/turn</f>
        <v>0.16797373890027603</v>
      </c>
      <c r="J132">
        <f t="shared" si="11"/>
        <v>1.1549245147375992E-3</v>
      </c>
      <c r="K132">
        <f>1/(Table1[[#This Row],[omega]]*BxL)</f>
        <v>2.5044501838897266E-4</v>
      </c>
      <c r="L132">
        <f>BxL/(Rdc*mms*Table1[[#This Row],[omega]]^2)</f>
        <v>3.4145675438977408E-4</v>
      </c>
      <c r="M132">
        <f>BxL/(Table1[[#This Row],[omega]]*Le*mms*Table1[[#This Row],[omega]]^2)</f>
        <v>2.0048250859023135E-3</v>
      </c>
      <c r="N132" s="1">
        <f>Table1[[#This Row],[x_A]]*Table1[[#This Row],[omega]]^2</f>
        <v>160.82784749880042</v>
      </c>
      <c r="O132" s="1">
        <f>Table1[[#This Row],[x_B]]*Table1[[#This Row],[omega]]^2</f>
        <v>34.875468232179067</v>
      </c>
      <c r="P132" s="1">
        <f>Table1[[#This Row],[x_C]]*Table1[[#This Row],[omega]]^2</f>
        <v>47.549215660134195</v>
      </c>
      <c r="Q132" s="1">
        <f>Table1[[#This Row],[x_D]]*Table1[[#This Row],[omega]]^2</f>
        <v>279.17989363185677</v>
      </c>
    </row>
    <row r="133" spans="2:17" x14ac:dyDescent="0.3">
      <c r="B133">
        <f t="shared" si="12"/>
        <v>113</v>
      </c>
      <c r="C133">
        <f t="shared" si="13"/>
        <v>60.718351760942788</v>
      </c>
      <c r="D133">
        <f t="shared" si="8"/>
        <v>381.50465566051713</v>
      </c>
      <c r="E133" t="str">
        <f t="shared" si="9"/>
        <v>23487.4971306725-39588.7630729334i</v>
      </c>
      <c r="F133" t="str">
        <f t="shared" si="10"/>
        <v>-0.000118605098359966-0.000199911855745705i</v>
      </c>
      <c r="G133">
        <f t="shared" si="14"/>
        <v>2.3244767029305494E-4</v>
      </c>
      <c r="H133">
        <f t="shared" si="15"/>
        <v>33.83178266339511</v>
      </c>
      <c r="I133">
        <f>IMARGUMENT(IMPRODUCT(-1,Table1[[#This Row],[x]]))/turn</f>
        <v>0.16477748977439666</v>
      </c>
      <c r="J133">
        <f t="shared" si="11"/>
        <v>1.1549245147375992E-3</v>
      </c>
      <c r="K133">
        <f>1/(Table1[[#This Row],[omega]]*BxL)</f>
        <v>2.4497196177966814E-4</v>
      </c>
      <c r="L133">
        <f>BxL/(Rdc*mms*Table1[[#This Row],[omega]]^2)</f>
        <v>3.2669589168349993E-4</v>
      </c>
      <c r="M133">
        <f>BxL/(Table1[[#This Row],[omega]]*Le*mms*Table1[[#This Row],[omega]]^2)</f>
        <v>1.8762401947090674E-3</v>
      </c>
      <c r="N133" s="1">
        <f>Table1[[#This Row],[x_A]]*Table1[[#This Row],[omega]]^2</f>
        <v>168.09441508262321</v>
      </c>
      <c r="O133" s="1">
        <f>Table1[[#This Row],[x_B]]*Table1[[#This Row],[omega]]^2</f>
        <v>35.654640715936182</v>
      </c>
      <c r="P133" s="1">
        <f>Table1[[#This Row],[x_C]]*Table1[[#This Row],[omega]]^2</f>
        <v>47.549215660134202</v>
      </c>
      <c r="Q133" s="1">
        <f>Table1[[#This Row],[x_D]]*Table1[[#This Row],[omega]]^2</f>
        <v>273.07888442889606</v>
      </c>
    </row>
    <row r="134" spans="2:17" x14ac:dyDescent="0.3">
      <c r="B134">
        <f t="shared" si="12"/>
        <v>114</v>
      </c>
      <c r="C134">
        <f t="shared" si="13"/>
        <v>62.074894664861766</v>
      </c>
      <c r="D134">
        <f t="shared" si="8"/>
        <v>390.02806610297955</v>
      </c>
      <c r="E134" t="str">
        <f t="shared" si="9"/>
        <v>24967.3146762848-40209.8114530077i</v>
      </c>
      <c r="F134" t="str">
        <f t="shared" si="10"/>
        <v>-0.000119253091307078-0.000192056870304942i</v>
      </c>
      <c r="G134">
        <f t="shared" si="14"/>
        <v>2.2606888600075774E-4</v>
      </c>
      <c r="H134">
        <f t="shared" si="15"/>
        <v>34.390026739446377</v>
      </c>
      <c r="I134">
        <f>IMARGUMENT(IMPRODUCT(-1,Table1[[#This Row],[x]]))/turn</f>
        <v>0.16156328263737607</v>
      </c>
      <c r="J134">
        <f t="shared" si="11"/>
        <v>1.1549245147375992E-3</v>
      </c>
      <c r="K134">
        <f>1/(Table1[[#This Row],[omega]]*BxL)</f>
        <v>2.3961850966016852E-4</v>
      </c>
      <c r="L134">
        <f>BxL/(Rdc*mms*Table1[[#This Row],[omega]]^2)</f>
        <v>3.1257312755056529E-4</v>
      </c>
      <c r="M134">
        <f>BxL/(Table1[[#This Row],[omega]]*Le*mms*Table1[[#This Row],[omega]]^2)</f>
        <v>1.7559024440566269E-3</v>
      </c>
      <c r="N134" s="1">
        <f>Table1[[#This Row],[x_A]]*Table1[[#This Row],[omega]]^2</f>
        <v>175.68930270101404</v>
      </c>
      <c r="O134" s="1">
        <f>Table1[[#This Row],[x_B]]*Table1[[#This Row],[omega]]^2</f>
        <v>36.451221131119581</v>
      </c>
      <c r="P134" s="1">
        <f>Table1[[#This Row],[x_C]]*Table1[[#This Row],[omega]]^2</f>
        <v>47.549215660134195</v>
      </c>
      <c r="Q134" s="1">
        <f>Table1[[#This Row],[x_D]]*Table1[[#This Row],[omega]]^2</f>
        <v>267.11120256842526</v>
      </c>
    </row>
    <row r="135" spans="2:17" x14ac:dyDescent="0.3">
      <c r="B135">
        <f t="shared" si="12"/>
        <v>115</v>
      </c>
      <c r="C135">
        <f t="shared" si="13"/>
        <v>63.461744858040085</v>
      </c>
      <c r="D135">
        <f t="shared" si="8"/>
        <v>398.74190286001669</v>
      </c>
      <c r="E135" t="str">
        <f t="shared" si="9"/>
        <v>26513.9937410566-40826.6815446549i</v>
      </c>
      <c r="F135" t="str">
        <f t="shared" si="10"/>
        <v>-0.000119714136645281-0.000184337787092478i</v>
      </c>
      <c r="G135">
        <f t="shared" si="14"/>
        <v>2.1979966847763161E-4</v>
      </c>
      <c r="H135">
        <f t="shared" si="15"/>
        <v>34.94707138976085</v>
      </c>
      <c r="I135">
        <f>IMARGUMENT(IMPRODUCT(-1,Table1[[#This Row],[x]]))/turn</f>
        <v>0.1583310390566697</v>
      </c>
      <c r="J135">
        <f t="shared" si="11"/>
        <v>1.1549245147375992E-3</v>
      </c>
      <c r="K135">
        <f>1/(Table1[[#This Row],[omega]]*BxL)</f>
        <v>2.3438204827457828E-4</v>
      </c>
      <c r="L135">
        <f>BxL/(Rdc*mms*Table1[[#This Row],[omega]]^2)</f>
        <v>2.9906087757416598E-4</v>
      </c>
      <c r="M135">
        <f>BxL/(Table1[[#This Row],[omega]]*Le*mms*Table1[[#This Row],[omega]]^2)</f>
        <v>1.6432828812315951E-3</v>
      </c>
      <c r="N135" s="1">
        <f>Table1[[#This Row],[x_A]]*Table1[[#This Row],[omega]]^2</f>
        <v>183.62734459914455</v>
      </c>
      <c r="O135" s="1">
        <f>Table1[[#This Row],[x_B]]*Table1[[#This Row],[omega]]^2</f>
        <v>37.265598398132397</v>
      </c>
      <c r="P135" s="1">
        <f>Table1[[#This Row],[x_C]]*Table1[[#This Row],[omega]]^2</f>
        <v>47.549215660134209</v>
      </c>
      <c r="Q135" s="1">
        <f>Table1[[#This Row],[x_D]]*Table1[[#This Row],[omega]]^2</f>
        <v>261.27393440457683</v>
      </c>
    </row>
    <row r="136" spans="2:17" x14ac:dyDescent="0.3">
      <c r="B136">
        <f t="shared" si="12"/>
        <v>116</v>
      </c>
      <c r="C136">
        <f t="shared" si="13"/>
        <v>64.879579452701577</v>
      </c>
      <c r="D136">
        <f t="shared" si="8"/>
        <v>407.65042035320471</v>
      </c>
      <c r="E136" t="str">
        <f t="shared" si="9"/>
        <v>28130.5552803465-41438.0427342004i</v>
      </c>
      <c r="F136" t="str">
        <f t="shared" si="10"/>
        <v>-0.00011999370061635-0.00017675812099767i</v>
      </c>
      <c r="G136">
        <f t="shared" si="14"/>
        <v>2.1363970025777788E-4</v>
      </c>
      <c r="H136">
        <f t="shared" si="15"/>
        <v>35.502402953527501</v>
      </c>
      <c r="I136">
        <f>IMARGUMENT(IMPRODUCT(-1,Table1[[#This Row],[x]]))/turn</f>
        <v>0.15508071209842711</v>
      </c>
      <c r="J136">
        <f t="shared" si="11"/>
        <v>1.1549245147375992E-3</v>
      </c>
      <c r="K136">
        <f>1/(Table1[[#This Row],[omega]]*BxL)</f>
        <v>2.2926002098626056E-4</v>
      </c>
      <c r="L136">
        <f>BxL/(Rdc*mms*Table1[[#This Row],[omega]]^2)</f>
        <v>2.8613274978656549E-4</v>
      </c>
      <c r="M136">
        <f>BxL/(Table1[[#This Row],[omega]]*Le*mms*Table1[[#This Row],[omega]]^2)</f>
        <v>1.5378864793366164E-3</v>
      </c>
      <c r="N136" s="1">
        <f>Table1[[#This Row],[x_A]]*Table1[[#This Row],[omega]]^2</f>
        <v>191.92404526709072</v>
      </c>
      <c r="O136" s="1">
        <f>Table1[[#This Row],[x_B]]*Table1[[#This Row],[omega]]^2</f>
        <v>38.098170126467728</v>
      </c>
      <c r="P136" s="1">
        <f>Table1[[#This Row],[x_C]]*Table1[[#This Row],[omega]]^2</f>
        <v>47.549215660134195</v>
      </c>
      <c r="Q136" s="1">
        <f>Table1[[#This Row],[x_D]]*Table1[[#This Row],[omega]]^2</f>
        <v>255.5642299643348</v>
      </c>
    </row>
    <row r="137" spans="2:17" x14ac:dyDescent="0.3">
      <c r="B137">
        <f t="shared" si="12"/>
        <v>117</v>
      </c>
      <c r="C137">
        <f t="shared" si="13"/>
        <v>66.32909068881554</v>
      </c>
      <c r="D137">
        <f t="shared" si="8"/>
        <v>416.75796805454769</v>
      </c>
      <c r="E137" t="str">
        <f t="shared" si="9"/>
        <v>29820.1567431407-42042.4498862103i</v>
      </c>
      <c r="F137" t="str">
        <f t="shared" si="10"/>
        <v>-0.000120097318340934-0.00016932122561624i</v>
      </c>
      <c r="G137">
        <f t="shared" si="14"/>
        <v>2.0758863966236036E-4</v>
      </c>
      <c r="H137">
        <f t="shared" si="15"/>
        <v>36.05549039203153</v>
      </c>
      <c r="I137">
        <f>IMARGUMENT(IMPRODUCT(-1,Table1[[#This Row],[x]]))/turn</f>
        <v>0.1518122874031293</v>
      </c>
      <c r="J137">
        <f t="shared" si="11"/>
        <v>1.1549245147375992E-3</v>
      </c>
      <c r="K137">
        <f>1/(Table1[[#This Row],[omega]]*BxL)</f>
        <v>2.242499270295927E-4</v>
      </c>
      <c r="L137">
        <f>BxL/(Rdc*mms*Table1[[#This Row],[omega]]^2)</f>
        <v>2.7376349312061878E-4</v>
      </c>
      <c r="M137">
        <f>BxL/(Table1[[#This Row],[omega]]*Le*mms*Table1[[#This Row],[omega]]^2)</f>
        <v>1.43924996136624E-3</v>
      </c>
      <c r="N137" s="1">
        <f>Table1[[#This Row],[x_A]]*Table1[[#This Row],[omega]]^2</f>
        <v>200.59560972301864</v>
      </c>
      <c r="O137" s="1">
        <f>Table1[[#This Row],[x_B]]*Table1[[#This Row],[omega]]^2</f>
        <v>38.949342808836235</v>
      </c>
      <c r="P137" s="1">
        <f>Table1[[#This Row],[x_C]]*Table1[[#This Row],[omega]]^2</f>
        <v>47.549215660134202</v>
      </c>
      <c r="Q137" s="1">
        <f>Table1[[#This Row],[x_D]]*Table1[[#This Row],[omega]]^2</f>
        <v>249.9793015560733</v>
      </c>
    </row>
    <row r="138" spans="2:17" x14ac:dyDescent="0.3">
      <c r="B138">
        <f t="shared" si="12"/>
        <v>118</v>
      </c>
      <c r="C138">
        <f t="shared" si="13"/>
        <v>67.810986272074601</v>
      </c>
      <c r="D138">
        <f t="shared" si="8"/>
        <v>426.06899261005532</v>
      </c>
      <c r="E138" t="str">
        <f t="shared" si="9"/>
        <v>31586.0982391447-42638.3349737002i</v>
      </c>
      <c r="F138" t="str">
        <f t="shared" si="10"/>
        <v>-0.000120030594708508-0.000162030291475862i</v>
      </c>
      <c r="G138">
        <f t="shared" si="14"/>
        <v>2.0164612325019021E-4</v>
      </c>
      <c r="H138">
        <f t="shared" si="15"/>
        <v>36.605785925465767</v>
      </c>
      <c r="I138">
        <f>IMARGUMENT(IMPRODUCT(-1,Table1[[#This Row],[x]]))/turn</f>
        <v>0.14852578416413173</v>
      </c>
      <c r="J138">
        <f t="shared" si="11"/>
        <v>1.1549245147375992E-3</v>
      </c>
      <c r="K138">
        <f>1/(Table1[[#This Row],[omega]]*BxL)</f>
        <v>2.1934932028899777E-4</v>
      </c>
      <c r="L138">
        <f>BxL/(Rdc*mms*Table1[[#This Row],[omega]]^2)</f>
        <v>2.619289480896809E-4</v>
      </c>
      <c r="M138">
        <f>BxL/(Table1[[#This Row],[omega]]*Le*mms*Table1[[#This Row],[omega]]^2)</f>
        <v>1.3469397638415134E-3</v>
      </c>
      <c r="N138" s="1">
        <f>Table1[[#This Row],[x_A]]*Table1[[#This Row],[omega]]^2</f>
        <v>209.65897516463713</v>
      </c>
      <c r="O138" s="1">
        <f>Table1[[#This Row],[x_B]]*Table1[[#This Row],[omega]]^2</f>
        <v>39.819532019631339</v>
      </c>
      <c r="P138" s="1">
        <f>Table1[[#This Row],[x_C]]*Table1[[#This Row],[omega]]^2</f>
        <v>47.549215660134195</v>
      </c>
      <c r="Q138" s="1">
        <f>Table1[[#This Row],[x_D]]*Table1[[#This Row],[omega]]^2</f>
        <v>244.51642240849947</v>
      </c>
    </row>
    <row r="139" spans="2:17" x14ac:dyDescent="0.3">
      <c r="B139">
        <f t="shared" si="12"/>
        <v>119</v>
      </c>
      <c r="C139">
        <f t="shared" si="13"/>
        <v>69.325989719422807</v>
      </c>
      <c r="D139">
        <f t="shared" si="8"/>
        <v>435.58804001075998</v>
      </c>
      <c r="E139" t="str">
        <f t="shared" si="9"/>
        <v>33431.8289845191-43223.9981230914i</v>
      </c>
      <c r="F139" t="str">
        <f t="shared" si="10"/>
        <v>-0.000119799204961987-0.000154888343465222i</v>
      </c>
      <c r="G139">
        <f t="shared" si="14"/>
        <v>1.9581176790715301E-4</v>
      </c>
      <c r="H139">
        <f t="shared" si="15"/>
        <v>37.152725776261825</v>
      </c>
      <c r="I139">
        <f>IMARGUMENT(IMPRODUCT(-1,Table1[[#This Row],[x]]))/turn</f>
        <v>0.14522125600468785</v>
      </c>
      <c r="J139">
        <f t="shared" si="11"/>
        <v>1.1549245147375992E-3</v>
      </c>
      <c r="K139">
        <f>1/(Table1[[#This Row],[omega]]*BxL)</f>
        <v>2.1455580810466016E-4</v>
      </c>
      <c r="L139">
        <f>BxL/(Rdc*mms*Table1[[#This Row],[omega]]^2)</f>
        <v>2.5060599959958506E-4</v>
      </c>
      <c r="M139">
        <f>BxL/(Table1[[#This Row],[omega]]*Le*mms*Table1[[#This Row],[omega]]^2)</f>
        <v>1.2605501310524406E-3</v>
      </c>
      <c r="N139" s="1">
        <f>Table1[[#This Row],[x_A]]*Table1[[#This Row],[omega]]^2</f>
        <v>219.13184405073147</v>
      </c>
      <c r="O139" s="1">
        <f>Table1[[#This Row],[x_B]]*Table1[[#This Row],[omega]]^2</f>
        <v>40.709162617828035</v>
      </c>
      <c r="P139" s="1">
        <f>Table1[[#This Row],[x_C]]*Table1[[#This Row],[omega]]^2</f>
        <v>47.549215660134202</v>
      </c>
      <c r="Q139" s="1">
        <f>Table1[[#This Row],[x_D]]*Table1[[#This Row],[omega]]^2</f>
        <v>239.17292533934281</v>
      </c>
    </row>
    <row r="140" spans="2:17" x14ac:dyDescent="0.3">
      <c r="B140">
        <f t="shared" si="12"/>
        <v>120</v>
      </c>
      <c r="C140">
        <f t="shared" si="13"/>
        <v>70.874840712303893</v>
      </c>
      <c r="D140">
        <f t="shared" si="8"/>
        <v>445.31975781224094</v>
      </c>
      <c r="E140" t="str">
        <f t="shared" si="9"/>
        <v>35360.9540388479-43797.5980335416i</v>
      </c>
      <c r="F140" t="str">
        <f t="shared" si="10"/>
        <v>-0.000119408894872026-0.000147898237516129i</v>
      </c>
      <c r="G140">
        <f t="shared" si="14"/>
        <v>1.9008517258044055E-4</v>
      </c>
      <c r="H140">
        <f t="shared" si="15"/>
        <v>37.695731020353477</v>
      </c>
      <c r="I140">
        <f>IMARGUMENT(IMPRODUCT(-1,Table1[[#This Row],[x]]))/turn</f>
        <v>0.1418987917494029</v>
      </c>
      <c r="J140">
        <f t="shared" si="11"/>
        <v>1.1549245147375992E-3</v>
      </c>
      <c r="K140">
        <f>1/(Table1[[#This Row],[omega]]*BxL)</f>
        <v>2.0986705010433892E-4</v>
      </c>
      <c r="L140">
        <f>BxL/(Rdc*mms*Table1[[#This Row],[omega]]^2)</f>
        <v>2.3977253180051055E-4</v>
      </c>
      <c r="M140">
        <f>BxL/(Table1[[#This Row],[omega]]*Le*mms*Table1[[#This Row],[omega]]^2)</f>
        <v>1.1797013315313291E-3</v>
      </c>
      <c r="N140" s="1">
        <f>Table1[[#This Row],[x_A]]*Table1[[#This Row],[omega]]^2</f>
        <v>229.03271867739861</v>
      </c>
      <c r="O140" s="1">
        <f>Table1[[#This Row],[x_B]]*Table1[[#This Row],[omega]]^2</f>
        <v>41.618668954415035</v>
      </c>
      <c r="P140" s="1">
        <f>Table1[[#This Row],[x_C]]*Table1[[#This Row],[omega]]^2</f>
        <v>47.549215660134202</v>
      </c>
      <c r="Q140" s="1">
        <f>Table1[[#This Row],[x_D]]*Table1[[#This Row],[omega]]^2</f>
        <v>233.94620145313576</v>
      </c>
    </row>
    <row r="141" spans="2:17" x14ac:dyDescent="0.3">
      <c r="B141">
        <f t="shared" si="12"/>
        <v>121</v>
      </c>
      <c r="C141">
        <f t="shared" si="13"/>
        <v>72.458295457801597</v>
      </c>
      <c r="D141">
        <f t="shared" si="8"/>
        <v>455.26889740373588</v>
      </c>
      <c r="E141" t="str">
        <f t="shared" si="9"/>
        <v>37377.2413464989-44357.1417275104i</v>
      </c>
      <c r="F141" t="str">
        <f t="shared" si="10"/>
        <v>-0.000118865480402011-0.000141062656599575i</v>
      </c>
      <c r="G141">
        <f t="shared" si="14"/>
        <v>1.8446591966574878E-4</v>
      </c>
      <c r="H141">
        <f t="shared" si="15"/>
        <v>38.234208547017111</v>
      </c>
      <c r="I141">
        <f>IMARGUMENT(IMPRODUCT(-1,Table1[[#This Row],[x]]))/turn</f>
        <v>0.1385585160865461</v>
      </c>
      <c r="J141">
        <f t="shared" si="11"/>
        <v>1.1549245147375992E-3</v>
      </c>
      <c r="K141">
        <f>1/(Table1[[#This Row],[omega]]*BxL)</f>
        <v>2.0528075706071009E-4</v>
      </c>
      <c r="L141">
        <f>BxL/(Rdc*mms*Table1[[#This Row],[omega]]^2)</f>
        <v>2.2940738489056486E-4</v>
      </c>
      <c r="M141">
        <f>BxL/(Table1[[#This Row],[omega]]*Le*mms*Table1[[#This Row],[omega]]^2)</f>
        <v>1.1040379889174683E-3</v>
      </c>
      <c r="N141" s="1">
        <f>Table1[[#This Row],[x_A]]*Table1[[#This Row],[omega]]^2</f>
        <v>239.38093731651503</v>
      </c>
      <c r="O141" s="1">
        <f>Table1[[#This Row],[x_B]]*Table1[[#This Row],[omega]]^2</f>
        <v>42.548495084461301</v>
      </c>
      <c r="P141" s="1">
        <f>Table1[[#This Row],[x_C]]*Table1[[#This Row],[omega]]^2</f>
        <v>47.549215660134202</v>
      </c>
      <c r="Q141" s="1">
        <f>Table1[[#This Row],[x_D]]*Table1[[#This Row],[omega]]^2</f>
        <v>228.83369886745365</v>
      </c>
    </row>
    <row r="142" spans="2:17" x14ac:dyDescent="0.3">
      <c r="B142">
        <f t="shared" si="12"/>
        <v>122</v>
      </c>
      <c r="C142">
        <f t="shared" si="13"/>
        <v>74.077127057847889</v>
      </c>
      <c r="D142">
        <f t="shared" si="8"/>
        <v>465.44031632794474</v>
      </c>
      <c r="E142" t="str">
        <f t="shared" si="9"/>
        <v>39484.6290961274-44900.4735864542i</v>
      </c>
      <c r="F142" t="str">
        <f t="shared" si="10"/>
        <v>-0.000118174846771963-0.000134384106107462i</v>
      </c>
      <c r="G142">
        <f t="shared" si="14"/>
        <v>1.7895357605781043E-4</v>
      </c>
      <c r="H142">
        <f t="shared" si="15"/>
        <v>38.767552127123935</v>
      </c>
      <c r="I142">
        <f>IMARGUMENT(IMPRODUCT(-1,Table1[[#This Row],[x]]))/turn</f>
        <v>0.13520059011819849</v>
      </c>
      <c r="J142">
        <f t="shared" si="11"/>
        <v>1.1549245147375992E-3</v>
      </c>
      <c r="K142">
        <f>1/(Table1[[#This Row],[omega]]*BxL)</f>
        <v>2.0079468977368106E-4</v>
      </c>
      <c r="L142">
        <f>BxL/(Rdc*mms*Table1[[#This Row],[omega]]^2)</f>
        <v>2.1949031378670967E-4</v>
      </c>
      <c r="M142">
        <f>BxL/(Table1[[#This Row],[omega]]*Le*mms*Table1[[#This Row],[omega]]^2)</f>
        <v>1.0332275198763406E-3</v>
      </c>
      <c r="N142" s="1">
        <f>Table1[[#This Row],[x_A]]*Table1[[#This Row],[omega]]^2</f>
        <v>250.19671198701954</v>
      </c>
      <c r="O142" s="1">
        <f>Table1[[#This Row],[x_B]]*Table1[[#This Row],[omega]]^2</f>
        <v>43.499094983920067</v>
      </c>
      <c r="P142" s="1">
        <f>Table1[[#This Row],[x_C]]*Table1[[#This Row],[omega]]^2</f>
        <v>47.549215660134202</v>
      </c>
      <c r="Q142" s="1">
        <f>Table1[[#This Row],[x_D]]*Table1[[#This Row],[omega]]^2</f>
        <v>223.83292146699063</v>
      </c>
    </row>
    <row r="143" spans="2:17" x14ac:dyDescent="0.3">
      <c r="B143">
        <f t="shared" si="12"/>
        <v>123</v>
      </c>
      <c r="C143">
        <f t="shared" si="13"/>
        <v>75.732125886680848</v>
      </c>
      <c r="D143">
        <f t="shared" si="8"/>
        <v>475.83898065266743</v>
      </c>
      <c r="E143" t="str">
        <f t="shared" si="9"/>
        <v>41687.233412701-45425.2636223786i</v>
      </c>
      <c r="F143" t="str">
        <f t="shared" si="10"/>
        <v>-0.000117342946838027-0.000127864908701764i</v>
      </c>
      <c r="G143">
        <f t="shared" si="14"/>
        <v>1.7354769387676252E-4</v>
      </c>
      <c r="H143">
        <f t="shared" si="15"/>
        <v>39.295143588780405</v>
      </c>
      <c r="I143">
        <f>IMARGUMENT(IMPRODUCT(-1,Table1[[#This Row],[x]]))/turn</f>
        <v>0.13182521179574536</v>
      </c>
      <c r="J143">
        <f t="shared" si="11"/>
        <v>1.1549245147375992E-3</v>
      </c>
      <c r="K143">
        <f>1/(Table1[[#This Row],[omega]]*BxL)</f>
        <v>1.9640665797712793E-4</v>
      </c>
      <c r="L143">
        <f>BxL/(Rdc*mms*Table1[[#This Row],[omega]]^2)</f>
        <v>2.1000194858229935E-4</v>
      </c>
      <c r="M143">
        <f>BxL/(Table1[[#This Row],[omega]]*Le*mms*Table1[[#This Row],[omega]]^2)</f>
        <v>9.6695867220708022E-4</v>
      </c>
      <c r="N143" s="1">
        <f>Table1[[#This Row],[x_A]]*Table1[[#This Row],[omega]]^2</f>
        <v>261.50116793279454</v>
      </c>
      <c r="O143" s="1">
        <f>Table1[[#This Row],[x_B]]*Table1[[#This Row],[omega]]^2</f>
        <v>44.470932771277333</v>
      </c>
      <c r="P143" s="1">
        <f>Table1[[#This Row],[x_C]]*Table1[[#This Row],[omega]]^2</f>
        <v>47.549215660134202</v>
      </c>
      <c r="Q143" s="1">
        <f>Table1[[#This Row],[x_D]]*Table1[[#This Row],[omega]]^2</f>
        <v>218.94142768486137</v>
      </c>
    </row>
    <row r="144" spans="2:17" x14ac:dyDescent="0.3">
      <c r="B144">
        <f t="shared" si="12"/>
        <v>124</v>
      </c>
      <c r="C144">
        <f t="shared" si="13"/>
        <v>77.424099976734382</v>
      </c>
      <c r="D144">
        <f t="shared" si="8"/>
        <v>486.46996739542033</v>
      </c>
      <c r="E144" t="str">
        <f t="shared" si="9"/>
        <v>43989.3563970657-45928.9949325985i</v>
      </c>
      <c r="F144" t="str">
        <f t="shared" si="10"/>
        <v>-0.000116375798713755-0.000121507198722228i</v>
      </c>
      <c r="G144">
        <f t="shared" si="14"/>
        <v>1.6824781088497834E-4</v>
      </c>
      <c r="H144">
        <f t="shared" si="15"/>
        <v>39.81635409844715</v>
      </c>
      <c r="I144">
        <f>IMARGUMENT(IMPRODUCT(-1,Table1[[#This Row],[x]]))/turn</f>
        <v>0.12843261623890803</v>
      </c>
      <c r="J144">
        <f t="shared" si="11"/>
        <v>1.1549245147375992E-3</v>
      </c>
      <c r="K144">
        <f>1/(Table1[[#This Row],[omega]]*BxL)</f>
        <v>1.9211451926952702E-4</v>
      </c>
      <c r="L144">
        <f>BxL/(Rdc*mms*Table1[[#This Row],[omega]]^2)</f>
        <v>2.0092375671401099E-4</v>
      </c>
      <c r="M144">
        <f>BxL/(Table1[[#This Row],[omega]]*Le*mms*Table1[[#This Row],[omega]]^2)</f>
        <v>9.0494015671242138E-4</v>
      </c>
      <c r="N144" s="1">
        <f>Table1[[#This Row],[x_A]]*Table1[[#This Row],[omega]]^2</f>
        <v>273.3163848842396</v>
      </c>
      <c r="O144" s="1">
        <f>Table1[[#This Row],[x_B]]*Table1[[#This Row],[omega]]^2</f>
        <v>45.464482934151434</v>
      </c>
      <c r="P144" s="1">
        <f>Table1[[#This Row],[x_C]]*Table1[[#This Row],[omega]]^2</f>
        <v>47.549215660134202</v>
      </c>
      <c r="Q144" s="1">
        <f>Table1[[#This Row],[x_D]]*Table1[[#This Row],[omega]]^2</f>
        <v>214.15682931053826</v>
      </c>
    </row>
    <row r="145" spans="2:17" x14ac:dyDescent="0.3">
      <c r="B145">
        <f t="shared" si="12"/>
        <v>125</v>
      </c>
      <c r="C145">
        <f t="shared" si="13"/>
        <v>79.153875413150502</v>
      </c>
      <c r="D145">
        <f t="shared" si="8"/>
        <v>497.33846700223023</v>
      </c>
      <c r="E145" t="str">
        <f t="shared" si="9"/>
        <v>46395.4945287593-46408.9502814331i</v>
      </c>
      <c r="F145" t="str">
        <f t="shared" si="10"/>
        <v>-0.00011527948257004-0.000115312916251943i</v>
      </c>
      <c r="G145">
        <f t="shared" si="14"/>
        <v>1.6305345061096922E-4</v>
      </c>
      <c r="H145">
        <f t="shared" si="15"/>
        <v>40.330545544709587</v>
      </c>
      <c r="I145">
        <f>IMARGUMENT(IMPRODUCT(-1,Table1[[#This Row],[x]]))/turn</f>
        <v>0.12502307593715381</v>
      </c>
      <c r="J145">
        <f t="shared" si="11"/>
        <v>1.1549245147375992E-3</v>
      </c>
      <c r="K145">
        <f>1/(Table1[[#This Row],[omega]]*BxL)</f>
        <v>1.8791617806795258E-4</v>
      </c>
      <c r="L145">
        <f>BxL/(Rdc*mms*Table1[[#This Row],[omega]]^2)</f>
        <v>1.9223800676425602E-4</v>
      </c>
      <c r="M145">
        <f>BxL/(Table1[[#This Row],[omega]]*Le*mms*Table1[[#This Row],[omega]]^2)</f>
        <v>8.4689936681732719E-4</v>
      </c>
      <c r="N145" s="1">
        <f>Table1[[#This Row],[x_A]]*Table1[[#This Row],[omega]]^2</f>
        <v>285.66544018414555</v>
      </c>
      <c r="O145" s="1">
        <f>Table1[[#This Row],[x_B]]*Table1[[#This Row],[omega]]^2</f>
        <v>46.480230560956102</v>
      </c>
      <c r="P145" s="1">
        <f>Table1[[#This Row],[x_C]]*Table1[[#This Row],[omega]]^2</f>
        <v>47.549215660134202</v>
      </c>
      <c r="Q145" s="1">
        <f>Table1[[#This Row],[x_D]]*Table1[[#This Row],[omega]]^2</f>
        <v>209.47679032383584</v>
      </c>
    </row>
    <row r="146" spans="2:17" x14ac:dyDescent="0.3">
      <c r="B146">
        <f t="shared" si="12"/>
        <v>126</v>
      </c>
      <c r="C146">
        <f t="shared" si="13"/>
        <v>80.922296737104503</v>
      </c>
      <c r="D146">
        <f t="shared" si="8"/>
        <v>508.44978588180106</v>
      </c>
      <c r="E146" t="str">
        <f t="shared" si="9"/>
        <v>48910.3474484816-46862.1977487096i</v>
      </c>
      <c r="F146" t="str">
        <f t="shared" si="10"/>
        <v>-0.00011406013656219-0.00010928380094728i</v>
      </c>
      <c r="G146">
        <f t="shared" si="14"/>
        <v>1.579641221989036E-4</v>
      </c>
      <c r="H146">
        <f t="shared" si="15"/>
        <v>40.837072020947261</v>
      </c>
      <c r="I146">
        <f>IMARGUMENT(IMPRODUCT(-1,Table1[[#This Row],[x]]))/turn</f>
        <v>0.12159690083305177</v>
      </c>
      <c r="J146">
        <f t="shared" si="11"/>
        <v>1.1549245147375992E-3</v>
      </c>
      <c r="K146">
        <f>1/(Table1[[#This Row],[omega]]*BxL)</f>
        <v>1.8380958458493626E-4</v>
      </c>
      <c r="L146">
        <f>BxL/(Rdc*mms*Table1[[#This Row],[omega]]^2)</f>
        <v>1.8392773382838704E-4</v>
      </c>
      <c r="M146">
        <f>BxL/(Table1[[#This Row],[omega]]*Le*mms*Table1[[#This Row],[omega]]^2)</f>
        <v>7.9258118030839169E-4</v>
      </c>
      <c r="N146" s="1">
        <f>Table1[[#This Row],[x_A]]*Table1[[#This Row],[omega]]^2</f>
        <v>298.57245386208501</v>
      </c>
      <c r="O146" s="1">
        <f>Table1[[#This Row],[x_B]]*Table1[[#This Row],[omega]]^2</f>
        <v>47.518671577738417</v>
      </c>
      <c r="P146" s="1">
        <f>Table1[[#This Row],[x_C]]*Table1[[#This Row],[omega]]^2</f>
        <v>47.549215660134195</v>
      </c>
      <c r="Q146" s="1">
        <f>Table1[[#This Row],[x_D]]*Table1[[#This Row],[omega]]^2</f>
        <v>204.89902575437998</v>
      </c>
    </row>
    <row r="147" spans="2:17" x14ac:dyDescent="0.3">
      <c r="B147">
        <f t="shared" si="12"/>
        <v>127</v>
      </c>
      <c r="C147">
        <f t="shared" si="13"/>
        <v>82.730227358142173</v>
      </c>
      <c r="D147">
        <f t="shared" si="8"/>
        <v>519.80934899630506</v>
      </c>
      <c r="E147" t="str">
        <f t="shared" si="9"/>
        <v>51538.8271373783-47285.575380813i</v>
      </c>
      <c r="F147" t="str">
        <f t="shared" si="10"/>
        <v>-0.00011272395184513-0.000103421385744542i</v>
      </c>
      <c r="G147">
        <f t="shared" si="14"/>
        <v>1.5297932000405984E-4</v>
      </c>
      <c r="H147">
        <f t="shared" si="15"/>
        <v>41.335281402220829</v>
      </c>
      <c r="I147">
        <f>IMARGUMENT(IMPRODUCT(-1,Table1[[#This Row],[x]]))/turn</f>
        <v>0.11815443828786083</v>
      </c>
      <c r="J147">
        <f t="shared" si="11"/>
        <v>1.1549245147375992E-3</v>
      </c>
      <c r="K147">
        <f>1/(Table1[[#This Row],[omega]]*BxL)</f>
        <v>1.7979273382768261E-4</v>
      </c>
      <c r="L147">
        <f>BxL/(Rdc*mms*Table1[[#This Row],[omega]]^2)</f>
        <v>1.7597670637904282E-4</v>
      </c>
      <c r="M147">
        <f>BxL/(Table1[[#This Row],[omega]]*Le*mms*Table1[[#This Row],[omega]]^2)</f>
        <v>7.4174683792689394E-4</v>
      </c>
      <c r="N147" s="1">
        <f>Table1[[#This Row],[x_A]]*Table1[[#This Row],[omega]]^2</f>
        <v>312.06263574537445</v>
      </c>
      <c r="O147" s="1">
        <f>Table1[[#This Row],[x_B]]*Table1[[#This Row],[omega]]^2</f>
        <v>48.580312990308883</v>
      </c>
      <c r="P147" s="1">
        <f>Table1[[#This Row],[x_C]]*Table1[[#This Row],[omega]]^2</f>
        <v>47.549215660134202</v>
      </c>
      <c r="Q147" s="1">
        <f>Table1[[#This Row],[x_D]]*Table1[[#This Row],[omega]]^2</f>
        <v>200.42130056599785</v>
      </c>
    </row>
    <row r="148" spans="2:17" x14ac:dyDescent="0.3">
      <c r="B148">
        <f t="shared" si="12"/>
        <v>128</v>
      </c>
      <c r="C148">
        <f t="shared" si="13"/>
        <v>84.578549975728066</v>
      </c>
      <c r="D148">
        <f t="shared" ref="D148:D211" si="16">C148*turn</f>
        <v>531.42270251004845</v>
      </c>
      <c r="E148" t="str">
        <f t="shared" ref="E148:E211" si="17">IMSUB(IMPRODUCT(mms*D148^2-k,COMPLEX(Rdc, D148*Le)), COMPLEX(0, D148*BxL^2))</f>
        <v>54286.0675110637-47675.6747756157i</v>
      </c>
      <c r="F148" t="str">
        <f t="shared" ref="F148:F211" si="18">IMDIV(-BxL,E148)</f>
        <v>-0.000111277166650951-0.000097726990560175i</v>
      </c>
      <c r="G148">
        <f t="shared" si="14"/>
        <v>1.4809852295621337E-4</v>
      </c>
      <c r="H148">
        <f t="shared" si="15"/>
        <v>41.824517010783801</v>
      </c>
      <c r="I148">
        <f>IMARGUMENT(IMPRODUCT(-1,Table1[[#This Row],[x]]))/turn</f>
        <v>0.11469607293043207</v>
      </c>
      <c r="J148">
        <f t="shared" ref="J148:J211" si="19">BxL/Rdc/k</f>
        <v>1.1549245147375992E-3</v>
      </c>
      <c r="K148">
        <f>1/(Table1[[#This Row],[omega]]*BxL)</f>
        <v>1.7586366461915787E-4</v>
      </c>
      <c r="L148">
        <f>BxL/(Rdc*mms*Table1[[#This Row],[omega]]^2)</f>
        <v>1.6836939456292256E-4</v>
      </c>
      <c r="M148">
        <f>BxL/(Table1[[#This Row],[omega]]*Le*mms*Table1[[#This Row],[omega]]^2)</f>
        <v>6.941728938863656E-4</v>
      </c>
      <c r="N148" s="1">
        <f>Table1[[#This Row],[x_A]]*Table1[[#This Row],[omega]]^2</f>
        <v>326.16233469860799</v>
      </c>
      <c r="O148" s="1">
        <f>Table1[[#This Row],[x_B]]*Table1[[#This Row],[omega]]^2</f>
        <v>49.665673131780238</v>
      </c>
      <c r="P148" s="1">
        <f>Table1[[#This Row],[x_C]]*Table1[[#This Row],[omega]]^2</f>
        <v>47.549215660134195</v>
      </c>
      <c r="Q148" s="1">
        <f>Table1[[#This Row],[x_D]]*Table1[[#This Row],[omega]]^2</f>
        <v>196.04142856549157</v>
      </c>
    </row>
    <row r="149" spans="2:17" x14ac:dyDescent="0.3">
      <c r="B149">
        <f t="shared" ref="B149:B212" si="20">ROW()-20</f>
        <v>129</v>
      </c>
      <c r="C149">
        <f t="shared" ref="C149:C212" si="21">EXP(B149/$B$18*LN($C$18/$C$17)+LN($C$17))</f>
        <v>86.468167010213079</v>
      </c>
      <c r="D149">
        <f t="shared" si="16"/>
        <v>543.29551649732093</v>
      </c>
      <c r="E149" t="str">
        <f t="shared" si="17"/>
        <v>57157.4344471254-48028.8235279038i</v>
      </c>
      <c r="F149" t="str">
        <f t="shared" si="18"/>
        <v>-0.000109726059416815-0.0000922017161042734i</v>
      </c>
      <c r="G149">
        <f t="shared" ref="G149:G212" si="22">IMABS(F149)</f>
        <v>1.4332119371438212E-4</v>
      </c>
      <c r="H149">
        <f t="shared" ref="H149:H212" si="23">G149*D149^2</f>
        <v>42.304119363725675</v>
      </c>
      <c r="I149">
        <f>IMARGUMENT(IMPRODUCT(-1,Table1[[#This Row],[x]]))/turn</f>
        <v>0.11122222639123758</v>
      </c>
      <c r="J149">
        <f t="shared" si="19"/>
        <v>1.1549245147375992E-3</v>
      </c>
      <c r="K149">
        <f>1/(Table1[[#This Row],[omega]]*BxL)</f>
        <v>1.7202045864056842E-4</v>
      </c>
      <c r="L149">
        <f>BxL/(Rdc*mms*Table1[[#This Row],[omega]]^2)</f>
        <v>1.6109093986805669E-4</v>
      </c>
      <c r="M149">
        <f>BxL/(Table1[[#This Row],[omega]]*Le*mms*Table1[[#This Row],[omega]]^2)</f>
        <v>6.4965023370151993E-4</v>
      </c>
      <c r="N149" s="1">
        <f>Table1[[#This Row],[x_A]]*Table1[[#This Row],[omega]]^2</f>
        <v>340.89909008795468</v>
      </c>
      <c r="O149" s="1">
        <f>Table1[[#This Row],[x_B]]*Table1[[#This Row],[omega]]^2</f>
        <v>50.775281915637478</v>
      </c>
      <c r="P149" s="1">
        <f>Table1[[#This Row],[x_C]]*Table1[[#This Row],[omega]]^2</f>
        <v>47.549215660134202</v>
      </c>
      <c r="Q149" s="1">
        <f>Table1[[#This Row],[x_D]]*Table1[[#This Row],[omega]]^2</f>
        <v>191.75727133525476</v>
      </c>
    </row>
    <row r="150" spans="2:17" x14ac:dyDescent="0.3">
      <c r="B150">
        <f t="shared" si="20"/>
        <v>130</v>
      </c>
      <c r="C150">
        <f t="shared" si="21"/>
        <v>88.400001043429327</v>
      </c>
      <c r="D150">
        <f t="shared" si="16"/>
        <v>555.43358771073474</v>
      </c>
      <c r="E150" t="str">
        <f t="shared" si="17"/>
        <v>60158.5362656925-48341.0664568804i</v>
      </c>
      <c r="F150" t="str">
        <f t="shared" si="18"/>
        <v>-0.000108076940965455-0.000086846437928492i</v>
      </c>
      <c r="G150">
        <f t="shared" si="22"/>
        <v>1.3864677763770011E-4</v>
      </c>
      <c r="H150">
        <f t="shared" si="23"/>
        <v>42.773427995408987</v>
      </c>
      <c r="I150">
        <f>IMARGUMENT(IMPRODUCT(-1,Table1[[#This Row],[x]]))/turn</f>
        <v>0.10773335692410307</v>
      </c>
      <c r="J150">
        <f t="shared" si="19"/>
        <v>1.1549245147375992E-3</v>
      </c>
      <c r="K150">
        <f>1/(Table1[[#This Row],[omega]]*BxL)</f>
        <v>1.6826123949476707E-4</v>
      </c>
      <c r="L150">
        <f>BxL/(Rdc*mms*Table1[[#This Row],[omega]]^2)</f>
        <v>1.5412712610233796E-4</v>
      </c>
      <c r="M150">
        <f>BxL/(Table1[[#This Row],[omega]]*Le*mms*Table1[[#This Row],[omega]]^2)</f>
        <v>6.0798315501141905E-4</v>
      </c>
      <c r="N150" s="1">
        <f>Table1[[#This Row],[x_A]]*Table1[[#This Row],[omega]]^2</f>
        <v>356.30168557072005</v>
      </c>
      <c r="O150" s="1">
        <f>Table1[[#This Row],[x_B]]*Table1[[#This Row],[omega]]^2</f>
        <v>51.909681094461192</v>
      </c>
      <c r="P150" s="1">
        <f>Table1[[#This Row],[x_C]]*Table1[[#This Row],[omega]]^2</f>
        <v>47.549215660134202</v>
      </c>
      <c r="Q150" s="1">
        <f>Table1[[#This Row],[x_D]]*Table1[[#This Row],[omega]]^2</f>
        <v>187.56673718921851</v>
      </c>
    </row>
    <row r="151" spans="2:17" x14ac:dyDescent="0.3">
      <c r="B151">
        <f t="shared" si="20"/>
        <v>131</v>
      </c>
      <c r="C151">
        <f t="shared" si="21"/>
        <v>90.374995269129428</v>
      </c>
      <c r="D151">
        <f t="shared" si="16"/>
        <v>567.84284241141813</v>
      </c>
      <c r="E151" t="str">
        <f t="shared" si="17"/>
        <v>63295.2346835406-48608.1455319491i</v>
      </c>
      <c r="F151" t="str">
        <f t="shared" si="18"/>
        <v>-0.000106336145754867-0.0000816618008291113i</v>
      </c>
      <c r="G151">
        <f t="shared" si="22"/>
        <v>1.3407470159822757E-4</v>
      </c>
      <c r="H151">
        <f t="shared" si="23"/>
        <v>43.231783346554757</v>
      </c>
      <c r="I151">
        <f>IMARGUMENT(IMPRODUCT(-1,Table1[[#This Row],[x]]))/turn</f>
        <v>0.10422995891896809</v>
      </c>
      <c r="J151">
        <f t="shared" si="19"/>
        <v>1.1549245147375992E-3</v>
      </c>
      <c r="K151">
        <f>1/(Table1[[#This Row],[omega]]*BxL)</f>
        <v>1.6458417179012489E-4</v>
      </c>
      <c r="L151">
        <f>BxL/(Rdc*mms*Table1[[#This Row],[omega]]^2)</f>
        <v>1.474643516266213E-4</v>
      </c>
      <c r="M151">
        <f>BxL/(Table1[[#This Row],[omega]]*Le*mms*Table1[[#This Row],[omega]]^2)</f>
        <v>5.689885073565167E-4</v>
      </c>
      <c r="N151" s="1">
        <f>Table1[[#This Row],[x_A]]*Table1[[#This Row],[omega]]^2</f>
        <v>372.40020531524959</v>
      </c>
      <c r="O151" s="1">
        <f>Table1[[#This Row],[x_B]]*Table1[[#This Row],[omega]]^2</f>
        <v>53.069424524431604</v>
      </c>
      <c r="P151" s="1">
        <f>Table1[[#This Row],[x_C]]*Table1[[#This Row],[omega]]^2</f>
        <v>47.549215660134195</v>
      </c>
      <c r="Q151" s="1">
        <f>Table1[[#This Row],[x_D]]*Table1[[#This Row],[omega]]^2</f>
        <v>183.46778015161129</v>
      </c>
    </row>
    <row r="152" spans="2:17" x14ac:dyDescent="0.3">
      <c r="B152">
        <f t="shared" si="20"/>
        <v>132</v>
      </c>
      <c r="C152">
        <f t="shared" si="21"/>
        <v>92.394113953489196</v>
      </c>
      <c r="D152">
        <f t="shared" si="16"/>
        <v>580.52933926243918</v>
      </c>
      <c r="E152" t="str">
        <f t="shared" si="17"/>
        <v>66573.6562631289-48825.4784072234i</v>
      </c>
      <c r="F152" t="str">
        <f t="shared" si="18"/>
        <v>-0.000104510022228167-0.0000766482137239309i</v>
      </c>
      <c r="G152">
        <f t="shared" si="22"/>
        <v>1.2960437266235019E-4</v>
      </c>
      <c r="H152">
        <f t="shared" si="23"/>
        <v>43.678528711086337</v>
      </c>
      <c r="I152">
        <f>IMARGUMENT(IMPRODUCT(-1,Table1[[#This Row],[x]]))/turn</f>
        <v>0.1007125623096953</v>
      </c>
      <c r="J152">
        <f t="shared" si="19"/>
        <v>1.1549245147375992E-3</v>
      </c>
      <c r="K152">
        <f>1/(Table1[[#This Row],[omega]]*BxL)</f>
        <v>1.60987460244424E-4</v>
      </c>
      <c r="L152">
        <f>BxL/(Rdc*mms*Table1[[#This Row],[omega]]^2)</f>
        <v>1.4108960278816176E-4</v>
      </c>
      <c r="M152">
        <f>BxL/(Table1[[#This Row],[omega]]*Le*mms*Table1[[#This Row],[omega]]^2)</f>
        <v>5.3249488712843625E-4</v>
      </c>
      <c r="N152" s="1">
        <f>Table1[[#This Row],[x_A]]*Table1[[#This Row],[omega]]^2</f>
        <v>389.22609276097347</v>
      </c>
      <c r="O152" s="1">
        <f>Table1[[#This Row],[x_B]]*Table1[[#This Row],[omega]]^2</f>
        <v>54.255078435741993</v>
      </c>
      <c r="P152" s="1">
        <f>Table1[[#This Row],[x_C]]*Table1[[#This Row],[omega]]^2</f>
        <v>47.549215660134202</v>
      </c>
      <c r="Q152" s="1">
        <f>Table1[[#This Row],[x_D]]*Table1[[#This Row],[omega]]^2</f>
        <v>179.45839895803653</v>
      </c>
    </row>
    <row r="153" spans="2:17" x14ac:dyDescent="0.3">
      <c r="B153">
        <f t="shared" si="20"/>
        <v>133</v>
      </c>
      <c r="C153">
        <f t="shared" si="21"/>
        <v>94.458342905898022</v>
      </c>
      <c r="D153">
        <f t="shared" si="16"/>
        <v>593.49927228686897</v>
      </c>
      <c r="E153" t="str">
        <f t="shared" si="17"/>
        <v>70000.2043789284-48988.1354690696i</v>
      </c>
      <c r="F153" t="str">
        <f t="shared" si="18"/>
        <v>-0.00010260492230872-0.0000718058451178753i</v>
      </c>
      <c r="G153">
        <f t="shared" si="22"/>
        <v>1.252351766680223E-4</v>
      </c>
      <c r="H153">
        <f t="shared" si="23"/>
        <v>44.113012231177642</v>
      </c>
      <c r="I153">
        <f>IMARGUMENT(IMPRODUCT(-1,Table1[[#This Row],[x]]))/turn</f>
        <v>9.7181731881613428E-2</v>
      </c>
      <c r="J153">
        <f t="shared" si="19"/>
        <v>1.1549245147375992E-3</v>
      </c>
      <c r="K153">
        <f>1/(Table1[[#This Row],[omega]]*BxL)</f>
        <v>1.5746934880833446E-4</v>
      </c>
      <c r="L153">
        <f>BxL/(Rdc*mms*Table1[[#This Row],[omega]]^2)</f>
        <v>1.349904285025024E-4</v>
      </c>
      <c r="M153">
        <f>BxL/(Table1[[#This Row],[omega]]*Le*mms*Table1[[#This Row],[omega]]^2)</f>
        <v>4.983418841538387E-4</v>
      </c>
      <c r="N153" s="1">
        <f>Table1[[#This Row],[x_A]]*Table1[[#This Row],[omega]]^2</f>
        <v>406.81221203335861</v>
      </c>
      <c r="O153" s="1">
        <f>Table1[[#This Row],[x_B]]*Table1[[#This Row],[omega]]^2</f>
        <v>55.467221709053177</v>
      </c>
      <c r="P153" s="1">
        <f>Table1[[#This Row],[x_C]]*Table1[[#This Row],[omega]]^2</f>
        <v>47.549215660134202</v>
      </c>
      <c r="Q153" s="1">
        <f>Table1[[#This Row],[x_D]]*Table1[[#This Row],[omega]]^2</f>
        <v>175.53663607838112</v>
      </c>
    </row>
    <row r="154" spans="2:17" x14ac:dyDescent="0.3">
      <c r="B154">
        <f t="shared" si="20"/>
        <v>134</v>
      </c>
      <c r="C154">
        <f t="shared" si="21"/>
        <v>96.568689960268586</v>
      </c>
      <c r="D154">
        <f t="shared" si="16"/>
        <v>606.75897389193983</v>
      </c>
      <c r="E154" t="str">
        <f t="shared" si="17"/>
        <v>73581.5717244195-49090.8152944217i</v>
      </c>
      <c r="F154" t="str">
        <f t="shared" si="18"/>
        <v>-0.000100627190099306-0.0000671346192666645i</v>
      </c>
      <c r="G154">
        <f t="shared" si="22"/>
        <v>1.2096647672542119E-4</v>
      </c>
      <c r="H154">
        <f t="shared" si="23"/>
        <v>44.534588930364656</v>
      </c>
      <c r="I154">
        <f>IMARGUMENT(IMPRODUCT(-1,Table1[[#This Row],[x]]))/turn</f>
        <v>9.3638066484066002E-2</v>
      </c>
      <c r="J154">
        <f t="shared" si="19"/>
        <v>1.1549245147375992E-3</v>
      </c>
      <c r="K154">
        <f>1/(Table1[[#This Row],[omega]]*BxL)</f>
        <v>1.5402811980804417E-4</v>
      </c>
      <c r="L154">
        <f>BxL/(Rdc*mms*Table1[[#This Row],[omega]]^2)</f>
        <v>1.2915491593416085E-4</v>
      </c>
      <c r="M154">
        <f>BxL/(Table1[[#This Row],[omega]]*Le*mms*Table1[[#This Row],[omega]]^2)</f>
        <v>4.6637937660065675E-4</v>
      </c>
      <c r="N154" s="1">
        <f>Table1[[#This Row],[x_A]]*Table1[[#This Row],[omega]]^2</f>
        <v>425.19291213373782</v>
      </c>
      <c r="O154" s="1">
        <f>Table1[[#This Row],[x_B]]*Table1[[#This Row],[omega]]^2</f>
        <v>56.706446158125217</v>
      </c>
      <c r="P154" s="1">
        <f>Table1[[#This Row],[x_C]]*Table1[[#This Row],[omega]]^2</f>
        <v>47.549215660134202</v>
      </c>
      <c r="Q154" s="1">
        <f>Table1[[#This Row],[x_D]]*Table1[[#This Row],[omega]]^2</f>
        <v>171.70057676107501</v>
      </c>
    </row>
    <row r="155" spans="2:17" x14ac:dyDescent="0.3">
      <c r="B155">
        <f t="shared" si="20"/>
        <v>135</v>
      </c>
      <c r="C155">
        <f t="shared" si="21"/>
        <v>98.726185467098432</v>
      </c>
      <c r="D155">
        <f t="shared" si="16"/>
        <v>620.31491796075909</v>
      </c>
      <c r="E155" t="str">
        <f t="shared" si="17"/>
        <v>77324.7533841802-49127.8184105884i</v>
      </c>
      <c r="F155" t="str">
        <f t="shared" si="18"/>
        <v>-0.0000985831498570397-0.0000626342131407474i</v>
      </c>
      <c r="G155">
        <f t="shared" si="22"/>
        <v>1.1679761166863012E-4</v>
      </c>
      <c r="H155">
        <f t="shared" si="23"/>
        <v>44.942622774081961</v>
      </c>
      <c r="I155">
        <f>IMARGUMENT(IMPRODUCT(-1,Table1[[#This Row],[x]]))/turn</f>
        <v>9.0082198153794521E-2</v>
      </c>
      <c r="J155">
        <f t="shared" si="19"/>
        <v>1.1549245147375992E-3</v>
      </c>
      <c r="K155">
        <f>1/(Table1[[#This Row],[omega]]*BxL)</f>
        <v>1.5066209310662712E-4</v>
      </c>
      <c r="L155">
        <f>BxL/(Rdc*mms*Table1[[#This Row],[omega]]^2)</f>
        <v>1.2357166722862101E-4</v>
      </c>
      <c r="M155">
        <f>BxL/(Table1[[#This Row],[omega]]*Le*mms*Table1[[#This Row],[omega]]^2)</f>
        <v>4.3646687110745119E-4</v>
      </c>
      <c r="N155" s="1">
        <f>Table1[[#This Row],[x_A]]*Table1[[#This Row],[omega]]^2</f>
        <v>444.40409402936865</v>
      </c>
      <c r="O155" s="1">
        <f>Table1[[#This Row],[x_B]]*Table1[[#This Row],[omega]]^2</f>
        <v>57.973356818762532</v>
      </c>
      <c r="P155" s="1">
        <f>Table1[[#This Row],[x_C]]*Table1[[#This Row],[omega]]^2</f>
        <v>47.549215660134202</v>
      </c>
      <c r="Q155" s="1">
        <f>Table1[[#This Row],[x_D]]*Table1[[#This Row],[omega]]^2</f>
        <v>167.94834809823899</v>
      </c>
    </row>
    <row r="156" spans="2:17" x14ac:dyDescent="0.3">
      <c r="B156">
        <f t="shared" si="20"/>
        <v>136</v>
      </c>
      <c r="C156">
        <f t="shared" si="21"/>
        <v>100.93188279652644</v>
      </c>
      <c r="D156">
        <f t="shared" si="16"/>
        <v>634.17372301310638</v>
      </c>
      <c r="E156" t="str">
        <f t="shared" si="17"/>
        <v>81237.0604966048-49093.0192397819i</v>
      </c>
      <c r="F156" t="str">
        <f t="shared" si="18"/>
        <v>-0.000096479093327832-0.0000583040542829332i</v>
      </c>
      <c r="G156">
        <f t="shared" si="22"/>
        <v>1.1272789448573825E-4</v>
      </c>
      <c r="H156">
        <f t="shared" si="23"/>
        <v>45.336488746596622</v>
      </c>
      <c r="I156">
        <f>IMARGUMENT(IMPRODUCT(-1,Table1[[#This Row],[x]]))/turn</f>
        <v>8.6514791155401519E-2</v>
      </c>
      <c r="J156">
        <f t="shared" si="19"/>
        <v>1.1549245147375992E-3</v>
      </c>
      <c r="K156">
        <f>1/(Table1[[#This Row],[omega]]*BxL)</f>
        <v>1.473696252837366E-4</v>
      </c>
      <c r="L156">
        <f>BxL/(Rdc*mms*Table1[[#This Row],[omega]]^2)</f>
        <v>1.1822977725017581E-4</v>
      </c>
      <c r="M156">
        <f>BxL/(Table1[[#This Row],[omega]]*Le*mms*Table1[[#This Row],[omega]]^2)</f>
        <v>4.0847288523533659E-4</v>
      </c>
      <c r="N156" s="1">
        <f>Table1[[#This Row],[x_A]]*Table1[[#This Row],[omega]]^2</f>
        <v>464.48328077478709</v>
      </c>
      <c r="O156" s="1">
        <f>Table1[[#This Row],[x_B]]*Table1[[#This Row],[omega]]^2</f>
        <v>59.268572244215555</v>
      </c>
      <c r="P156" s="1">
        <f>Table1[[#This Row],[x_C]]*Table1[[#This Row],[omega]]^2</f>
        <v>47.549215660134202</v>
      </c>
      <c r="Q156" s="1">
        <f>Table1[[#This Row],[x_D]]*Table1[[#This Row],[omega]]^2</f>
        <v>164.27811811125937</v>
      </c>
    </row>
    <row r="157" spans="2:17" x14ac:dyDescent="0.3">
      <c r="B157">
        <f t="shared" si="20"/>
        <v>137</v>
      </c>
      <c r="C157">
        <f t="shared" si="21"/>
        <v>103.18685885262677</v>
      </c>
      <c r="D157">
        <f t="shared" si="16"/>
        <v>648.34215543683774</v>
      </c>
      <c r="E157" t="str">
        <f t="shared" si="17"/>
        <v>85326.1345339321-48979.8361035776i</v>
      </c>
      <c r="F157" t="str">
        <f t="shared" si="18"/>
        <v>-0.0000943212665350837-0.000054143319642976i</v>
      </c>
      <c r="G157">
        <f t="shared" si="22"/>
        <v>1.0875661075421471E-4</v>
      </c>
      <c r="H157">
        <f t="shared" si="23"/>
        <v>45.715574933008931</v>
      </c>
      <c r="I157">
        <f>IMARGUMENT(IMPRODUCT(-1,Table1[[#This Row],[x]]))/turn</f>
        <v>8.2936540945531489E-2</v>
      </c>
      <c r="J157">
        <f t="shared" si="19"/>
        <v>1.1549245147375992E-3</v>
      </c>
      <c r="K157">
        <f>1/(Table1[[#This Row],[omega]]*BxL)</f>
        <v>1.4414910883322693E-4</v>
      </c>
      <c r="L157">
        <f>BxL/(Rdc*mms*Table1[[#This Row],[omega]]^2)</f>
        <v>1.1311881228214621E-4</v>
      </c>
      <c r="M157">
        <f>BxL/(Table1[[#This Row],[omega]]*Le*mms*Table1[[#This Row],[omega]]^2)</f>
        <v>3.822743695280484E-4</v>
      </c>
      <c r="N157" s="1">
        <f>Table1[[#This Row],[x_A]]*Table1[[#This Row],[omega]]^2</f>
        <v>485.4696908013895</v>
      </c>
      <c r="O157" s="1">
        <f>Table1[[#This Row],[x_B]]*Table1[[#This Row],[omega]]^2</f>
        <v>60.592724807181099</v>
      </c>
      <c r="P157" s="1">
        <f>Table1[[#This Row],[x_C]]*Table1[[#This Row],[omega]]^2</f>
        <v>47.549215660134195</v>
      </c>
      <c r="Q157" s="1">
        <f>Table1[[#This Row],[x_D]]*Table1[[#This Row],[omega]]^2</f>
        <v>160.68809485634864</v>
      </c>
    </row>
    <row r="158" spans="2:17" x14ac:dyDescent="0.3">
      <c r="B158">
        <f t="shared" si="20"/>
        <v>138</v>
      </c>
      <c r="C158">
        <f t="shared" si="21"/>
        <v>105.49221459919465</v>
      </c>
      <c r="D158">
        <f t="shared" si="16"/>
        <v>662.82713279149505</v>
      </c>
      <c r="E158" t="str">
        <f t="shared" si="17"/>
        <v>89599.9622274802-48781.1991539621i</v>
      </c>
      <c r="F158" t="str">
        <f t="shared" si="18"/>
        <v>-0.0000921158561269434-0.0000501509354608633i</v>
      </c>
      <c r="G158">
        <f t="shared" si="22"/>
        <v>1.0488301710763002E-4</v>
      </c>
      <c r="H158">
        <f t="shared" si="23"/>
        <v>46.079284594813423</v>
      </c>
      <c r="I158">
        <f>IMARGUMENT(IMPRODUCT(-1,Table1[[#This Row],[x]]))/turn</f>
        <v>7.9348173067637695E-2</v>
      </c>
      <c r="J158">
        <f t="shared" si="19"/>
        <v>1.1549245147375992E-3</v>
      </c>
      <c r="K158">
        <f>1/(Table1[[#This Row],[omega]]*BxL)</f>
        <v>1.4099897137830752E-4</v>
      </c>
      <c r="L158">
        <f>BxL/(Rdc*mms*Table1[[#This Row],[omega]]^2)</f>
        <v>1.0822878964786665E-4</v>
      </c>
      <c r="M158">
        <f>BxL/(Table1[[#This Row],[omega]]*Le*mms*Table1[[#This Row],[omega]]^2)</f>
        <v>3.5775616663973541E-4</v>
      </c>
      <c r="N158" s="1">
        <f>Table1[[#This Row],[x_A]]*Table1[[#This Row],[omega]]^2</f>
        <v>507.40431451841903</v>
      </c>
      <c r="O158" s="1">
        <f>Table1[[#This Row],[x_B]]*Table1[[#This Row],[omega]]^2</f>
        <v>61.946461008550948</v>
      </c>
      <c r="P158" s="1">
        <f>Table1[[#This Row],[x_C]]*Table1[[#This Row],[omega]]^2</f>
        <v>47.549215660134195</v>
      </c>
      <c r="Q158" s="1">
        <f>Table1[[#This Row],[x_D]]*Table1[[#This Row],[omega]]^2</f>
        <v>157.17652554965073</v>
      </c>
    </row>
    <row r="159" spans="2:17" x14ac:dyDescent="0.3">
      <c r="B159">
        <f t="shared" si="20"/>
        <v>139</v>
      </c>
      <c r="C159">
        <f t="shared" si="21"/>
        <v>107.84907559727732</v>
      </c>
      <c r="D159">
        <f t="shared" si="16"/>
        <v>677.63572718571265</v>
      </c>
      <c r="E159" t="str">
        <f t="shared" si="17"/>
        <v>94066.891167235-48489.5160884739i</v>
      </c>
      <c r="F159" t="str">
        <f t="shared" si="18"/>
        <v>-0.0000898689753945819-0.0000463255782579546i</v>
      </c>
      <c r="G159">
        <f t="shared" si="22"/>
        <v>1.0110633975872059E-4</v>
      </c>
      <c r="H159">
        <f t="shared" si="23"/>
        <v>46.427038227425513</v>
      </c>
      <c r="I159">
        <f>IMARGUMENT(IMPRODUCT(-1,Table1[[#This Row],[x]]))/turn</f>
        <v>7.575044198438062E-2</v>
      </c>
      <c r="J159">
        <f t="shared" si="19"/>
        <v>1.1549245147375992E-3</v>
      </c>
      <c r="K159">
        <f>1/(Table1[[#This Row],[omega]]*BxL)</f>
        <v>1.3791767490385078E-4</v>
      </c>
      <c r="L159">
        <f>BxL/(Rdc*mms*Table1[[#This Row],[omega]]^2)</f>
        <v>1.035501582126402E-4</v>
      </c>
      <c r="M159">
        <f>BxL/(Table1[[#This Row],[omega]]*Le*mms*Table1[[#This Row],[omega]]^2)</f>
        <v>3.3481050515307302E-4</v>
      </c>
      <c r="N159" s="1">
        <f>Table1[[#This Row],[x_A]]*Table1[[#This Row],[omega]]^2</f>
        <v>530.32999437494311</v>
      </c>
      <c r="O159" s="1">
        <f>Table1[[#This Row],[x_B]]*Table1[[#This Row],[omega]]^2</f>
        <v>63.330441793057254</v>
      </c>
      <c r="P159" s="1">
        <f>Table1[[#This Row],[x_C]]*Table1[[#This Row],[omega]]^2</f>
        <v>47.549215660134202</v>
      </c>
      <c r="Q159" s="1">
        <f>Table1[[#This Row],[x_D]]*Table1[[#This Row],[omega]]^2</f>
        <v>153.74169571146649</v>
      </c>
    </row>
    <row r="160" spans="2:17" x14ac:dyDescent="0.3">
      <c r="B160">
        <f t="shared" si="20"/>
        <v>140</v>
      </c>
      <c r="C160">
        <f t="shared" si="21"/>
        <v>110.25859255471582</v>
      </c>
      <c r="D160">
        <f t="shared" si="16"/>
        <v>692.77516873009029</v>
      </c>
      <c r="E160" t="str">
        <f t="shared" si="17"/>
        <v>98735.646106266-48096.63549717i</v>
      </c>
      <c r="F160" t="str">
        <f t="shared" si="18"/>
        <v>-0.0000875866500804522-0.0000426656769815814i</v>
      </c>
      <c r="G160">
        <f t="shared" si="22"/>
        <v>9.7425773102461047E-5</v>
      </c>
      <c r="H160">
        <f t="shared" si="23"/>
        <v>46.758275588109008</v>
      </c>
      <c r="I160">
        <f>IMARGUMENT(IMPRODUCT(-1,Table1[[#This Row],[x]]))/turn</f>
        <v>7.2144129854743361E-2</v>
      </c>
      <c r="J160">
        <f t="shared" si="19"/>
        <v>1.1549245147375992E-3</v>
      </c>
      <c r="K160">
        <f>1/(Table1[[#This Row],[omega]]*BxL)</f>
        <v>1.3490371500547455E-4</v>
      </c>
      <c r="L160">
        <f>BxL/(Rdc*mms*Table1[[#This Row],[omega]]^2)</f>
        <v>9.907377972857296E-5</v>
      </c>
      <c r="M160">
        <f>BxL/(Table1[[#This Row],[omega]]*Le*mms*Table1[[#This Row],[omega]]^2)</f>
        <v>3.1333652586271063E-4</v>
      </c>
      <c r="N160" s="1">
        <f>Table1[[#This Row],[x_A]]*Table1[[#This Row],[omega]]^2</f>
        <v>554.29150853922852</v>
      </c>
      <c r="O160" s="1">
        <f>Table1[[#This Row],[x_B]]*Table1[[#This Row],[omega]]^2</f>
        <v>64.745342871971047</v>
      </c>
      <c r="P160" s="1">
        <f>Table1[[#This Row],[x_C]]*Table1[[#This Row],[omega]]^2</f>
        <v>47.549215660134202</v>
      </c>
      <c r="Q160" s="1">
        <f>Table1[[#This Row],[x_D]]*Table1[[#This Row],[omega]]^2</f>
        <v>150.3819283291802</v>
      </c>
    </row>
    <row r="161" spans="2:17" x14ac:dyDescent="0.3">
      <c r="B161">
        <f t="shared" si="20"/>
        <v>141</v>
      </c>
      <c r="C161">
        <f t="shared" si="21"/>
        <v>112.72194188796311</v>
      </c>
      <c r="D161">
        <f t="shared" si="16"/>
        <v>708.25284906720026</v>
      </c>
      <c r="E161" t="str">
        <f t="shared" si="17"/>
        <v>103615.34600181-47593.8076787033i</v>
      </c>
      <c r="F161" t="str">
        <f t="shared" si="18"/>
        <v>-0.0000852748041002945-0.0000391694163345034i</v>
      </c>
      <c r="G161">
        <f t="shared" si="22"/>
        <v>9.3840478421250949E-5</v>
      </c>
      <c r="H161">
        <f t="shared" si="23"/>
        <v>47.072457682867636</v>
      </c>
      <c r="I161">
        <f>IMARGUMENT(IMPRODUCT(-1,Table1[[#This Row],[x]]))/turn</f>
        <v>6.8530045262890776E-2</v>
      </c>
      <c r="J161">
        <f t="shared" si="19"/>
        <v>1.1549245147375992E-3</v>
      </c>
      <c r="K161">
        <f>1/(Table1[[#This Row],[omega]]*BxL)</f>
        <v>1.3195562015503619E-4</v>
      </c>
      <c r="L161">
        <f>BxL/(Rdc*mms*Table1[[#This Row],[omega]]^2)</f>
        <v>9.4790910985857095E-5</v>
      </c>
      <c r="M161">
        <f>BxL/(Table1[[#This Row],[omega]]*Le*mms*Table1[[#This Row],[omega]]^2)</f>
        <v>2.9323983844182556E-4</v>
      </c>
      <c r="N161" s="1">
        <f>Table1[[#This Row],[x_A]]*Table1[[#This Row],[omega]]^2</f>
        <v>579.33565835892671</v>
      </c>
      <c r="O161" s="1">
        <f>Table1[[#This Row],[x_B]]*Table1[[#This Row],[omega]]^2</f>
        <v>66.191855053009377</v>
      </c>
      <c r="P161" s="1">
        <f>Table1[[#This Row],[x_C]]*Table1[[#This Row],[omega]]^2</f>
        <v>47.549215660134202</v>
      </c>
      <c r="Q161" s="1">
        <f>Table1[[#This Row],[x_D]]*Table1[[#This Row],[omega]]^2</f>
        <v>147.09558303847965</v>
      </c>
    </row>
    <row r="162" spans="2:17" x14ac:dyDescent="0.3">
      <c r="B162">
        <f t="shared" si="20"/>
        <v>142</v>
      </c>
      <c r="C162">
        <f t="shared" si="21"/>
        <v>115.24032629645488</v>
      </c>
      <c r="D162">
        <f t="shared" si="16"/>
        <v>724.07632498046587</v>
      </c>
      <c r="E162" t="str">
        <f t="shared" si="17"/>
        <v>108715.521826313-46971.6427516421i</v>
      </c>
      <c r="F162" t="str">
        <f t="shared" si="18"/>
        <v>-0.0000829392453056102-0.0000358347413059375i</v>
      </c>
      <c r="G162">
        <f t="shared" si="22"/>
        <v>9.0349582712526396E-5</v>
      </c>
      <c r="H162">
        <f t="shared" si="23"/>
        <v>47.369068701089361</v>
      </c>
      <c r="I162">
        <f>IMARGUMENT(IMPRODUCT(-1,Table1[[#This Row],[x]]))/turn</f>
        <v>6.4909021905637951E-2</v>
      </c>
      <c r="J162">
        <f t="shared" si="19"/>
        <v>1.1549245147375992E-3</v>
      </c>
      <c r="K162">
        <f>1/(Table1[[#This Row],[omega]]*BxL)</f>
        <v>1.2907195098217712E-4</v>
      </c>
      <c r="L162">
        <f>BxL/(Rdc*mms*Table1[[#This Row],[omega]]^2)</f>
        <v>9.0693186735635615E-5</v>
      </c>
      <c r="M162">
        <f>BxL/(Table1[[#This Row],[omega]]*Le*mms*Table1[[#This Row],[omega]]^2)</f>
        <v>2.744321065430615E-4</v>
      </c>
      <c r="N162" s="1">
        <f>Table1[[#This Row],[x_A]]*Table1[[#This Row],[omega]]^2</f>
        <v>605.51135977291858</v>
      </c>
      <c r="O162" s="1">
        <f>Table1[[#This Row],[x_B]]*Table1[[#This Row],[omega]]^2</f>
        <v>67.670684577613628</v>
      </c>
      <c r="P162" s="1">
        <f>Table1[[#This Row],[x_C]]*Table1[[#This Row],[omega]]^2</f>
        <v>47.549215660134195</v>
      </c>
      <c r="Q162" s="1">
        <f>Table1[[#This Row],[x_D]]*Table1[[#This Row],[omega]]^2</f>
        <v>143.88105532246851</v>
      </c>
    </row>
    <row r="163" spans="2:17" x14ac:dyDescent="0.3">
      <c r="B163">
        <f t="shared" si="20"/>
        <v>143</v>
      </c>
      <c r="C163">
        <f t="shared" si="21"/>
        <v>117.81497534981278</v>
      </c>
      <c r="D163">
        <f t="shared" si="16"/>
        <v>740.25332208366808</v>
      </c>
      <c r="E163" t="str">
        <f t="shared" si="17"/>
        <v>114046.135183212-46220.0658752275i</v>
      </c>
      <c r="F163" t="str">
        <f t="shared" si="18"/>
        <v>-0.0000805856514144701-0.0000326593629059971i</v>
      </c>
      <c r="G163">
        <f t="shared" si="22"/>
        <v>8.6952177657147298E-5</v>
      </c>
      <c r="H163">
        <f t="shared" si="23"/>
        <v>47.6476178870547</v>
      </c>
      <c r="I163">
        <f>IMARGUMENT(IMPRODUCT(-1,Table1[[#This Row],[x]]))/turn</f>
        <v>6.1281917245121213E-2</v>
      </c>
      <c r="J163">
        <f t="shared" si="19"/>
        <v>1.1549245147375992E-3</v>
      </c>
      <c r="K163">
        <f>1/(Table1[[#This Row],[omega]]*BxL)</f>
        <v>1.2625129957156809E-4</v>
      </c>
      <c r="L163">
        <f>BxL/(Rdc*mms*Table1[[#This Row],[omega]]^2)</f>
        <v>8.6772603351096313E-5</v>
      </c>
      <c r="M163">
        <f>BxL/(Table1[[#This Row],[omega]]*Le*mms*Table1[[#This Row],[omega]]^2)</f>
        <v>2.5683065951014381E-4</v>
      </c>
      <c r="N163" s="1">
        <f>Table1[[#This Row],[x_A]]*Table1[[#This Row],[omega]]^2</f>
        <v>632.8697388533534</v>
      </c>
      <c r="O163" s="1">
        <f>Table1[[#This Row],[x_B]]*Table1[[#This Row],[omega]]^2</f>
        <v>69.182553465763391</v>
      </c>
      <c r="P163" s="1">
        <f>Table1[[#This Row],[x_C]]*Table1[[#This Row],[omega]]^2</f>
        <v>47.549215660134202</v>
      </c>
      <c r="Q163" s="1">
        <f>Table1[[#This Row],[x_D]]*Table1[[#This Row],[omega]]^2</f>
        <v>140.73677572828097</v>
      </c>
    </row>
    <row r="164" spans="2:17" x14ac:dyDescent="0.3">
      <c r="B164">
        <f t="shared" si="20"/>
        <v>144</v>
      </c>
      <c r="C164">
        <f t="shared" si="21"/>
        <v>120.44714608816567</v>
      </c>
      <c r="D164">
        <f t="shared" si="16"/>
        <v>756.79173859287494</v>
      </c>
      <c r="E164" t="str">
        <f t="shared" si="17"/>
        <v>119617.597763822-45328.2693810328i</v>
      </c>
      <c r="F164" t="str">
        <f t="shared" si="18"/>
        <v>-0.0000782195562377882-0.000029640765090533i</v>
      </c>
      <c r="G164">
        <f t="shared" si="22"/>
        <v>8.3647318744767133E-5</v>
      </c>
      <c r="H164">
        <f t="shared" si="23"/>
        <v>47.907641337817338</v>
      </c>
      <c r="I164">
        <f>IMARGUMENT(IMPRODUCT(-1,Table1[[#This Row],[x]]))/turn</f>
        <v>5.7649611132904358E-2</v>
      </c>
      <c r="J164">
        <f t="shared" si="19"/>
        <v>1.1549245147375992E-3</v>
      </c>
      <c r="K164">
        <f>1/(Table1[[#This Row],[omega]]*BxL)</f>
        <v>1.2349228877551273E-4</v>
      </c>
      <c r="L164">
        <f>BxL/(Rdc*mms*Table1[[#This Row],[omega]]^2)</f>
        <v>8.3021503194883144E-5</v>
      </c>
      <c r="M164">
        <f>BxL/(Table1[[#This Row],[omega]]*Le*mms*Table1[[#This Row],[omega]]^2)</f>
        <v>2.4035812899342887E-4</v>
      </c>
      <c r="N164" s="1">
        <f>Table1[[#This Row],[x_A]]*Table1[[#This Row],[omega]]^2</f>
        <v>661.46423166448471</v>
      </c>
      <c r="O164" s="1">
        <f>Table1[[#This Row],[x_B]]*Table1[[#This Row],[omega]]^2</f>
        <v>70.728199868492993</v>
      </c>
      <c r="P164" s="1">
        <f>Table1[[#This Row],[x_C]]*Table1[[#This Row],[omega]]^2</f>
        <v>47.549215660134195</v>
      </c>
      <c r="Q164" s="1">
        <f>Table1[[#This Row],[x_D]]*Table1[[#This Row],[omega]]^2</f>
        <v>137.66120910081636</v>
      </c>
    </row>
    <row r="165" spans="2:17" x14ac:dyDescent="0.3">
      <c r="B165">
        <f t="shared" si="20"/>
        <v>145</v>
      </c>
      <c r="C165">
        <f t="shared" si="21"/>
        <v>123.13812363588454</v>
      </c>
      <c r="D165">
        <f t="shared" si="16"/>
        <v>773.69964918265225</v>
      </c>
      <c r="E165" t="str">
        <f t="shared" si="17"/>
        <v>125440.791683328-44284.6616033626i</v>
      </c>
      <c r="F165" t="str">
        <f t="shared" si="18"/>
        <v>-0.000075846336325659-0.0000267762128488149i</v>
      </c>
      <c r="G165">
        <f t="shared" si="22"/>
        <v>8.043402457014084E-5</v>
      </c>
      <c r="H165">
        <f t="shared" si="23"/>
        <v>48.148703717450012</v>
      </c>
      <c r="I165">
        <f>IMARGUMENT(IMPRODUCT(-1,Table1[[#This Row],[x]]))/turn</f>
        <v>5.4013004411301253E-2</v>
      </c>
      <c r="J165">
        <f t="shared" si="19"/>
        <v>1.1549245147375992E-3</v>
      </c>
      <c r="K165">
        <f>1/(Table1[[#This Row],[omega]]*BxL)</f>
        <v>1.2079357154157171E-4</v>
      </c>
      <c r="L165">
        <f>BxL/(Rdc*mms*Table1[[#This Row],[omega]]^2)</f>
        <v>7.9432559662287659E-5</v>
      </c>
      <c r="M165">
        <f>BxL/(Table1[[#This Row],[omega]]*Le*mms*Table1[[#This Row],[omega]]^2)</f>
        <v>2.2494210887209079E-4</v>
      </c>
      <c r="N165" s="1">
        <f>Table1[[#This Row],[x_A]]*Table1[[#This Row],[omega]]^2</f>
        <v>691.35068863337153</v>
      </c>
      <c r="O165" s="1">
        <f>Table1[[#This Row],[x_B]]*Table1[[#This Row],[omega]]^2</f>
        <v>72.308378428285252</v>
      </c>
      <c r="P165" s="1">
        <f>Table1[[#This Row],[x_C]]*Table1[[#This Row],[omega]]^2</f>
        <v>47.549215660134202</v>
      </c>
      <c r="Q165" s="1">
        <f>Table1[[#This Row],[x_D]]*Table1[[#This Row],[omega]]^2</f>
        <v>134.65285383321856</v>
      </c>
    </row>
    <row r="166" spans="2:17" x14ac:dyDescent="0.3">
      <c r="B166">
        <f t="shared" si="20"/>
        <v>146</v>
      </c>
      <c r="C166">
        <f t="shared" si="21"/>
        <v>125.88922182902752</v>
      </c>
      <c r="D166">
        <f t="shared" si="16"/>
        <v>790.98530892841654</v>
      </c>
      <c r="E166" t="str">
        <f t="shared" si="17"/>
        <v>131527.090735607-43076.812181684i</v>
      </c>
      <c r="F166" t="str">
        <f t="shared" si="18"/>
        <v>-0.0000734711981540602-0.0000240627614124589i</v>
      </c>
      <c r="G166">
        <f t="shared" si="22"/>
        <v>7.7311276311972128E-5</v>
      </c>
      <c r="H166">
        <f t="shared" si="23"/>
        <v>48.370399878184628</v>
      </c>
      <c r="I166">
        <f>IMARGUMENT(IMPRODUCT(-1,Table1[[#This Row],[x]]))/turn</f>
        <v>5.0373017497171782E-2</v>
      </c>
      <c r="J166">
        <f t="shared" si="19"/>
        <v>1.1549245147375992E-3</v>
      </c>
      <c r="K166">
        <f>1/(Table1[[#This Row],[omega]]*BxL)</f>
        <v>1.1815383025488216E-4</v>
      </c>
      <c r="L166">
        <f>BxL/(Rdc*mms*Table1[[#This Row],[omega]]^2)</f>
        <v>7.5998762871012129E-5</v>
      </c>
      <c r="M166">
        <f>BxL/(Table1[[#This Row],[omega]]*Le*mms*Table1[[#This Row],[omega]]^2)</f>
        <v>2.1051483698813033E-4</v>
      </c>
      <c r="N166" s="1">
        <f>Table1[[#This Row],[x_A]]*Table1[[#This Row],[omega]]^2</f>
        <v>722.58748363626603</v>
      </c>
      <c r="O166" s="1">
        <f>Table1[[#This Row],[x_B]]*Table1[[#This Row],[omega]]^2</f>
        <v>73.923860647515568</v>
      </c>
      <c r="P166" s="1">
        <f>Table1[[#This Row],[x_C]]*Table1[[#This Row],[omega]]^2</f>
        <v>47.549215660134202</v>
      </c>
      <c r="Q166" s="1">
        <f>Table1[[#This Row],[x_D]]*Table1[[#This Row],[omega]]^2</f>
        <v>131.71024113373568</v>
      </c>
    </row>
    <row r="167" spans="2:17" x14ac:dyDescent="0.3">
      <c r="B167">
        <f t="shared" si="20"/>
        <v>147</v>
      </c>
      <c r="C167">
        <f t="shared" si="21"/>
        <v>128.70178385680475</v>
      </c>
      <c r="D167">
        <f t="shared" si="16"/>
        <v>808.65715733687773</v>
      </c>
      <c r="E167" t="str">
        <f t="shared" si="17"/>
        <v>137888.382608387-41691.3935928369i</v>
      </c>
      <c r="F167" t="str">
        <f t="shared" si="18"/>
        <v>-0.0000710991659662929-0.0000214972665307255i</v>
      </c>
      <c r="G167">
        <f t="shared" si="22"/>
        <v>7.4278017403505824E-5</v>
      </c>
      <c r="H167">
        <f t="shared" si="23"/>
        <v>48.572356379586886</v>
      </c>
      <c r="I167">
        <f>IMARGUMENT(IMPRODUCT(-1,Table1[[#This Row],[x]]))/turn</f>
        <v>4.6730588952867899E-2</v>
      </c>
      <c r="J167">
        <f t="shared" si="19"/>
        <v>1.1549245147375992E-3</v>
      </c>
      <c r="K167">
        <f>1/(Table1[[#This Row],[omega]]*BxL)</f>
        <v>1.1557177609484768E-4</v>
      </c>
      <c r="L167">
        <f>BxL/(Rdc*mms*Table1[[#This Row],[omega]]^2)</f>
        <v>7.2713405969548688E-5</v>
      </c>
      <c r="M167">
        <f>BxL/(Table1[[#This Row],[omega]]*Le*mms*Table1[[#This Row],[omega]]^2)</f>
        <v>1.9701289729322634E-4</v>
      </c>
      <c r="N167" s="1">
        <f>Table1[[#This Row],[x_A]]*Table1[[#This Row],[omega]]^2</f>
        <v>755.23562801379228</v>
      </c>
      <c r="O167" s="1">
        <f>Table1[[#This Row],[x_B]]*Table1[[#This Row],[omega]]^2</f>
        <v>75.57543526512876</v>
      </c>
      <c r="P167" s="1">
        <f>Table1[[#This Row],[x_C]]*Table1[[#This Row],[omega]]^2</f>
        <v>47.549215660134195</v>
      </c>
      <c r="Q167" s="1">
        <f>Table1[[#This Row],[x_D]]*Table1[[#This Row],[omega]]^2</f>
        <v>128.83193430860038</v>
      </c>
    </row>
    <row r="168" spans="2:17" x14ac:dyDescent="0.3">
      <c r="B168">
        <f t="shared" si="20"/>
        <v>148</v>
      </c>
      <c r="C168">
        <f t="shared" si="21"/>
        <v>131.5771829173728</v>
      </c>
      <c r="D168">
        <f t="shared" si="16"/>
        <v>826.72382246651682</v>
      </c>
      <c r="E168" t="str">
        <f t="shared" si="17"/>
        <v>144537.092102138-40114.1186541515i</v>
      </c>
      <c r="F168" t="str">
        <f t="shared" si="18"/>
        <v>-0.0000687350703760692-0.0000190763957449668i</v>
      </c>
      <c r="G168">
        <f t="shared" si="22"/>
        <v>7.1333153401639091E-5</v>
      </c>
      <c r="H168">
        <f t="shared" si="23"/>
        <v>48.75423289754189</v>
      </c>
      <c r="I168">
        <f>IMARGUMENT(IMPRODUCT(-1,Table1[[#This Row],[x]]))/turn</f>
        <v>4.3086674048369064E-2</v>
      </c>
      <c r="J168">
        <f t="shared" si="19"/>
        <v>1.1549245147375992E-3</v>
      </c>
      <c r="K168">
        <f>1/(Table1[[#This Row],[omega]]*BxL)</f>
        <v>1.1304614840588895E-4</v>
      </c>
      <c r="L168">
        <f>BxL/(Rdc*mms*Table1[[#This Row],[omega]]^2)</f>
        <v>6.957007203743705E-5</v>
      </c>
      <c r="M168">
        <f>BxL/(Table1[[#This Row],[omega]]*Le*mms*Table1[[#This Row],[omega]]^2)</f>
        <v>1.8437694109921547E-4</v>
      </c>
      <c r="N168" s="1">
        <f>Table1[[#This Row],[x_A]]*Table1[[#This Row],[omega]]^2</f>
        <v>789.35888973756812</v>
      </c>
      <c r="O168" s="1">
        <f>Table1[[#This Row],[x_B]]*Table1[[#This Row],[omega]]^2</f>
        <v>77.263908641730552</v>
      </c>
      <c r="P168" s="1">
        <f>Table1[[#This Row],[x_C]]*Table1[[#This Row],[omega]]^2</f>
        <v>47.549215660134202</v>
      </c>
      <c r="Q168" s="1">
        <f>Table1[[#This Row],[x_D]]*Table1[[#This Row],[omega]]^2</f>
        <v>126.01652806058286</v>
      </c>
    </row>
    <row r="169" spans="2:17" x14ac:dyDescent="0.3">
      <c r="B169">
        <f t="shared" si="20"/>
        <v>149</v>
      </c>
      <c r="C169">
        <f t="shared" si="21"/>
        <v>134.51682288828232</v>
      </c>
      <c r="D169">
        <f t="shared" si="16"/>
        <v>845.19412514013334</v>
      </c>
      <c r="E169" t="str">
        <f t="shared" si="17"/>
        <v>151486.205398047-38329.6737208534i</v>
      </c>
      <c r="F169" t="str">
        <f t="shared" si="18"/>
        <v>-0.0000663835378303466-0.0000167966405837895i</v>
      </c>
      <c r="G169">
        <f t="shared" si="22"/>
        <v>6.8475552058921469E-5</v>
      </c>
      <c r="H169">
        <f t="shared" si="23"/>
        <v>48.915723515518302</v>
      </c>
      <c r="I169">
        <f>IMARGUMENT(IMPRODUCT(-1,Table1[[#This Row],[x]]))/turn</f>
        <v>3.9442243317986292E-2</v>
      </c>
      <c r="J169">
        <f t="shared" si="19"/>
        <v>1.1549245147375992E-3</v>
      </c>
      <c r="K169">
        <f>1/(Table1[[#This Row],[omega]]*BxL)</f>
        <v>1.1057571408194337E-4</v>
      </c>
      <c r="L169">
        <f>BxL/(Rdc*mms*Table1[[#This Row],[omega]]^2)</f>
        <v>6.6562621551809713E-5</v>
      </c>
      <c r="M169">
        <f>BxL/(Table1[[#This Row],[omega]]*Le*mms*Table1[[#This Row],[omega]]^2)</f>
        <v>1.7255142620691908E-4</v>
      </c>
      <c r="N169" s="1">
        <f>Table1[[#This Row],[x_A]]*Table1[[#This Row],[omega]]^2</f>
        <v>825.02391796106906</v>
      </c>
      <c r="O169" s="1">
        <f>Table1[[#This Row],[x_B]]*Table1[[#This Row],[omega]]^2</f>
        <v>78.990105153283508</v>
      </c>
      <c r="P169" s="1">
        <f>Table1[[#This Row],[x_C]]*Table1[[#This Row],[omega]]^2</f>
        <v>47.549215660134202</v>
      </c>
      <c r="Q169" s="1">
        <f>Table1[[#This Row],[x_D]]*Table1[[#This Row],[omega]]^2</f>
        <v>123.26264780287124</v>
      </c>
    </row>
    <row r="170" spans="2:17" x14ac:dyDescent="0.3">
      <c r="B170">
        <f t="shared" si="20"/>
        <v>150</v>
      </c>
      <c r="C170">
        <f t="shared" si="21"/>
        <v>137.52213901190285</v>
      </c>
      <c r="D170">
        <f t="shared" si="16"/>
        <v>864.07708325149576</v>
      </c>
      <c r="E170" t="str">
        <f t="shared" si="17"/>
        <v>158749.295422474-36321.6472821691i</v>
      </c>
      <c r="F170" t="str">
        <f t="shared" si="18"/>
        <v>-0.0000640489810200147-0.0000146543295905676i</v>
      </c>
      <c r="G170">
        <f t="shared" si="22"/>
        <v>6.5704043600460298E-5</v>
      </c>
      <c r="H170">
        <f t="shared" si="23"/>
        <v>49.056557891287341</v>
      </c>
      <c r="I170">
        <f>IMARGUMENT(IMPRODUCT(-1,Table1[[#This Row],[x]]))/turn</f>
        <v>3.579828111435357E-2</v>
      </c>
      <c r="J170">
        <f t="shared" si="19"/>
        <v>1.1549245147375992E-3</v>
      </c>
      <c r="K170">
        <f>1/(Table1[[#This Row],[omega]]*BxL)</f>
        <v>1.081592669644174E-4</v>
      </c>
      <c r="L170">
        <f>BxL/(Rdc*mms*Table1[[#This Row],[omega]]^2)</f>
        <v>6.3685180395749172E-5</v>
      </c>
      <c r="M170">
        <f>BxL/(Table1[[#This Row],[omega]]*Le*mms*Table1[[#This Row],[omega]]^2)</f>
        <v>1.6148437276665802E-4</v>
      </c>
      <c r="N170" s="1">
        <f>Table1[[#This Row],[x_A]]*Table1[[#This Row],[omega]]^2</f>
        <v>862.30037319796031</v>
      </c>
      <c r="O170" s="1">
        <f>Table1[[#This Row],[x_B]]*Table1[[#This Row],[omega]]^2</f>
        <v>80.754867593597737</v>
      </c>
      <c r="P170" s="1">
        <f>Table1[[#This Row],[x_C]]*Table1[[#This Row],[omega]]^2</f>
        <v>47.549215660134195</v>
      </c>
      <c r="Q170" s="1">
        <f>Table1[[#This Row],[x_D]]*Table1[[#This Row],[omega]]^2</f>
        <v>120.56894898794762</v>
      </c>
    </row>
    <row r="171" spans="2:17" x14ac:dyDescent="0.3">
      <c r="B171">
        <f t="shared" si="20"/>
        <v>151</v>
      </c>
      <c r="C171">
        <f t="shared" si="21"/>
        <v>140.59459859616234</v>
      </c>
      <c r="D171">
        <f t="shared" si="16"/>
        <v>883.38191616821803</v>
      </c>
      <c r="E171" t="str">
        <f t="shared" si="17"/>
        <v>166340.548357434-34072.4536402673i</v>
      </c>
      <c r="F171" t="str">
        <f t="shared" si="18"/>
        <v>-0.0000617355903155602-0.000012645642086387i</v>
      </c>
      <c r="G171">
        <f t="shared" si="22"/>
        <v>6.3017421205470577E-5</v>
      </c>
      <c r="H171">
        <f t="shared" si="23"/>
        <v>49.176502293009364</v>
      </c>
      <c r="I171">
        <f>IMARGUMENT(IMPRODUCT(-1,Table1[[#This Row],[x]]))/turn</f>
        <v>3.2155784161736874E-2</v>
      </c>
      <c r="J171">
        <f t="shared" si="19"/>
        <v>1.1549245147375992E-3</v>
      </c>
      <c r="K171">
        <f>1/(Table1[[#This Row],[omega]]*BxL)</f>
        <v>1.0579562725329429E-4</v>
      </c>
      <c r="L171">
        <f>BxL/(Rdc*mms*Table1[[#This Row],[omega]]^2)</f>
        <v>6.0932128385031337E-5</v>
      </c>
      <c r="M171">
        <f>BxL/(Table1[[#This Row],[omega]]*Le*mms*Table1[[#This Row],[omega]]^2)</f>
        <v>1.5112713479730928E-4</v>
      </c>
      <c r="N171" s="1">
        <f>Table1[[#This Row],[x_A]]*Table1[[#This Row],[omega]]^2</f>
        <v>901.26106338219779</v>
      </c>
      <c r="O171" s="1">
        <f>Table1[[#This Row],[x_B]]*Table1[[#This Row],[omega]]^2</f>
        <v>82.559057585814784</v>
      </c>
      <c r="P171" s="1">
        <f>Table1[[#This Row],[x_C]]*Table1[[#This Row],[omega]]^2</f>
        <v>47.549215660134202</v>
      </c>
      <c r="Q171" s="1">
        <f>Table1[[#This Row],[x_D]]*Table1[[#This Row],[omega]]^2</f>
        <v>117.93411645112903</v>
      </c>
    </row>
    <row r="172" spans="2:17" x14ac:dyDescent="0.3">
      <c r="B172">
        <f t="shared" si="20"/>
        <v>152</v>
      </c>
      <c r="C172">
        <f t="shared" si="21"/>
        <v>143.73570173094217</v>
      </c>
      <c r="D172">
        <f t="shared" si="16"/>
        <v>903.11804923300235</v>
      </c>
      <c r="E172" t="str">
        <f t="shared" si="17"/>
        <v>174274.791348878-31563.2513345303i</v>
      </c>
      <c r="F172" t="str">
        <f t="shared" si="18"/>
        <v>-0.0000594473262930721-0.0000107666225644639i</v>
      </c>
      <c r="G172">
        <f t="shared" si="22"/>
        <v>6.0414441691044404E-5</v>
      </c>
      <c r="H172">
        <f t="shared" si="23"/>
        <v>49.275360499343648</v>
      </c>
      <c r="I172">
        <f>IMARGUMENT(IMPRODUCT(-1,Table1[[#This Row],[x]]))/turn</f>
        <v>2.8515760110083211E-2</v>
      </c>
      <c r="J172">
        <f t="shared" si="19"/>
        <v>1.1549245147375992E-3</v>
      </c>
      <c r="K172">
        <f>1/(Table1[[#This Row],[omega]]*BxL)</f>
        <v>1.0348364093111123E-4</v>
      </c>
      <c r="L172">
        <f>BxL/(Rdc*mms*Table1[[#This Row],[omega]]^2)</f>
        <v>5.8298088290847455E-5</v>
      </c>
      <c r="M172">
        <f>BxL/(Table1[[#This Row],[omega]]*Le*mms*Table1[[#This Row],[omega]]^2)</f>
        <v>1.4143418635960864E-4</v>
      </c>
      <c r="N172" s="1">
        <f>Table1[[#This Row],[x_A]]*Table1[[#This Row],[omega]]^2</f>
        <v>941.98208607563333</v>
      </c>
      <c r="O172" s="1">
        <f>Table1[[#This Row],[x_B]]*Table1[[#This Row],[omega]]^2</f>
        <v>84.403556003084333</v>
      </c>
      <c r="P172" s="1">
        <f>Table1[[#This Row],[x_C]]*Table1[[#This Row],[omega]]^2</f>
        <v>47.549215660134202</v>
      </c>
      <c r="Q172" s="1">
        <f>Table1[[#This Row],[x_D]]*Table1[[#This Row],[omega]]^2</f>
        <v>115.35686376845483</v>
      </c>
    </row>
    <row r="173" spans="2:17" x14ac:dyDescent="0.3">
      <c r="B173">
        <f t="shared" si="20"/>
        <v>153</v>
      </c>
      <c r="C173">
        <f t="shared" si="21"/>
        <v>146.9469820204763</v>
      </c>
      <c r="D173">
        <f t="shared" si="16"/>
        <v>923.29511836543861</v>
      </c>
      <c r="E173" t="str">
        <f t="shared" si="17"/>
        <v>182567.521466902-28773.8559504815i</v>
      </c>
      <c r="F173" t="str">
        <f t="shared" si="18"/>
        <v>-0.0000571879134036246-9.01319560655165E-06i</v>
      </c>
      <c r="G173">
        <f t="shared" si="22"/>
        <v>5.7893826393687506E-5</v>
      </c>
      <c r="H173">
        <f t="shared" si="23"/>
        <v>49.352974558992685</v>
      </c>
      <c r="I173">
        <f>IMARGUMENT(IMPRODUCT(-1,Table1[[#This Row],[x]]))/turn</f>
        <v>2.4879226090589467E-2</v>
      </c>
      <c r="J173">
        <f t="shared" si="19"/>
        <v>1.1549245147375992E-3</v>
      </c>
      <c r="K173">
        <f>1/(Table1[[#This Row],[omega]]*BxL)</f>
        <v>1.0122217919952562E-4</v>
      </c>
      <c r="L173">
        <f>BxL/(Rdc*mms*Table1[[#This Row],[omega]]^2)</f>
        <v>5.5777915337064999E-5</v>
      </c>
      <c r="M173">
        <f>BxL/(Table1[[#This Row],[omega]]*Le*mms*Table1[[#This Row],[omega]]^2)</f>
        <v>1.3236292144381157E-4</v>
      </c>
      <c r="N173" s="1">
        <f>Table1[[#This Row],[x_A]]*Table1[[#This Row],[omega]]^2</f>
        <v>984.54297710086462</v>
      </c>
      <c r="O173" s="1">
        <f>Table1[[#This Row],[x_B]]*Table1[[#This Row],[omega]]^2</f>
        <v>86.289263398639122</v>
      </c>
      <c r="P173" s="1">
        <f>Table1[[#This Row],[x_C]]*Table1[[#This Row],[omega]]^2</f>
        <v>47.549215660134202</v>
      </c>
      <c r="Q173" s="1">
        <f>Table1[[#This Row],[x_D]]*Table1[[#This Row],[omega]]^2</f>
        <v>112.83593262860677</v>
      </c>
    </row>
    <row r="174" spans="2:17" x14ac:dyDescent="0.3">
      <c r="B174">
        <f t="shared" si="20"/>
        <v>154</v>
      </c>
      <c r="C174">
        <f t="shared" si="21"/>
        <v>150.23000733211546</v>
      </c>
      <c r="D174">
        <f t="shared" si="16"/>
        <v>943.9229747666285</v>
      </c>
      <c r="E174" t="str">
        <f t="shared" si="17"/>
        <v>191234.93597444-25682.646927992i</v>
      </c>
      <c r="F174" t="str">
        <f t="shared" si="18"/>
        <v>-0.0000549608348263838-7.38118120792722E-06i</v>
      </c>
      <c r="G174">
        <f t="shared" si="22"/>
        <v>5.5454262242295683E-5</v>
      </c>
      <c r="H174">
        <f t="shared" si="23"/>
        <v>49.409225405851892</v>
      </c>
      <c r="I174">
        <f>IMARGUMENT(IMPRODUCT(-1,Table1[[#This Row],[x]]))/turn</f>
        <v>2.1247207273066435E-2</v>
      </c>
      <c r="J174">
        <f t="shared" si="19"/>
        <v>1.1549245147375992E-3</v>
      </c>
      <c r="K174">
        <f>1/(Table1[[#This Row],[omega]]*BxL)</f>
        <v>9.9010137928192497E-5</v>
      </c>
      <c r="L174">
        <f>BxL/(Rdc*mms*Table1[[#This Row],[omega]]^2)</f>
        <v>5.3366687151510338E-5</v>
      </c>
      <c r="M174">
        <f>BxL/(Table1[[#This Row],[omega]]*Le*mms*Table1[[#This Row],[omega]]^2)</f>
        <v>1.2387346669209533E-4</v>
      </c>
      <c r="N174" s="1">
        <f>Table1[[#This Row],[x_A]]*Table1[[#This Row],[omega]]^2</f>
        <v>1029.0268658896839</v>
      </c>
      <c r="O174" s="1">
        <f>Table1[[#This Row],[x_B]]*Table1[[#This Row],[omega]]^2</f>
        <v>88.217100445479304</v>
      </c>
      <c r="P174" s="1">
        <f>Table1[[#This Row],[x_C]]*Table1[[#This Row],[omega]]^2</f>
        <v>47.549215660134195</v>
      </c>
      <c r="Q174" s="1">
        <f>Table1[[#This Row],[x_D]]*Table1[[#This Row],[omega]]^2</f>
        <v>110.37009221855352</v>
      </c>
    </row>
    <row r="175" spans="2:17" x14ac:dyDescent="0.3">
      <c r="B175">
        <f t="shared" si="20"/>
        <v>155</v>
      </c>
      <c r="C175">
        <f t="shared" si="21"/>
        <v>153.58638056181778</v>
      </c>
      <c r="D175">
        <f t="shared" si="16"/>
        <v>965.01168972890491</v>
      </c>
      <c r="E175" t="str">
        <f t="shared" si="17"/>
        <v>200293.96396357-22266.4679569508i</v>
      </c>
      <c r="F175" t="str">
        <f t="shared" si="18"/>
        <v>-0.00005276932853295-5.86631039516723E-06i</v>
      </c>
      <c r="G175">
        <f t="shared" si="22"/>
        <v>5.3094403014544368E-5</v>
      </c>
      <c r="H175">
        <f t="shared" si="23"/>
        <v>49.444033326687197</v>
      </c>
      <c r="I175">
        <f>IMARGUMENT(IMPRODUCT(-1,Table1[[#This Row],[x]]))/turn</f>
        <v>1.7620735424877861E-2</v>
      </c>
      <c r="J175">
        <f t="shared" si="19"/>
        <v>1.1549245147375992E-3</v>
      </c>
      <c r="K175">
        <f>1/(Table1[[#This Row],[omega]]*BxL)</f>
        <v>9.6846437115687424E-5</v>
      </c>
      <c r="L175">
        <f>BxL/(Rdc*mms*Table1[[#This Row],[omega]]^2)</f>
        <v>5.105969415165023E-5</v>
      </c>
      <c r="M175">
        <f>BxL/(Table1[[#This Row],[omega]]*Le*mms*Table1[[#This Row],[omega]]^2)</f>
        <v>1.1592850613252361E-4</v>
      </c>
      <c r="N175" s="1">
        <f>Table1[[#This Row],[x_A]]*Table1[[#This Row],[omega]]^2</f>
        <v>1075.5206378504931</v>
      </c>
      <c r="O175" s="1">
        <f>Table1[[#This Row],[x_B]]*Table1[[#This Row],[omega]]^2</f>
        <v>90.188008385878973</v>
      </c>
      <c r="P175" s="1">
        <f>Table1[[#This Row],[x_C]]*Table1[[#This Row],[omega]]^2</f>
        <v>47.549215660134202</v>
      </c>
      <c r="Q175" s="1">
        <f>Table1[[#This Row],[x_D]]*Table1[[#This Row],[omega]]^2</f>
        <v>107.95813862262234</v>
      </c>
    </row>
    <row r="176" spans="2:17" x14ac:dyDescent="0.3">
      <c r="B176">
        <f t="shared" si="20"/>
        <v>156</v>
      </c>
      <c r="C176">
        <f t="shared" si="21"/>
        <v>157.01774041674298</v>
      </c>
      <c r="D176">
        <f t="shared" si="16"/>
        <v>986.57155955301675</v>
      </c>
      <c r="E176" t="str">
        <f t="shared" si="17"/>
        <v>209762.299421217-18500.5205203423i</v>
      </c>
      <c r="F176" t="str">
        <f t="shared" si="18"/>
        <v>-0.000050616384577667-4.46424102009033E-06i</v>
      </c>
      <c r="G176">
        <f t="shared" si="22"/>
        <v>5.0812870767156453E-5</v>
      </c>
      <c r="H176">
        <f t="shared" si="23"/>
        <v>49.45735827903011</v>
      </c>
      <c r="I176">
        <f>IMARGUMENT(IMPRODUCT(-1,Table1[[#This Row],[x]]))/turn</f>
        <v>1.400084747084912E-2</v>
      </c>
      <c r="J176">
        <f t="shared" si="19"/>
        <v>1.1549245147375992E-3</v>
      </c>
      <c r="K176">
        <f>1/(Table1[[#This Row],[omega]]*BxL)</f>
        <v>9.473002036220908E-5</v>
      </c>
      <c r="L176">
        <f>BxL/(Rdc*mms*Table1[[#This Row],[omega]]^2)</f>
        <v>4.8852430345890128E-5</v>
      </c>
      <c r="M176">
        <f>BxL/(Table1[[#This Row],[omega]]*Le*mms*Table1[[#This Row],[omega]]^2)</f>
        <v>1.0849311715416935E-4</v>
      </c>
      <c r="N176" s="1">
        <f>Table1[[#This Row],[x_A]]*Table1[[#This Row],[omega]]^2</f>
        <v>1124.1151040718676</v>
      </c>
      <c r="O176" s="1">
        <f>Table1[[#This Row],[x_B]]*Table1[[#This Row],[omega]]^2</f>
        <v>92.202949490936149</v>
      </c>
      <c r="P176" s="1">
        <f>Table1[[#This Row],[x_C]]*Table1[[#This Row],[omega]]^2</f>
        <v>47.549215660134202</v>
      </c>
      <c r="Q176" s="1">
        <f>Table1[[#This Row],[x_D]]*Table1[[#This Row],[omega]]^2</f>
        <v>105.59889423470212</v>
      </c>
    </row>
    <row r="177" spans="2:17" x14ac:dyDescent="0.3">
      <c r="B177">
        <f t="shared" si="20"/>
        <v>157</v>
      </c>
      <c r="C177">
        <f t="shared" si="21"/>
        <v>160.52576221533087</v>
      </c>
      <c r="D177">
        <f t="shared" si="16"/>
        <v>1008.6131105751699</v>
      </c>
      <c r="E177" t="str">
        <f t="shared" si="17"/>
        <v>219658.435788839-14358.25011452i</v>
      </c>
      <c r="F177" t="str">
        <f t="shared" si="18"/>
        <v>-0.0000485047436160731-3.17057361388909E-06i</v>
      </c>
      <c r="G177">
        <f t="shared" si="22"/>
        <v>4.8608257429186596E-5</v>
      </c>
      <c r="H177">
        <f t="shared" si="23"/>
        <v>49.449200057723075</v>
      </c>
      <c r="I177">
        <f>IMARGUMENT(IMPRODUCT(-1,Table1[[#This Row],[x]]))/turn</f>
        <v>1.0388584053257804E-2</v>
      </c>
      <c r="J177">
        <f t="shared" si="19"/>
        <v>1.1549245147375992E-3</v>
      </c>
      <c r="K177">
        <f>1/(Table1[[#This Row],[omega]]*BxL)</f>
        <v>9.2659854353805185E-5</v>
      </c>
      <c r="L177">
        <f>BxL/(Rdc*mms*Table1[[#This Row],[omega]]^2)</f>
        <v>4.6740584532524363E-5</v>
      </c>
      <c r="M177">
        <f>BxL/(Table1[[#This Row],[omega]]*Le*mms*Table1[[#This Row],[omega]]^2)</f>
        <v>1.0153461700241861E-4</v>
      </c>
      <c r="N177" s="1">
        <f>Table1[[#This Row],[x_A]]*Table1[[#This Row],[omega]]^2</f>
        <v>1174.9051786937091</v>
      </c>
      <c r="O177" s="1">
        <f>Table1[[#This Row],[x_B]]*Table1[[#This Row],[omega]]^2</f>
        <v>94.262907530389725</v>
      </c>
      <c r="P177" s="1">
        <f>Table1[[#This Row],[x_C]]*Table1[[#This Row],[omega]]^2</f>
        <v>47.549215660134202</v>
      </c>
      <c r="Q177" s="1">
        <f>Table1[[#This Row],[x_D]]*Table1[[#This Row],[omega]]^2</f>
        <v>103.29120718329166</v>
      </c>
    </row>
    <row r="178" spans="2:17" x14ac:dyDescent="0.3">
      <c r="B178">
        <f t="shared" si="20"/>
        <v>158</v>
      </c>
      <c r="C178">
        <f t="shared" si="21"/>
        <v>164.11215870525447</v>
      </c>
      <c r="D178">
        <f t="shared" si="16"/>
        <v>1031.1471043063782</v>
      </c>
      <c r="E178" t="str">
        <f t="shared" si="17"/>
        <v>230001.702083601-9811.224644217i</v>
      </c>
      <c r="F178" t="str">
        <f t="shared" si="18"/>
        <v>-0.0000464368966415333-1.98086718751658E-06i</v>
      </c>
      <c r="G178">
        <f t="shared" si="22"/>
        <v>4.6479126546343642E-5</v>
      </c>
      <c r="H178">
        <f t="shared" si="23"/>
        <v>49.419598309304241</v>
      </c>
      <c r="I178">
        <f>IMARGUMENT(IMPRODUCT(-1,Table1[[#This Row],[x]]))/turn</f>
        <v>6.7849880908202095E-3</v>
      </c>
      <c r="J178">
        <f t="shared" si="19"/>
        <v>1.1549245147375992E-3</v>
      </c>
      <c r="K178">
        <f>1/(Table1[[#This Row],[omega]]*BxL)</f>
        <v>9.0634928357869948E-5</v>
      </c>
      <c r="L178">
        <f>BxL/(Rdc*mms*Table1[[#This Row],[omega]]^2)</f>
        <v>4.4720031879147758E-5</v>
      </c>
      <c r="M178">
        <f>BxL/(Table1[[#This Row],[omega]]*Le*mms*Table1[[#This Row],[omega]]^2)</f>
        <v>9.5022419119714885E-5</v>
      </c>
      <c r="N178" s="1">
        <f>Table1[[#This Row],[x_A]]*Table1[[#This Row],[omega]]^2</f>
        <v>1227.9900642924249</v>
      </c>
      <c r="O178" s="1">
        <f>Table1[[#This Row],[x_B]]*Table1[[#This Row],[omega]]^2</f>
        <v>96.368888252932535</v>
      </c>
      <c r="P178" s="1">
        <f>Table1[[#This Row],[x_C]]*Table1[[#This Row],[omega]]^2</f>
        <v>47.549215660134202</v>
      </c>
      <c r="Q178" s="1">
        <f>Table1[[#This Row],[x_D]]*Table1[[#This Row],[omega]]^2</f>
        <v>101.03395076911309</v>
      </c>
    </row>
    <row r="179" spans="2:17" x14ac:dyDescent="0.3">
      <c r="B179">
        <f t="shared" si="20"/>
        <v>159</v>
      </c>
      <c r="C179">
        <f t="shared" si="21"/>
        <v>167.77868089964699</v>
      </c>
      <c r="D179">
        <f t="shared" si="16"/>
        <v>1054.1845426866332</v>
      </c>
      <c r="E179" t="str">
        <f t="shared" si="17"/>
        <v>240812.30065158-4829.004455385i</v>
      </c>
      <c r="F179" t="str">
        <f t="shared" si="18"/>
        <v>-0.0000444150859185162-8.9065486773927E-07i</v>
      </c>
      <c r="G179">
        <f t="shared" si="22"/>
        <v>4.4424015163451895E-5</v>
      </c>
      <c r="H179">
        <f t="shared" si="23"/>
        <v>49.368632394172124</v>
      </c>
      <c r="I179">
        <f>IMARGUMENT(IMPRODUCT(-1,Table1[[#This Row],[x]]))/turn</f>
        <v>3.1911033355048503E-3</v>
      </c>
      <c r="J179">
        <f t="shared" si="19"/>
        <v>1.1549245147375992E-3</v>
      </c>
      <c r="K179">
        <f>1/(Table1[[#This Row],[omega]]*BxL)</f>
        <v>8.8654253729666911E-5</v>
      </c>
      <c r="L179">
        <f>BxL/(Rdc*mms*Table1[[#This Row],[omega]]^2)</f>
        <v>4.2786825866081766E-5</v>
      </c>
      <c r="M179">
        <f>BxL/(Table1[[#This Row],[omega]]*Le*mms*Table1[[#This Row],[omega]]^2)</f>
        <v>8.8927898700279665E-5</v>
      </c>
      <c r="N179" s="1">
        <f>Table1[[#This Row],[x_A]]*Table1[[#This Row],[omega]]^2</f>
        <v>1283.4734456422275</v>
      </c>
      <c r="O179" s="1">
        <f>Table1[[#This Row],[x_B]]*Table1[[#This Row],[omega]]^2</f>
        <v>98.521919877255456</v>
      </c>
      <c r="P179" s="1">
        <f>Table1[[#This Row],[x_C]]*Table1[[#This Row],[omega]]^2</f>
        <v>47.549215660134202</v>
      </c>
      <c r="Q179" s="1">
        <f>Table1[[#This Row],[x_D]]*Table1[[#This Row],[omega]]^2</f>
        <v>98.826022915015301</v>
      </c>
    </row>
    <row r="180" spans="2:17" x14ac:dyDescent="0.3">
      <c r="B180">
        <f t="shared" si="20"/>
        <v>160</v>
      </c>
      <c r="C180">
        <f t="shared" si="21"/>
        <v>171.52711893201311</v>
      </c>
      <c r="D180">
        <f t="shared" si="16"/>
        <v>1077.7366734564691</v>
      </c>
      <c r="E180" t="str">
        <f t="shared" si="17"/>
        <v>252111.346626756+620.996567864i</v>
      </c>
      <c r="F180" t="str">
        <f t="shared" si="18"/>
        <v>-0.0000424413070800893+1.04540737198222E-07i</v>
      </c>
      <c r="G180">
        <f t="shared" si="22"/>
        <v>4.2441435831415644E-5</v>
      </c>
      <c r="H180">
        <f t="shared" si="23"/>
        <v>49.296421097211294</v>
      </c>
      <c r="I180">
        <f>IMARGUMENT(IMPRODUCT(-1,Table1[[#This Row],[x]]))/turn</f>
        <v>-3.9202707397387393E-4</v>
      </c>
      <c r="J180">
        <f t="shared" si="19"/>
        <v>1.1549245147375992E-3</v>
      </c>
      <c r="K180">
        <f>1/(Table1[[#This Row],[omega]]*BxL)</f>
        <v>8.6716863429634893E-5</v>
      </c>
      <c r="L180">
        <f>BxL/(Rdc*mms*Table1[[#This Row],[omega]]^2)</f>
        <v>4.0937190578078117E-5</v>
      </c>
      <c r="M180">
        <f>BxL/(Table1[[#This Row],[omega]]*Le*mms*Table1[[#This Row],[omega]]^2)</f>
        <v>8.3224266867843052E-5</v>
      </c>
      <c r="N180" s="1">
        <f>Table1[[#This Row],[x_A]]*Table1[[#This Row],[omega]]^2</f>
        <v>1341.4636922310285</v>
      </c>
      <c r="O180" s="1">
        <f>Table1[[#This Row],[x_B]]*Table1[[#This Row],[omega]]^2</f>
        <v>100.72305359406253</v>
      </c>
      <c r="P180" s="1">
        <f>Table1[[#This Row],[x_C]]*Table1[[#This Row],[omega]]^2</f>
        <v>47.549215660134202</v>
      </c>
      <c r="Q180" s="1">
        <f>Table1[[#This Row],[x_D]]*Table1[[#This Row],[omega]]^2</f>
        <v>96.666345627898053</v>
      </c>
    </row>
    <row r="181" spans="2:17" x14ac:dyDescent="0.3">
      <c r="B181">
        <f t="shared" si="20"/>
        <v>161</v>
      </c>
      <c r="C181">
        <f t="shared" si="21"/>
        <v>175.35930293023821</v>
      </c>
      <c r="D181">
        <f t="shared" si="16"/>
        <v>1101.8149956485258</v>
      </c>
      <c r="E181" t="str">
        <f t="shared" si="17"/>
        <v>263920.909172838+6573.65945523899i</v>
      </c>
      <c r="F181" t="str">
        <f t="shared" si="18"/>
        <v>-0.0000405173123471483+1.00919254274498E-06i</v>
      </c>
      <c r="G181">
        <f t="shared" si="22"/>
        <v>4.0529878724525047E-5</v>
      </c>
      <c r="H181">
        <f t="shared" si="23"/>
        <v>49.20312218831949</v>
      </c>
      <c r="I181">
        <f>IMARGUMENT(IMPRODUCT(-1,Table1[[#This Row],[x]]))/turn</f>
        <v>-3.9633620629722539E-3</v>
      </c>
      <c r="J181">
        <f t="shared" si="19"/>
        <v>1.1549245147375992E-3</v>
      </c>
      <c r="K181">
        <f>1/(Table1[[#This Row],[omega]]*BxL)</f>
        <v>8.4821811551243694E-5</v>
      </c>
      <c r="L181">
        <f>BxL/(Rdc*mms*Table1[[#This Row],[omega]]^2)</f>
        <v>3.9167513329246067E-5</v>
      </c>
      <c r="M181">
        <f>BxL/(Table1[[#This Row],[omega]]*Le*mms*Table1[[#This Row],[omega]]^2)</f>
        <v>7.7886452923329625E-5</v>
      </c>
      <c r="N181" s="1">
        <f>Table1[[#This Row],[x_A]]*Table1[[#This Row],[omega]]^2</f>
        <v>1402.0740699264356</v>
      </c>
      <c r="O181" s="1">
        <f>Table1[[#This Row],[x_B]]*Table1[[#This Row],[omega]]^2</f>
        <v>102.97336407930149</v>
      </c>
      <c r="P181" s="1">
        <f>Table1[[#This Row],[x_C]]*Table1[[#This Row],[omega]]^2</f>
        <v>47.549215660134209</v>
      </c>
      <c r="Q181" s="1">
        <f>Table1[[#This Row],[x_D]]*Table1[[#This Row],[omega]]^2</f>
        <v>94.553864472395858</v>
      </c>
    </row>
    <row r="182" spans="2:17" x14ac:dyDescent="0.3">
      <c r="B182">
        <f t="shared" si="20"/>
        <v>162</v>
      </c>
      <c r="C182">
        <f t="shared" si="21"/>
        <v>179.27710391012585</v>
      </c>
      <c r="D182">
        <f t="shared" si="16"/>
        <v>1126.4312652018095</v>
      </c>
      <c r="E182" t="str">
        <f t="shared" si="17"/>
        <v>276264.054588498+13066.318806283i</v>
      </c>
      <c r="F182" t="str">
        <f t="shared" si="18"/>
        <v>-0.0000386446148177139+1.82775445798181E-06i</v>
      </c>
      <c r="G182">
        <f t="shared" si="22"/>
        <v>3.8687813853565639E-5</v>
      </c>
      <c r="H182">
        <f t="shared" si="23"/>
        <v>49.088931835013518</v>
      </c>
      <c r="I182">
        <f>IMARGUMENT(IMPRODUCT(-1,Table1[[#This Row],[x]]))/turn</f>
        <v>-7.5218640768326813E-3</v>
      </c>
      <c r="J182">
        <f t="shared" si="19"/>
        <v>1.1549245147375992E-3</v>
      </c>
      <c r="K182">
        <f>1/(Table1[[#This Row],[omega]]*BxL)</f>
        <v>8.2968172859166755E-5</v>
      </c>
      <c r="L182">
        <f>BxL/(Rdc*mms*Table1[[#This Row],[omega]]^2)</f>
        <v>3.7474337606796557E-5</v>
      </c>
      <c r="M182">
        <f>BxL/(Table1[[#This Row],[omega]]*Le*mms*Table1[[#This Row],[omega]]^2)</f>
        <v>7.2890994144906196E-5</v>
      </c>
      <c r="N182" s="1">
        <f>Table1[[#This Row],[x_A]]*Table1[[#This Row],[omega]]^2</f>
        <v>1465.4229622053174</v>
      </c>
      <c r="O182" s="1">
        <f>Table1[[#This Row],[x_B]]*Table1[[#This Row],[omega]]^2</f>
        <v>105.2739500188607</v>
      </c>
      <c r="P182" s="1">
        <f>Table1[[#This Row],[x_C]]*Table1[[#This Row],[omega]]^2</f>
        <v>47.549215660134195</v>
      </c>
      <c r="Q182" s="1">
        <f>Table1[[#This Row],[x_D]]*Table1[[#This Row],[omega]]^2</f>
        <v>92.487548056062948</v>
      </c>
    </row>
    <row r="183" spans="2:17" x14ac:dyDescent="0.3">
      <c r="B183">
        <f t="shared" si="20"/>
        <v>163</v>
      </c>
      <c r="C183">
        <f t="shared" si="21"/>
        <v>183.28243468889812</v>
      </c>
      <c r="D183">
        <f t="shared" si="16"/>
        <v>1151.5975007013856</v>
      </c>
      <c r="E183" t="str">
        <f t="shared" si="17"/>
        <v>289164.891360194+20138.932350379i</v>
      </c>
      <c r="F183" t="str">
        <f t="shared" si="18"/>
        <v>-0.0000368244937664493+2.56464740692086E-06i</v>
      </c>
      <c r="G183">
        <f t="shared" si="22"/>
        <v>3.6913693360013295E-5</v>
      </c>
      <c r="H183">
        <f t="shared" si="23"/>
        <v>48.954083870053182</v>
      </c>
      <c r="I183">
        <f>IMARGUMENT(IMPRODUCT(-1,Table1[[#This Row],[x]]))/turn</f>
        <v>-1.1066500542311689E-2</v>
      </c>
      <c r="J183">
        <f t="shared" si="19"/>
        <v>1.1549245147375992E-3</v>
      </c>
      <c r="K183">
        <f>1/(Table1[[#This Row],[omega]]*BxL)</f>
        <v>8.1155042337546478E-5</v>
      </c>
      <c r="L183">
        <f>BxL/(Rdc*mms*Table1[[#This Row],[omega]]^2)</f>
        <v>3.5854356319821975E-5</v>
      </c>
      <c r="M183">
        <f>BxL/(Table1[[#This Row],[omega]]*Le*mms*Table1[[#This Row],[omega]]^2)</f>
        <v>6.8215932656002148E-5</v>
      </c>
      <c r="N183" s="1">
        <f>Table1[[#This Row],[x_A]]*Table1[[#This Row],[omega]]^2</f>
        <v>1531.6341013790266</v>
      </c>
      <c r="O183" s="1">
        <f>Table1[[#This Row],[x_B]]*Table1[[#This Row],[omega]]^2</f>
        <v>107.62593464498931</v>
      </c>
      <c r="P183" s="1">
        <f>Table1[[#This Row],[x_C]]*Table1[[#This Row],[omega]]^2</f>
        <v>47.549215660134209</v>
      </c>
      <c r="Q183" s="1">
        <f>Table1[[#This Row],[x_D]]*Table1[[#This Row],[omega]]^2</f>
        <v>90.466387525808557</v>
      </c>
    </row>
    <row r="184" spans="2:17" x14ac:dyDescent="0.3">
      <c r="B184">
        <f t="shared" si="20"/>
        <v>164</v>
      </c>
      <c r="C184">
        <f t="shared" si="21"/>
        <v>187.37725081910375</v>
      </c>
      <c r="D184">
        <f t="shared" si="16"/>
        <v>1177.3259892462956</v>
      </c>
      <c r="E184" t="str">
        <f t="shared" si="17"/>
        <v>302648.617250579+27834.262158741i</v>
      </c>
      <c r="F184" t="str">
        <f t="shared" si="18"/>
        <v>-0.0000350580008873767+3.22424597979474E-06i</v>
      </c>
      <c r="G184">
        <f t="shared" si="22"/>
        <v>3.5205953876546624E-5</v>
      </c>
      <c r="H184">
        <f t="shared" si="23"/>
        <v>48.798848917760985</v>
      </c>
      <c r="I184">
        <f>IMARGUMENT(IMPRODUCT(-1,Table1[[#This Row],[x]]))/turn</f>
        <v>-1.4596245334539463E-2</v>
      </c>
      <c r="J184">
        <f t="shared" si="19"/>
        <v>1.1549245147375992E-3</v>
      </c>
      <c r="K184">
        <f>1/(Table1[[#This Row],[omega]]*BxL)</f>
        <v>7.9381534748131956E-5</v>
      </c>
      <c r="L184">
        <f>BxL/(Rdc*mms*Table1[[#This Row],[omega]]^2)</f>
        <v>3.4304405339925411E-5</v>
      </c>
      <c r="M184">
        <f>BxL/(Table1[[#This Row],[omega]]*Le*mms*Table1[[#This Row],[omega]]^2)</f>
        <v>6.3840718907980806E-5</v>
      </c>
      <c r="N184" s="1">
        <f>Table1[[#This Row],[x_A]]*Table1[[#This Row],[omega]]^2</f>
        <v>1600.8368102658781</v>
      </c>
      <c r="O184" s="1">
        <f>Table1[[#This Row],[x_B]]*Table1[[#This Row],[omega]]^2</f>
        <v>110.03046628470052</v>
      </c>
      <c r="P184" s="1">
        <f>Table1[[#This Row],[x_C]]*Table1[[#This Row],[omega]]^2</f>
        <v>47.549215660134202</v>
      </c>
      <c r="Q184" s="1">
        <f>Table1[[#This Row],[x_D]]*Table1[[#This Row],[omega]]^2</f>
        <v>88.489396075337623</v>
      </c>
    </row>
    <row r="185" spans="2:17" x14ac:dyDescent="0.3">
      <c r="B185">
        <f t="shared" si="20"/>
        <v>165</v>
      </c>
      <c r="C185">
        <f t="shared" si="21"/>
        <v>191.56355154339326</v>
      </c>
      <c r="D185">
        <f t="shared" si="16"/>
        <v>1203.6292924485867</v>
      </c>
      <c r="E185" t="str">
        <f t="shared" si="17"/>
        <v>316741.568514481+36198.068307625i</v>
      </c>
      <c r="F185" t="str">
        <f t="shared" si="18"/>
        <v>-0.0000333459674066738+3.81086578446817E-06i</v>
      </c>
      <c r="G185">
        <f t="shared" si="22"/>
        <v>3.3563018939216139E-5</v>
      </c>
      <c r="H185">
        <f t="shared" si="23"/>
        <v>48.623533383475895</v>
      </c>
      <c r="I185">
        <f>IMARGUMENT(IMPRODUCT(-1,Table1[[#This Row],[x]]))/turn</f>
        <v>-1.8110080249008734E-2</v>
      </c>
      <c r="J185">
        <f t="shared" si="19"/>
        <v>1.1549245147375992E-3</v>
      </c>
      <c r="K185">
        <f>1/(Table1[[#This Row],[omega]]*BxL)</f>
        <v>7.7646784198072115E-5</v>
      </c>
      <c r="L185">
        <f>BxL/(Rdc*mms*Table1[[#This Row],[omega]]^2)</f>
        <v>3.2821457321081933E-5</v>
      </c>
      <c r="M185">
        <f>BxL/(Table1[[#This Row],[omega]]*Le*mms*Table1[[#This Row],[omega]]^2)</f>
        <v>5.9746121353208583E-5</v>
      </c>
      <c r="N185" s="1">
        <f>Table1[[#This Row],[x_A]]*Table1[[#This Row],[omega]]^2</f>
        <v>1673.1662547829758</v>
      </c>
      <c r="O185" s="1">
        <f>Table1[[#This Row],[x_B]]*Table1[[#This Row],[omega]]^2</f>
        <v>112.48871892042865</v>
      </c>
      <c r="P185" s="1">
        <f>Table1[[#This Row],[x_C]]*Table1[[#This Row],[omega]]^2</f>
        <v>47.549215660134195</v>
      </c>
      <c r="Q185" s="1">
        <f>Table1[[#This Row],[x_D]]*Table1[[#This Row],[omega]]^2</f>
        <v>86.555608463354375</v>
      </c>
    </row>
    <row r="186" spans="2:17" x14ac:dyDescent="0.3">
      <c r="B186">
        <f t="shared" si="20"/>
        <v>166</v>
      </c>
      <c r="C186">
        <f t="shared" si="21"/>
        <v>195.84338077062313</v>
      </c>
      <c r="D186">
        <f t="shared" si="16"/>
        <v>1230.5202525663551</v>
      </c>
      <c r="E186" t="str">
        <f t="shared" si="17"/>
        <v>331471.271338559+45279.315846833i</v>
      </c>
      <c r="F186" t="str">
        <f t="shared" si="18"/>
        <v>-0.0000316890119874005+4.32875155924463E-06i</v>
      </c>
      <c r="G186">
        <f t="shared" si="22"/>
        <v>3.1983301436832244E-5</v>
      </c>
      <c r="H186">
        <f t="shared" si="23"/>
        <v>48.428478311317704</v>
      </c>
      <c r="I186">
        <f>IMARGUMENT(IMPRODUCT(-1,Table1[[#This Row],[x]]))/turn</f>
        <v>-2.1606996477557035E-2</v>
      </c>
      <c r="J186">
        <f t="shared" si="19"/>
        <v>1.1549245147375992E-3</v>
      </c>
      <c r="K186">
        <f>1/(Table1[[#This Row],[omega]]*BxL)</f>
        <v>7.5949943717154689E-5</v>
      </c>
      <c r="L186">
        <f>BxL/(Rdc*mms*Table1[[#This Row],[omega]]^2)</f>
        <v>3.1402615786662264E-5</v>
      </c>
      <c r="M186">
        <f>BxL/(Table1[[#This Row],[omega]]*Le*mms*Table1[[#This Row],[omega]]^2)</f>
        <v>5.5914141911489145E-5</v>
      </c>
      <c r="N186" s="1">
        <f>Table1[[#This Row],[x_A]]*Table1[[#This Row],[omega]]^2</f>
        <v>1748.7637079506765</v>
      </c>
      <c r="O186" s="1">
        <f>Table1[[#This Row],[x_B]]*Table1[[#This Row],[omega]]^2</f>
        <v>115.00189276321076</v>
      </c>
      <c r="P186" s="1">
        <f>Table1[[#This Row],[x_C]]*Table1[[#This Row],[omega]]^2</f>
        <v>47.549215660134202</v>
      </c>
      <c r="Q186" s="1">
        <f>Table1[[#This Row],[x_D]]*Table1[[#This Row],[omega]]^2</f>
        <v>84.664080542295878</v>
      </c>
    </row>
    <row r="187" spans="2:17" x14ac:dyDescent="0.3">
      <c r="B187">
        <f t="shared" si="20"/>
        <v>167</v>
      </c>
      <c r="C187">
        <f t="shared" si="21"/>
        <v>200.218828073769</v>
      </c>
      <c r="D187">
        <f t="shared" si="16"/>
        <v>1258.0119987738199</v>
      </c>
      <c r="E187" t="str">
        <f t="shared" si="17"/>
        <v>346866.495605132+55130.395986055i</v>
      </c>
      <c r="F187" t="str">
        <f t="shared" si="18"/>
        <v>-0.0000300875493440544+4.78206609921753E-06i</v>
      </c>
      <c r="G187">
        <f t="shared" si="22"/>
        <v>3.0465206083468298E-5</v>
      </c>
      <c r="H187">
        <f t="shared" si="23"/>
        <v>48.214058116178819</v>
      </c>
      <c r="I187">
        <f>IMARGUMENT(IMPRODUCT(-1,Table1[[#This Row],[x]]))/turn</f>
        <v>-2.5085996086657722E-2</v>
      </c>
      <c r="J187">
        <f t="shared" si="19"/>
        <v>1.1549245147375992E-3</v>
      </c>
      <c r="K187">
        <f>1/(Table1[[#This Row],[omega]]*BxL)</f>
        <v>7.4290184844283524E-5</v>
      </c>
      <c r="L187">
        <f>BxL/(Rdc*mms*Table1[[#This Row],[omega]]^2)</f>
        <v>3.0045109472068523E-5</v>
      </c>
      <c r="M187">
        <f>BxL/(Table1[[#This Row],[omega]]*Le*mms*Table1[[#This Row],[omega]]^2)</f>
        <v>5.2327936858285363E-5</v>
      </c>
      <c r="N187" s="1">
        <f>Table1[[#This Row],[x_A]]*Table1[[#This Row],[omega]]^2</f>
        <v>1827.7768258253959</v>
      </c>
      <c r="O187" s="1">
        <f>Table1[[#This Row],[x_B]]*Table1[[#This Row],[omega]]^2</f>
        <v>117.57121483867476</v>
      </c>
      <c r="P187" s="1">
        <f>Table1[[#This Row],[x_C]]*Table1[[#This Row],[omega]]^2</f>
        <v>47.549215660134202</v>
      </c>
      <c r="Q187" s="1">
        <f>Table1[[#This Row],[x_D]]*Table1[[#This Row],[omega]]^2</f>
        <v>82.813888797363518</v>
      </c>
    </row>
    <row r="188" spans="2:17" x14ac:dyDescent="0.3">
      <c r="B188">
        <f t="shared" si="20"/>
        <v>168</v>
      </c>
      <c r="C188">
        <f t="shared" si="21"/>
        <v>204.69202971013399</v>
      </c>
      <c r="D188">
        <f t="shared" si="16"/>
        <v>1286.11795357148</v>
      </c>
      <c r="E188" t="str">
        <f t="shared" si="17"/>
        <v>362957.311085173+65807.362474235i</v>
      </c>
      <c r="F188" t="str">
        <f t="shared" si="18"/>
        <v>-0.0000285417994819668+5.17488003909078E-06i</v>
      </c>
      <c r="G188">
        <f t="shared" si="22"/>
        <v>2.9007131900409952E-5</v>
      </c>
      <c r="H188">
        <f t="shared" si="23"/>
        <v>47.980679196589058</v>
      </c>
      <c r="I188">
        <f>IMARGUMENT(IMPRODUCT(-1,Table1[[#This Row],[x]]))/turn</f>
        <v>-2.8546093495744263E-2</v>
      </c>
      <c r="J188">
        <f t="shared" si="19"/>
        <v>1.1549245147375992E-3</v>
      </c>
      <c r="K188">
        <f>1/(Table1[[#This Row],[omega]]*BxL)</f>
        <v>7.266669722299265E-5</v>
      </c>
      <c r="L188">
        <f>BxL/(Rdc*mms*Table1[[#This Row],[omega]]^2)</f>
        <v>2.8746286911932732E-5</v>
      </c>
      <c r="M188">
        <f>BxL/(Table1[[#This Row],[omega]]*Le*mms*Table1[[#This Row],[omega]]^2)</f>
        <v>4.8971742786989938E-5</v>
      </c>
      <c r="N188" s="1">
        <f>Table1[[#This Row],[x_A]]*Table1[[#This Row],[omega]]^2</f>
        <v>1910.3599358996912</v>
      </c>
      <c r="O188" s="1">
        <f>Table1[[#This Row],[x_B]]*Table1[[#This Row],[omega]]^2</f>
        <v>120.19793958611965</v>
      </c>
      <c r="P188" s="1">
        <f>Table1[[#This Row],[x_C]]*Table1[[#This Row],[omega]]^2</f>
        <v>47.549215660134202</v>
      </c>
      <c r="Q188" s="1">
        <f>Table1[[#This Row],[x_D]]*Table1[[#This Row],[omega]]^2</f>
        <v>81.004129895628552</v>
      </c>
    </row>
    <row r="189" spans="2:17" x14ac:dyDescent="0.3">
      <c r="B189">
        <f t="shared" si="20"/>
        <v>169</v>
      </c>
      <c r="C189">
        <f t="shared" si="21"/>
        <v>209.26516966434909</v>
      </c>
      <c r="D189">
        <f t="shared" si="16"/>
        <v>1314.8518393394802</v>
      </c>
      <c r="E189" t="str">
        <f t="shared" si="17"/>
        <v>379775.146170233+77370.184213942i</v>
      </c>
      <c r="F189" t="str">
        <f t="shared" si="18"/>
        <v>-0.000027051797474693+5.51116252614663E-06i</v>
      </c>
      <c r="G189">
        <f t="shared" si="22"/>
        <v>2.760747469439046E-5</v>
      </c>
      <c r="H189">
        <f t="shared" si="23"/>
        <v>47.728778435800876</v>
      </c>
      <c r="I189">
        <f>IMARGUMENT(IMPRODUCT(-1,Table1[[#This Row],[x]]))/turn</f>
        <v>-3.1986316952614398E-2</v>
      </c>
      <c r="J189">
        <f t="shared" si="19"/>
        <v>1.1549245147375992E-3</v>
      </c>
      <c r="K189">
        <f>1/(Table1[[#This Row],[omega]]*BxL)</f>
        <v>7.1078688205800073E-5</v>
      </c>
      <c r="L189">
        <f>BxL/(Rdc*mms*Table1[[#This Row],[omega]]^2)</f>
        <v>2.750361126130595E-5</v>
      </c>
      <c r="M189">
        <f>BxL/(Table1[[#This Row],[omega]]*Le*mms*Table1[[#This Row],[omega]]^2)</f>
        <v>4.5830807319806845E-5</v>
      </c>
      <c r="N189" s="1">
        <f>Table1[[#This Row],[x_A]]*Table1[[#This Row],[omega]]^2</f>
        <v>1996.6743385328953</v>
      </c>
      <c r="O189" s="1">
        <f>Table1[[#This Row],[x_B]]*Table1[[#This Row],[omega]]^2</f>
        <v>122.88334947097945</v>
      </c>
      <c r="P189" s="1">
        <f>Table1[[#This Row],[x_C]]*Table1[[#This Row],[omega]]^2</f>
        <v>47.549215660134202</v>
      </c>
      <c r="Q189" s="1">
        <f>Table1[[#This Row],[x_D]]*Table1[[#This Row],[omega]]^2</f>
        <v>79.23392024499104</v>
      </c>
    </row>
    <row r="190" spans="2:17" x14ac:dyDescent="0.3">
      <c r="B190">
        <f t="shared" si="20"/>
        <v>170</v>
      </c>
      <c r="C190">
        <f t="shared" si="21"/>
        <v>213.94048071467603</v>
      </c>
      <c r="D190">
        <f t="shared" si="16"/>
        <v>1344.2276850373887</v>
      </c>
      <c r="E190" t="str">
        <f t="shared" si="17"/>
        <v>397352.849258004+89883.015224159i</v>
      </c>
      <c r="F190" t="str">
        <f t="shared" si="18"/>
        <v>-0.0000256174036916925+5.79477280790493E-06i</v>
      </c>
      <c r="G190">
        <f t="shared" si="22"/>
        <v>2.6264629519533962E-5</v>
      </c>
      <c r="H190">
        <f t="shared" si="23"/>
        <v>47.458821599126175</v>
      </c>
      <c r="I190">
        <f>IMARGUMENT(IMPRODUCT(-1,Table1[[#This Row],[x]]))/turn</f>
        <v>-3.540571000232752E-2</v>
      </c>
      <c r="J190">
        <f t="shared" si="19"/>
        <v>1.1549245147375992E-3</v>
      </c>
      <c r="K190">
        <f>1/(Table1[[#This Row],[omega]]*BxL)</f>
        <v>6.9525382467207694E-5</v>
      </c>
      <c r="L190">
        <f>BxL/(Rdc*mms*Table1[[#This Row],[omega]]^2)</f>
        <v>2.6314655340722612E-5</v>
      </c>
      <c r="M190">
        <f>BxL/(Table1[[#This Row],[omega]]*Le*mms*Table1[[#This Row],[omega]]^2)</f>
        <v>4.2891324262678245E-5</v>
      </c>
      <c r="N190" s="1">
        <f>Table1[[#This Row],[x_A]]*Table1[[#This Row],[omega]]^2</f>
        <v>2086.8886220010791</v>
      </c>
      <c r="O190" s="1">
        <f>Table1[[#This Row],[x_B]]*Table1[[#This Row],[omega]]^2</f>
        <v>125.62875561097091</v>
      </c>
      <c r="P190" s="1">
        <f>Table1[[#This Row],[x_C]]*Table1[[#This Row],[omega]]^2</f>
        <v>47.549215660134202</v>
      </c>
      <c r="Q190" s="1">
        <f>Table1[[#This Row],[x_D]]*Table1[[#This Row],[omega]]^2</f>
        <v>77.502395562777309</v>
      </c>
    </row>
    <row r="191" spans="2:17" x14ac:dyDescent="0.3">
      <c r="B191">
        <f t="shared" si="20"/>
        <v>171</v>
      </c>
      <c r="C191">
        <f t="shared" si="21"/>
        <v>218.72024552313349</v>
      </c>
      <c r="D191">
        <f t="shared" si="16"/>
        <v>1374.2598330536625</v>
      </c>
      <c r="E191" t="str">
        <f t="shared" si="17"/>
        <v>415724.752911423+103414.483141261i</v>
      </c>
      <c r="F191" t="str">
        <f t="shared" si="18"/>
        <v>-0.000024238314388684+6.02945275008732E-06i</v>
      </c>
      <c r="G191">
        <f t="shared" si="22"/>
        <v>2.4976993111065656E-5</v>
      </c>
      <c r="H191">
        <f t="shared" si="23"/>
        <v>47.171301636202756</v>
      </c>
      <c r="I191">
        <f>IMARGUMENT(IMPRODUCT(-1,Table1[[#This Row],[x]]))/turn</f>
        <v>-3.8803332945400289E-2</v>
      </c>
      <c r="J191">
        <f t="shared" si="19"/>
        <v>1.1549245147375992E-3</v>
      </c>
      <c r="K191">
        <f>1/(Table1[[#This Row],[omega]]*BxL)</f>
        <v>6.8006021625158193E-5</v>
      </c>
      <c r="L191">
        <f>BxL/(Rdc*mms*Table1[[#This Row],[omega]]^2)</f>
        <v>2.5177096895462109E-5</v>
      </c>
      <c r="M191">
        <f>BxL/(Table1[[#This Row],[omega]]*Le*mms*Table1[[#This Row],[omega]]^2)</f>
        <v>4.0140372919225534E-5</v>
      </c>
      <c r="N191" s="1">
        <f>Table1[[#This Row],[x_A]]*Table1[[#This Row],[omega]]^2</f>
        <v>2181.1789917816895</v>
      </c>
      <c r="O191" s="1">
        <f>Table1[[#This Row],[x_B]]*Table1[[#This Row],[omega]]^2</f>
        <v>128.43549841623016</v>
      </c>
      <c r="P191" s="1">
        <f>Table1[[#This Row],[x_C]]*Table1[[#This Row],[omega]]^2</f>
        <v>47.549215660134202</v>
      </c>
      <c r="Q191" s="1">
        <f>Table1[[#This Row],[x_D]]*Table1[[#This Row],[omega]]^2</f>
        <v>75.808710453764718</v>
      </c>
    </row>
    <row r="192" spans="2:17" x14ac:dyDescent="0.3">
      <c r="B192">
        <f t="shared" si="20"/>
        <v>172</v>
      </c>
      <c r="C192">
        <f t="shared" si="21"/>
        <v>223.60679774997899</v>
      </c>
      <c r="D192">
        <f t="shared" si="16"/>
        <v>1404.9629462081441</v>
      </c>
      <c r="E192" t="str">
        <f t="shared" si="17"/>
        <v>434926.740916635+118037.99752946i</v>
      </c>
      <c r="F192" t="str">
        <f t="shared" si="18"/>
        <v>-0.0000229140725740377+6.21882029185822E-06i</v>
      </c>
      <c r="G192">
        <f t="shared" si="22"/>
        <v>2.3742966279525694E-5</v>
      </c>
      <c r="H192">
        <f t="shared" si="23"/>
        <v>46.866736897464527</v>
      </c>
      <c r="I192">
        <f>IMARGUMENT(IMPRODUCT(-1,Table1[[#This Row],[x]]))/turn</f>
        <v>-4.2178264280514924E-2</v>
      </c>
      <c r="J192">
        <f t="shared" si="19"/>
        <v>1.1549245147375992E-3</v>
      </c>
      <c r="K192">
        <f>1/(Table1[[#This Row],[omega]]*BxL)</f>
        <v>6.6519863870764275E-5</v>
      </c>
      <c r="L192">
        <f>BxL/(Rdc*mms*Table1[[#This Row],[omega]]^2)</f>
        <v>2.4088714059747943E-5</v>
      </c>
      <c r="M192">
        <f>BxL/(Table1[[#This Row],[omega]]*Le*mms*Table1[[#This Row],[omega]]^2)</f>
        <v>3.7565861296954917E-5</v>
      </c>
      <c r="N192" s="1">
        <f>Table1[[#This Row],[x_A]]*Table1[[#This Row],[omega]]^2</f>
        <v>2279.7296147160364</v>
      </c>
      <c r="O192" s="1">
        <f>Table1[[#This Row],[x_B]]*Table1[[#This Row],[omega]]^2</f>
        <v>131.3049482437518</v>
      </c>
      <c r="P192" s="1">
        <f>Table1[[#This Row],[x_C]]*Table1[[#This Row],[omega]]^2</f>
        <v>47.549215660134202</v>
      </c>
      <c r="Q192" s="1">
        <f>Table1[[#This Row],[x_D]]*Table1[[#This Row],[omega]]^2</f>
        <v>74.152037997427598</v>
      </c>
    </row>
    <row r="193" spans="2:17" x14ac:dyDescent="0.3">
      <c r="B193">
        <f t="shared" si="20"/>
        <v>173</v>
      </c>
      <c r="C193">
        <f t="shared" si="21"/>
        <v>228.60252319308771</v>
      </c>
      <c r="D193">
        <f t="shared" si="16"/>
        <v>1436.3520149109879</v>
      </c>
      <c r="E193" t="str">
        <f t="shared" si="17"/>
        <v>454996.318370772+133832.079359178i</v>
      </c>
      <c r="F193" t="str">
        <f t="shared" si="18"/>
        <v>-0.0000216440790663826+0.0000063663638370541i</v>
      </c>
      <c r="G193">
        <f t="shared" si="22"/>
        <v>2.2560956254945658E-5</v>
      </c>
      <c r="H193">
        <f t="shared" si="23"/>
        <v>46.545669274646635</v>
      </c>
      <c r="I193">
        <f>IMARGUMENT(IMPRODUCT(-1,Table1[[#This Row],[x]]))/turn</f>
        <v>-4.5529602126448979E-2</v>
      </c>
      <c r="J193">
        <f t="shared" si="19"/>
        <v>1.1549245147375992E-3</v>
      </c>
      <c r="K193">
        <f>1/(Table1[[#This Row],[omega]]*BxL)</f>
        <v>6.5066183606130371E-5</v>
      </c>
      <c r="L193">
        <f>BxL/(Rdc*mms*Table1[[#This Row],[omega]]^2)</f>
        <v>2.3047381017026077E-5</v>
      </c>
      <c r="M193">
        <f>BxL/(Table1[[#This Row],[omega]]*Le*mms*Table1[[#This Row],[omega]]^2)</f>
        <v>3.5156472956088518E-5</v>
      </c>
      <c r="N193" s="1">
        <f>Table1[[#This Row],[x_A]]*Table1[[#This Row],[omega]]^2</f>
        <v>2382.7329787217623</v>
      </c>
      <c r="O193" s="1">
        <f>Table1[[#This Row],[x_B]]*Table1[[#This Row],[omega]]^2</f>
        <v>134.23850606644748</v>
      </c>
      <c r="P193" s="1">
        <f>Table1[[#This Row],[x_C]]*Table1[[#This Row],[omega]]^2</f>
        <v>47.549215660134202</v>
      </c>
      <c r="Q193" s="1">
        <f>Table1[[#This Row],[x_D]]*Table1[[#This Row],[omega]]^2</f>
        <v>72.53156934420447</v>
      </c>
    </row>
    <row r="194" spans="2:17" x14ac:dyDescent="0.3">
      <c r="B194">
        <f t="shared" si="20"/>
        <v>174</v>
      </c>
      <c r="C194">
        <f t="shared" si="21"/>
        <v>233.70986095279011</v>
      </c>
      <c r="D194">
        <f t="shared" si="16"/>
        <v>1468.4423644815533</v>
      </c>
      <c r="E194" t="str">
        <f t="shared" si="17"/>
        <v>475972.684936481+150880.713104926i</v>
      </c>
      <c r="F194" t="str">
        <f t="shared" si="18"/>
        <v>-0.0000204276036611716+6.47543757229196E-06i</v>
      </c>
      <c r="G194">
        <f t="shared" si="22"/>
        <v>2.1429378971182571E-5</v>
      </c>
      <c r="H194">
        <f t="shared" si="23"/>
        <v>46.208662275634573</v>
      </c>
      <c r="I194">
        <f>IMARGUMENT(IMPRODUCT(-1,Table1[[#This Row],[x]]))/turn</f>
        <v>-4.8856465617482712E-2</v>
      </c>
      <c r="J194">
        <f t="shared" si="19"/>
        <v>1.1549245147375992E-3</v>
      </c>
      <c r="K194">
        <f>1/(Table1[[#This Row],[omega]]*BxL)</f>
        <v>6.3644271090087907E-5</v>
      </c>
      <c r="L194">
        <f>BxL/(Rdc*mms*Table1[[#This Row],[omega]]^2)</f>
        <v>2.2051063847844569E-5</v>
      </c>
      <c r="M194">
        <f>BxL/(Table1[[#This Row],[omega]]*Le*mms*Table1[[#This Row],[omega]]^2)</f>
        <v>3.2901617267387624E-5</v>
      </c>
      <c r="N194" s="1">
        <f>Table1[[#This Row],[x_A]]*Table1[[#This Row],[omega]]^2</f>
        <v>2490.3902687580216</v>
      </c>
      <c r="O194" s="1">
        <f>Table1[[#This Row],[x_B]]*Table1[[#This Row],[omega]]^2</f>
        <v>137.23760415715452</v>
      </c>
      <c r="P194" s="1">
        <f>Table1[[#This Row],[x_C]]*Table1[[#This Row],[omega]]^2</f>
        <v>47.549215660134195</v>
      </c>
      <c r="Q194" s="1">
        <f>Table1[[#This Row],[x_D]]*Table1[[#This Row],[omega]]^2</f>
        <v>70.946513320586547</v>
      </c>
    </row>
    <row r="195" spans="2:17" x14ac:dyDescent="0.3">
      <c r="B195">
        <f t="shared" si="20"/>
        <v>175</v>
      </c>
      <c r="C195">
        <f t="shared" si="21"/>
        <v>238.93130462273064</v>
      </c>
      <c r="D195">
        <f t="shared" si="16"/>
        <v>1501.2496626307895</v>
      </c>
      <c r="E195" t="str">
        <f t="shared" si="17"/>
        <v>497896.811406232+169273.723013715i</v>
      </c>
      <c r="F195" t="str">
        <f t="shared" si="18"/>
        <v>-0.0000192637963272164+6.54925769553751E-06i</v>
      </c>
      <c r="G195">
        <f t="shared" si="22"/>
        <v>2.0346661281375708E-5</v>
      </c>
      <c r="H195">
        <f t="shared" si="23"/>
        <v>45.856299044389075</v>
      </c>
      <c r="I195">
        <f>IMARGUMENT(IMPRODUCT(-1,Table1[[#This Row],[x]]))/turn</f>
        <v>-5.2157996266164249E-2</v>
      </c>
      <c r="J195">
        <f t="shared" si="19"/>
        <v>1.1549245147375992E-3</v>
      </c>
      <c r="K195">
        <f>1/(Table1[[#This Row],[omega]]*BxL)</f>
        <v>6.2253432091673532E-5</v>
      </c>
      <c r="L195">
        <f>BxL/(Rdc*mms*Table1[[#This Row],[omega]]^2)</f>
        <v>2.1097816557226381E-5</v>
      </c>
      <c r="M195">
        <f>BxL/(Table1[[#This Row],[omega]]*Le*mms*Table1[[#This Row],[omega]]^2)</f>
        <v>3.0791382860327159E-5</v>
      </c>
      <c r="N195" s="1">
        <f>Table1[[#This Row],[x_A]]*Table1[[#This Row],[omega]]^2</f>
        <v>2602.9117597775453</v>
      </c>
      <c r="O195" s="1">
        <f>Table1[[#This Row],[x_B]]*Table1[[#This Row],[omega]]^2</f>
        <v>140.30370678792428</v>
      </c>
      <c r="P195" s="1">
        <f>Table1[[#This Row],[x_C]]*Table1[[#This Row],[omega]]^2</f>
        <v>47.549215660134202</v>
      </c>
      <c r="Q195" s="1">
        <f>Table1[[#This Row],[x_D]]*Table1[[#This Row],[omega]]^2</f>
        <v>69.396096042837826</v>
      </c>
    </row>
    <row r="196" spans="2:17" x14ac:dyDescent="0.3">
      <c r="B196">
        <f t="shared" si="20"/>
        <v>176</v>
      </c>
      <c r="C196">
        <f t="shared" si="21"/>
        <v>244.2694035073342</v>
      </c>
      <c r="D196">
        <f t="shared" si="16"/>
        <v>1534.7899271108024</v>
      </c>
      <c r="E196" t="str">
        <f t="shared" si="17"/>
        <v>520811.519725994+189107.175201425i</v>
      </c>
      <c r="F196" t="str">
        <f t="shared" si="18"/>
        <v>-0.0000181516983580697+6.59089953196284E-06i</v>
      </c>
      <c r="G196">
        <f t="shared" si="22"/>
        <v>1.9311243096258152E-5</v>
      </c>
      <c r="H196">
        <f t="shared" si="23"/>
        <v>45.489180337000107</v>
      </c>
      <c r="I196">
        <f>IMARGUMENT(IMPRODUCT(-1,Table1[[#This Row],[x]]))/turn</f>
        <v>-5.5433359287062875E-2</v>
      </c>
      <c r="J196">
        <f t="shared" si="19"/>
        <v>1.1549245147375992E-3</v>
      </c>
      <c r="K196">
        <f>1/(Table1[[#This Row],[omega]]*BxL)</f>
        <v>6.0892987551179408E-5</v>
      </c>
      <c r="L196">
        <f>BxL/(Rdc*mms*Table1[[#This Row],[omega]]^2)</f>
        <v>2.0185777273774723E-5</v>
      </c>
      <c r="M196">
        <f>BxL/(Table1[[#This Row],[omega]]*Le*mms*Table1[[#This Row],[omega]]^2)</f>
        <v>2.8816494056996567E-5</v>
      </c>
      <c r="N196" s="1">
        <f>Table1[[#This Row],[x_A]]*Table1[[#This Row],[omega]]^2</f>
        <v>2720.5172274332122</v>
      </c>
      <c r="O196" s="1">
        <f>Table1[[#This Row],[x_B]]*Table1[[#This Row],[omega]]^2</f>
        <v>143.43831094493481</v>
      </c>
      <c r="P196" s="1">
        <f>Table1[[#This Row],[x_C]]*Table1[[#This Row],[omega]]^2</f>
        <v>47.549215660134209</v>
      </c>
      <c r="Q196" s="1">
        <f>Table1[[#This Row],[x_D]]*Table1[[#This Row],[omega]]^2</f>
        <v>67.879560539155747</v>
      </c>
    </row>
    <row r="197" spans="2:17" x14ac:dyDescent="0.3">
      <c r="B197">
        <f t="shared" si="20"/>
        <v>177</v>
      </c>
      <c r="C197">
        <f t="shared" si="21"/>
        <v>249.72676386647268</v>
      </c>
      <c r="D197">
        <f t="shared" si="16"/>
        <v>1569.0795335353255</v>
      </c>
      <c r="E197" t="str">
        <f t="shared" si="17"/>
        <v>544761.566634557+210483.807348106i</v>
      </c>
      <c r="F197" t="str">
        <f t="shared" si="18"/>
        <v>-0.0000170902534075514+6.60329550777302E-06i</v>
      </c>
      <c r="G197">
        <f t="shared" si="22"/>
        <v>1.8321579437845896E-5</v>
      </c>
      <c r="H197">
        <f t="shared" si="23"/>
        <v>45.107922465179932</v>
      </c>
      <c r="I197">
        <f>IMARGUMENT(IMPRODUCT(-1,Table1[[#This Row],[x]]))/turn</f>
        <v>-5.8681744874949905E-2</v>
      </c>
      <c r="J197">
        <f t="shared" si="19"/>
        <v>1.1549245147375992E-3</v>
      </c>
      <c r="K197">
        <f>1/(Table1[[#This Row],[omega]]*BxL)</f>
        <v>5.9562273248610679E-5</v>
      </c>
      <c r="L197">
        <f>BxL/(Rdc*mms*Table1[[#This Row],[omega]]^2)</f>
        <v>1.9313164613087656E-5</v>
      </c>
      <c r="M197">
        <f>BxL/(Table1[[#This Row],[omega]]*Le*mms*Table1[[#This Row],[omega]]^2)</f>
        <v>2.6968270100230688E-5</v>
      </c>
      <c r="N197" s="1">
        <f>Table1[[#This Row],[x_A]]*Table1[[#This Row],[omega]]^2</f>
        <v>2843.4363773412892</v>
      </c>
      <c r="O197" s="1">
        <f>Table1[[#This Row],[x_B]]*Table1[[#This Row],[omega]]^2</f>
        <v>146.64294705937621</v>
      </c>
      <c r="P197" s="1">
        <f>Table1[[#This Row],[x_C]]*Table1[[#This Row],[omega]]^2</f>
        <v>47.549215660134202</v>
      </c>
      <c r="Q197" s="1">
        <f>Table1[[#This Row],[x_D]]*Table1[[#This Row],[omega]]^2</f>
        <v>66.396166380089142</v>
      </c>
    </row>
    <row r="198" spans="2:17" x14ac:dyDescent="0.3">
      <c r="B198">
        <f t="shared" si="20"/>
        <v>178</v>
      </c>
      <c r="C198">
        <f t="shared" si="21"/>
        <v>255.30605018793719</v>
      </c>
      <c r="D198">
        <f t="shared" si="16"/>
        <v>1604.1352233748994</v>
      </c>
      <c r="E198" t="str">
        <f t="shared" si="17"/>
        <v>569793.731081862+233513.487884573i</v>
      </c>
      <c r="F198" t="str">
        <f t="shared" si="18"/>
        <v>-0.0000160783183435786+0.000006589233947167i</v>
      </c>
      <c r="G198">
        <f t="shared" si="22"/>
        <v>1.7376142401809272E-5</v>
      </c>
      <c r="H198">
        <f t="shared" si="23"/>
        <v>44.713155218645888</v>
      </c>
      <c r="I198">
        <f>IMARGUMENT(IMPRODUCT(-1,Table1[[#This Row],[x]]))/turn</f>
        <v>-6.1902369430784789E-2</v>
      </c>
      <c r="J198">
        <f t="shared" si="19"/>
        <v>1.1549245147375992E-3</v>
      </c>
      <c r="K198">
        <f>1/(Table1[[#This Row],[omega]]*BxL)</f>
        <v>5.8260639479388687E-5</v>
      </c>
      <c r="L198">
        <f>BxL/(Rdc*mms*Table1[[#This Row],[omega]]^2)</f>
        <v>1.8478274198379261E-5</v>
      </c>
      <c r="M198">
        <f>BxL/(Table1[[#This Row],[omega]]*Le*mms*Table1[[#This Row],[omega]]^2)</f>
        <v>2.5238586996755596E-5</v>
      </c>
      <c r="N198" s="1">
        <f>Table1[[#This Row],[x_A]]*Table1[[#This Row],[omega]]^2</f>
        <v>2971.9092937397063</v>
      </c>
      <c r="O198" s="1">
        <f>Table1[[#This Row],[x_B]]*Table1[[#This Row],[omega]]^2</f>
        <v>149.91917975466353</v>
      </c>
      <c r="P198" s="1">
        <f>Table1[[#This Row],[x_C]]*Table1[[#This Row],[omega]]^2</f>
        <v>47.549215660134202</v>
      </c>
      <c r="Q198" s="1">
        <f>Table1[[#This Row],[x_D]]*Table1[[#This Row],[omega]]^2</f>
        <v>64.945189317033183</v>
      </c>
    </row>
    <row r="199" spans="2:17" x14ac:dyDescent="0.3">
      <c r="B199">
        <f t="shared" si="20"/>
        <v>179</v>
      </c>
      <c r="C199">
        <f t="shared" si="21"/>
        <v>261.00998648834263</v>
      </c>
      <c r="D199">
        <f t="shared" si="16"/>
        <v>1639.9741121306952</v>
      </c>
      <c r="E199" t="str">
        <f t="shared" si="17"/>
        <v>595956.905597105+258313.706692437i</v>
      </c>
      <c r="F199" t="str">
        <f t="shared" si="18"/>
        <v>-0.0000151146738597025+0.0000065513586527455i</v>
      </c>
      <c r="G199">
        <f t="shared" si="22"/>
        <v>1.6473423022616684E-5</v>
      </c>
      <c r="H199">
        <f t="shared" si="23"/>
        <v>44.305519777893167</v>
      </c>
      <c r="I199">
        <f>IMARGUMENT(IMPRODUCT(-1,Table1[[#This Row],[x]]))/turn</f>
        <v>-6.5094476728938463E-2</v>
      </c>
      <c r="J199">
        <f t="shared" si="19"/>
        <v>1.1549245147375992E-3</v>
      </c>
      <c r="K199">
        <f>1/(Table1[[#This Row],[omega]]*BxL)</f>
        <v>5.6987450737140464E-5</v>
      </c>
      <c r="L199">
        <f>BxL/(Rdc*mms*Table1[[#This Row],[omega]]^2)</f>
        <v>1.7679475331510671E-5</v>
      </c>
      <c r="M199">
        <f>BxL/(Table1[[#This Row],[omega]]*Le*mms*Table1[[#This Row],[omega]]^2)</f>
        <v>2.3619841807626731E-5</v>
      </c>
      <c r="N199" s="1">
        <f>Table1[[#This Row],[x_A]]*Table1[[#This Row],[omega]]^2</f>
        <v>3106.1869084178024</v>
      </c>
      <c r="O199" s="1">
        <f>Table1[[#This Row],[x_B]]*Table1[[#This Row],[omega]]^2</f>
        <v>153.26860861034538</v>
      </c>
      <c r="P199" s="1">
        <f>Table1[[#This Row],[x_C]]*Table1[[#This Row],[omega]]^2</f>
        <v>47.549215660134195</v>
      </c>
      <c r="Q199" s="1">
        <f>Table1[[#This Row],[x_D]]*Table1[[#This Row],[omega]]^2</f>
        <v>63.525920928623535</v>
      </c>
    </row>
    <row r="200" spans="2:17" x14ac:dyDescent="0.3">
      <c r="B200">
        <f t="shared" si="20"/>
        <v>180</v>
      </c>
      <c r="C200">
        <f t="shared" si="21"/>
        <v>266.84135764309303</v>
      </c>
      <c r="D200">
        <f t="shared" si="16"/>
        <v>1676.6136976909336</v>
      </c>
      <c r="E200" t="str">
        <f t="shared" si="17"/>
        <v>623302.191785041+285010.099478209i</v>
      </c>
      <c r="F200" t="str">
        <f t="shared" si="18"/>
        <v>-0.0000141980347892999+6.49216922549985E-06i</v>
      </c>
      <c r="G200">
        <f t="shared" si="22"/>
        <v>1.5611933036325054E-5</v>
      </c>
      <c r="H200">
        <f t="shared" si="23"/>
        <v>43.885666628806348</v>
      </c>
      <c r="I200">
        <f>IMARGUMENT(IMPRODUCT(-1,Table1[[#This Row],[x]]))/turn</f>
        <v>-6.825733901921606E-2</v>
      </c>
      <c r="J200">
        <f t="shared" si="19"/>
        <v>1.1549245147375992E-3</v>
      </c>
      <c r="K200">
        <f>1/(Table1[[#This Row],[omega]]*BxL)</f>
        <v>5.57420854034211E-5</v>
      </c>
      <c r="L200">
        <f>BxL/(Rdc*mms*Table1[[#This Row],[omega]]^2)</f>
        <v>1.6915207807929898E-5</v>
      </c>
      <c r="M200">
        <f>BxL/(Table1[[#This Row],[omega]]*Le*mms*Table1[[#This Row],[omega]]^2)</f>
        <v>2.2104919228997611E-5</v>
      </c>
      <c r="N200" s="1">
        <f>Table1[[#This Row],[x_A]]*Table1[[#This Row],[omega]]^2</f>
        <v>3246.5314908333125</v>
      </c>
      <c r="O200" s="1">
        <f>Table1[[#This Row],[x_B]]*Table1[[#This Row],[omega]]^2</f>
        <v>156.69286894307794</v>
      </c>
      <c r="P200" s="1">
        <f>Table1[[#This Row],[x_C]]*Table1[[#This Row],[omega]]^2</f>
        <v>47.549215660134195</v>
      </c>
      <c r="Q200" s="1">
        <f>Table1[[#This Row],[x_D]]*Table1[[#This Row],[omega]]^2</f>
        <v>62.137668274859109</v>
      </c>
    </row>
    <row r="201" spans="2:17" x14ac:dyDescent="0.3">
      <c r="B201">
        <f t="shared" si="20"/>
        <v>181</v>
      </c>
      <c r="C201">
        <f t="shared" si="21"/>
        <v>272.80301074606268</v>
      </c>
      <c r="D201">
        <f t="shared" si="16"/>
        <v>1714.0718688740142</v>
      </c>
      <c r="E201" t="str">
        <f t="shared" si="17"/>
        <v>651883.00013704+313737.00813034i</v>
      </c>
      <c r="F201" t="str">
        <f t="shared" si="18"/>
        <v>-0.0000133270600731216+6.41402207702227E-06i</v>
      </c>
      <c r="G201">
        <f t="shared" si="22"/>
        <v>1.4790206536662055E-5</v>
      </c>
      <c r="H201">
        <f t="shared" si="23"/>
        <v>43.454253490393548</v>
      </c>
      <c r="I201">
        <f>IMARGUMENT(IMPRODUCT(-1,Table1[[#This Row],[x]]))/turn</f>
        <v>-7.1390258057514852E-2</v>
      </c>
      <c r="J201">
        <f t="shared" si="19"/>
        <v>1.1549245147375992E-3</v>
      </c>
      <c r="K201">
        <f>1/(Table1[[#This Row],[omega]]*BxL)</f>
        <v>5.4523935444216133E-5</v>
      </c>
      <c r="L201">
        <f>BxL/(Rdc*mms*Table1[[#This Row],[omega]]^2)</f>
        <v>1.6183978869298515E-5</v>
      </c>
      <c r="M201">
        <f>BxL/(Table1[[#This Row],[omega]]*Le*mms*Table1[[#This Row],[omega]]^2)</f>
        <v>2.0687160316320752E-5</v>
      </c>
      <c r="N201" s="1">
        <f>Table1[[#This Row],[x_A]]*Table1[[#This Row],[omega]]^2</f>
        <v>3393.2171603740003</v>
      </c>
      <c r="O201" s="1">
        <f>Table1[[#This Row],[x_B]]*Table1[[#This Row],[omega]]^2</f>
        <v>160.19363260504807</v>
      </c>
      <c r="P201" s="1">
        <f>Table1[[#This Row],[x_C]]*Table1[[#This Row],[omega]]^2</f>
        <v>47.549215660134195</v>
      </c>
      <c r="Q201" s="1">
        <f>Table1[[#This Row],[x_D]]*Table1[[#This Row],[omega]]^2</f>
        <v>60.779753558782382</v>
      </c>
    </row>
    <row r="202" spans="2:17" x14ac:dyDescent="0.3">
      <c r="B202">
        <f t="shared" si="20"/>
        <v>182</v>
      </c>
      <c r="C202">
        <f t="shared" si="21"/>
        <v>278.89785649965495</v>
      </c>
      <c r="D202">
        <f t="shared" si="16"/>
        <v>1752.366914162511</v>
      </c>
      <c r="E202" t="str">
        <f t="shared" si="17"/>
        <v>681755.154351837+344638.079526183i</v>
      </c>
      <c r="F202" t="str">
        <f t="shared" si="18"/>
        <v>-0.0000125003623368004+0.0000063191320837642i</v>
      </c>
      <c r="G202">
        <f t="shared" si="22"/>
        <v>1.400680152080967E-5</v>
      </c>
      <c r="H202">
        <f t="shared" si="23"/>
        <v>43.011943266659593</v>
      </c>
      <c r="I202">
        <f>IMARGUMENT(IMPRODUCT(-1,Table1[[#This Row],[x]]))/turn</f>
        <v>-7.4492566059294288E-2</v>
      </c>
      <c r="J202">
        <f t="shared" si="19"/>
        <v>1.1549245147375992E-3</v>
      </c>
      <c r="K202">
        <f>1/(Table1[[#This Row],[omega]]*BxL)</f>
        <v>5.3332406113076467E-5</v>
      </c>
      <c r="L202">
        <f>BxL/(Rdc*mms*Table1[[#This Row],[omega]]^2)</f>
        <v>1.5484360287853574E-5</v>
      </c>
      <c r="M202">
        <f>BxL/(Table1[[#This Row],[omega]]*Le*mms*Table1[[#This Row],[omega]]^2)</f>
        <v>1.9360333214506915E-5</v>
      </c>
      <c r="N202" s="1">
        <f>Table1[[#This Row],[x_A]]*Table1[[#This Row],[omega]]^2</f>
        <v>3546.5304217644443</v>
      </c>
      <c r="O202" s="1">
        <f>Table1[[#This Row],[x_B]]*Table1[[#This Row],[omega]]^2</f>
        <v>163.77260880023468</v>
      </c>
      <c r="P202" s="1">
        <f>Table1[[#This Row],[x_C]]*Table1[[#This Row],[omega]]^2</f>
        <v>47.549215660134202</v>
      </c>
      <c r="Q202" s="1">
        <f>Table1[[#This Row],[x_D]]*Table1[[#This Row],[omega]]^2</f>
        <v>59.451513795553566</v>
      </c>
    </row>
    <row r="203" spans="2:17" x14ac:dyDescent="0.3">
      <c r="B203">
        <f t="shared" si="20"/>
        <v>183</v>
      </c>
      <c r="C203">
        <f t="shared" si="21"/>
        <v>285.12887063591432</v>
      </c>
      <c r="D203">
        <f t="shared" si="16"/>
        <v>1791.517530632284</v>
      </c>
      <c r="E203" t="str">
        <f t="shared" si="17"/>
        <v>712977.000369714+377866.905425073i</v>
      </c>
      <c r="F203" t="str">
        <f t="shared" si="18"/>
        <v>-0.0000117165170408875+6.20957483103176E-06i</v>
      </c>
      <c r="G203">
        <f t="shared" si="22"/>
        <v>1.3260301322051105E-5</v>
      </c>
      <c r="H203">
        <f t="shared" si="23"/>
        <v>42.559402033270828</v>
      </c>
      <c r="I203">
        <f>IMARGUMENT(IMPRODUCT(-1,Table1[[#This Row],[x]]))/turn</f>
        <v>-7.7563626570492344E-2</v>
      </c>
      <c r="J203">
        <f t="shared" si="19"/>
        <v>1.1549245147375992E-3</v>
      </c>
      <c r="K203">
        <f>1/(Table1[[#This Row],[omega]]*BxL)</f>
        <v>5.2166915660741174E-5</v>
      </c>
      <c r="L203">
        <f>BxL/(Rdc*mms*Table1[[#This Row],[omega]]^2)</f>
        <v>1.481498557681012E-5</v>
      </c>
      <c r="M203">
        <f>BxL/(Table1[[#This Row],[omega]]*Le*mms*Table1[[#This Row],[omega]]^2)</f>
        <v>1.8118605765385375E-5</v>
      </c>
      <c r="N203" s="1">
        <f>Table1[[#This Row],[x_A]]*Table1[[#This Row],[omega]]^2</f>
        <v>3706.7707246636483</v>
      </c>
      <c r="O203" s="1">
        <f>Table1[[#This Row],[x_B]]*Table1[[#This Row],[omega]]^2</f>
        <v>167.43154491890508</v>
      </c>
      <c r="P203" s="1">
        <f>Table1[[#This Row],[x_C]]*Table1[[#This Row],[omega]]^2</f>
        <v>47.549215660134202</v>
      </c>
      <c r="Q203" s="1">
        <f>Table1[[#This Row],[x_D]]*Table1[[#This Row],[omega]]^2</f>
        <v>58.152300488756801</v>
      </c>
    </row>
    <row r="204" spans="2:17" x14ac:dyDescent="0.3">
      <c r="B204">
        <f t="shared" si="20"/>
        <v>184</v>
      </c>
      <c r="C204">
        <f t="shared" si="21"/>
        <v>291.49909536939214</v>
      </c>
      <c r="D204">
        <f t="shared" si="16"/>
        <v>1831.5428330811039</v>
      </c>
      <c r="E204" t="str">
        <f t="shared" si="17"/>
        <v>745609.52033311+413587.706264341i</v>
      </c>
      <c r="F204" t="str">
        <f t="shared" si="18"/>
        <v>-0.0000109740711719432+6.08728939292231E-06i</v>
      </c>
      <c r="G204">
        <f t="shared" si="22"/>
        <v>1.2549315927175444E-5</v>
      </c>
      <c r="H204">
        <f t="shared" si="23"/>
        <v>42.097297069193246</v>
      </c>
      <c r="I204">
        <f>IMARGUMENT(IMPRODUCT(-1,Table1[[#This Row],[x]]))/turn</f>
        <v>-8.0602835251045293E-2</v>
      </c>
      <c r="J204">
        <f t="shared" si="19"/>
        <v>1.1549245147375992E-3</v>
      </c>
      <c r="K204">
        <f>1/(Table1[[#This Row],[omega]]*BxL)</f>
        <v>5.1026895051105351E-5</v>
      </c>
      <c r="L204">
        <f>BxL/(Rdc*mms*Table1[[#This Row],[omega]]^2)</f>
        <v>1.4174547321355079E-5</v>
      </c>
      <c r="M204">
        <f>BxL/(Table1[[#This Row],[omega]]*Le*mms*Table1[[#This Row],[omega]]^2)</f>
        <v>1.6956519872058256E-5</v>
      </c>
      <c r="N204" s="1">
        <f>Table1[[#This Row],[x_A]]*Table1[[#This Row],[omega]]^2</f>
        <v>3874.2510485466446</v>
      </c>
      <c r="O204" s="1">
        <f>Table1[[#This Row],[x_B]]*Table1[[#This Row],[omega]]^2</f>
        <v>171.1722273907574</v>
      </c>
      <c r="P204" s="1">
        <f>Table1[[#This Row],[x_C]]*Table1[[#This Row],[omega]]^2</f>
        <v>47.549215660134202</v>
      </c>
      <c r="Q204" s="1">
        <f>Table1[[#This Row],[x_D]]*Table1[[#This Row],[omega]]^2</f>
        <v>56.881479313779614</v>
      </c>
    </row>
    <row r="205" spans="2:17" x14ac:dyDescent="0.3">
      <c r="B205">
        <f t="shared" si="20"/>
        <v>185</v>
      </c>
      <c r="C205">
        <f t="shared" si="21"/>
        <v>298.01164088246901</v>
      </c>
      <c r="D205">
        <f t="shared" si="16"/>
        <v>1872.4623633612068</v>
      </c>
      <c r="E205" t="str">
        <f t="shared" si="17"/>
        <v>779716.451696227+451976.061868165i</v>
      </c>
      <c r="F205" t="str">
        <f t="shared" si="18"/>
        <v>-0.0000102715514490938+5.95408159355644E-06i</v>
      </c>
      <c r="G205">
        <f t="shared" si="22"/>
        <v>1.1872483177251021E-5</v>
      </c>
      <c r="H205">
        <f t="shared" si="23"/>
        <v>41.626294942922172</v>
      </c>
      <c r="I205">
        <f>IMARGUMENT(IMPRODUCT(-1,Table1[[#This Row],[x]]))/turn</f>
        <v>-8.3609620566781451E-2</v>
      </c>
      <c r="J205">
        <f t="shared" si="19"/>
        <v>1.1549245147375992E-3</v>
      </c>
      <c r="K205">
        <f>1/(Table1[[#This Row],[omega]]*BxL)</f>
        <v>4.991178768339557E-5</v>
      </c>
      <c r="L205">
        <f>BxL/(Rdc*mms*Table1[[#This Row],[omega]]^2)</f>
        <v>1.3561794625020119E-5</v>
      </c>
      <c r="M205">
        <f>BxL/(Table1[[#This Row],[omega]]*Le*mms*Table1[[#This Row],[omega]]^2)</f>
        <v>1.5868967507467057E-5</v>
      </c>
      <c r="N205" s="1">
        <f>Table1[[#This Row],[x_A]]*Table1[[#This Row],[omega]]^2</f>
        <v>4049.2985140122983</v>
      </c>
      <c r="O205" s="1">
        <f>Table1[[#This Row],[x_B]]*Table1[[#This Row],[omega]]^2</f>
        <v>174.99648255712211</v>
      </c>
      <c r="P205" s="1">
        <f>Table1[[#This Row],[x_C]]*Table1[[#This Row],[omega]]^2</f>
        <v>47.549215660134195</v>
      </c>
      <c r="Q205" s="1">
        <f>Table1[[#This Row],[x_D]]*Table1[[#This Row],[omega]]^2</f>
        <v>55.638429808112065</v>
      </c>
    </row>
    <row r="206" spans="2:17" x14ac:dyDescent="0.3">
      <c r="B206">
        <f t="shared" si="20"/>
        <v>186</v>
      </c>
      <c r="C206">
        <f t="shared" si="21"/>
        <v>304.66968684386137</v>
      </c>
      <c r="D206">
        <f t="shared" si="16"/>
        <v>1914.2960999203535</v>
      </c>
      <c r="E206" t="str">
        <f t="shared" si="17"/>
        <v>815364.411716265+493219.692285476i</v>
      </c>
      <c r="F206" t="str">
        <f t="shared" si="18"/>
        <v>-9.60747202621695E-06+5.81162769471107E-06i</v>
      </c>
      <c r="G206">
        <f t="shared" si="22"/>
        <v>1.1228469851073829E-5</v>
      </c>
      <c r="H206">
        <f t="shared" si="23"/>
        <v>41.147059662283844</v>
      </c>
      <c r="I206">
        <f>IMARGUMENT(IMPRODUCT(-1,Table1[[#This Row],[x]]))/turn</f>
        <v>-8.6583444386120645E-2</v>
      </c>
      <c r="J206">
        <f t="shared" si="19"/>
        <v>1.1549245147375992E-3</v>
      </c>
      <c r="K206">
        <f>1/(Table1[[#This Row],[omega]]*BxL)</f>
        <v>4.8821049120416677E-5</v>
      </c>
      <c r="L206">
        <f>BxL/(Rdc*mms*Table1[[#This Row],[omega]]^2)</f>
        <v>1.2975530666445445E-5</v>
      </c>
      <c r="M206">
        <f>BxL/(Table1[[#This Row],[omega]]*Le*mms*Table1[[#This Row],[omega]]^2)</f>
        <v>1.4851168261714688E-5</v>
      </c>
      <c r="N206" s="1">
        <f>Table1[[#This Row],[x_A]]*Table1[[#This Row],[omega]]^2</f>
        <v>4232.2550217113949</v>
      </c>
      <c r="O206" s="1">
        <f>Table1[[#This Row],[x_B]]*Table1[[#This Row],[omega]]^2</f>
        <v>178.90617756264987</v>
      </c>
      <c r="P206" s="1">
        <f>Table1[[#This Row],[x_C]]*Table1[[#This Row],[omega]]^2</f>
        <v>47.549215660134195</v>
      </c>
      <c r="Q206" s="1">
        <f>Table1[[#This Row],[x_D]]*Table1[[#This Row],[omega]]^2</f>
        <v>54.422545068413754</v>
      </c>
    </row>
    <row r="207" spans="2:17" x14ac:dyDescent="0.3">
      <c r="B207">
        <f t="shared" si="20"/>
        <v>187</v>
      </c>
      <c r="C207">
        <f t="shared" si="21"/>
        <v>311.476483961057</v>
      </c>
      <c r="D207">
        <f t="shared" si="16"/>
        <v>1957.0644675560695</v>
      </c>
      <c r="E207" t="str">
        <f t="shared" si="17"/>
        <v>852623.02756948+537519.292193564i</v>
      </c>
      <c r="F207" t="str">
        <f t="shared" si="18"/>
        <v>-8.98034167547375E-06+5.66147845527624E-06i</v>
      </c>
      <c r="G207">
        <f t="shared" si="22"/>
        <v>1.0615972631266894E-5</v>
      </c>
      <c r="H207">
        <f t="shared" si="23"/>
        <v>40.660250896069186</v>
      </c>
      <c r="I207">
        <f>IMARGUMENT(IMPRODUCT(-1,Table1[[#This Row],[x]]))/turn</f>
        <v>-8.9523802478712972E-2</v>
      </c>
      <c r="J207">
        <f t="shared" si="19"/>
        <v>1.1549245147375992E-3</v>
      </c>
      <c r="K207">
        <f>1/(Table1[[#This Row],[omega]]*BxL)</f>
        <v>4.7754146822736739E-5</v>
      </c>
      <c r="L207">
        <f>BxL/(Rdc*mms*Table1[[#This Row],[omega]]^2)</f>
        <v>1.2414610361762212E-5</v>
      </c>
      <c r="M207">
        <f>BxL/(Table1[[#This Row],[omega]]*Le*mms*Table1[[#This Row],[omega]]^2)</f>
        <v>1.3898648329450486E-5</v>
      </c>
      <c r="N207" s="1">
        <f>Table1[[#This Row],[x_A]]*Table1[[#This Row],[omega]]^2</f>
        <v>4423.4779201430238</v>
      </c>
      <c r="O207" s="1">
        <f>Table1[[#This Row],[x_B]]*Table1[[#This Row],[omega]]^2</f>
        <v>182.9032212669224</v>
      </c>
      <c r="P207" s="1">
        <f>Table1[[#This Row],[x_C]]*Table1[[#This Row],[omega]]^2</f>
        <v>47.549215660134195</v>
      </c>
      <c r="Q207" s="1">
        <f>Table1[[#This Row],[x_D]]*Table1[[#This Row],[omega]]^2</f>
        <v>53.233231454200606</v>
      </c>
    </row>
    <row r="208" spans="2:17" x14ac:dyDescent="0.3">
      <c r="B208">
        <f t="shared" si="20"/>
        <v>188</v>
      </c>
      <c r="C208">
        <f t="shared" si="21"/>
        <v>318.43535556743024</v>
      </c>
      <c r="D208">
        <f t="shared" si="16"/>
        <v>2000.788347387783</v>
      </c>
      <c r="E208" t="str">
        <f t="shared" si="17"/>
        <v>891565.072346154+585089.422539591i</v>
      </c>
      <c r="F208" t="str">
        <f t="shared" si="18"/>
        <v>-8.38867044321343E-06+5.50506350880138E-06i</v>
      </c>
      <c r="G208">
        <f t="shared" si="22"/>
        <v>1.0033718953647205E-5</v>
      </c>
      <c r="H208">
        <f t="shared" si="23"/>
        <v>40.166522274968329</v>
      </c>
      <c r="I208">
        <f>IMARGUMENT(IMPRODUCT(-1,Table1[[#This Row],[x]]))/turn</f>
        <v>-9.2430224913930797E-2</v>
      </c>
      <c r="J208">
        <f t="shared" si="19"/>
        <v>1.1549245147375992E-3</v>
      </c>
      <c r="K208">
        <f>1/(Table1[[#This Row],[omega]]*BxL)</f>
        <v>4.6710559888681768E-5</v>
      </c>
      <c r="L208">
        <f>BxL/(Rdc*mms*Table1[[#This Row],[omega]]^2)</f>
        <v>1.1877938128028367E-5</v>
      </c>
      <c r="M208">
        <f>BxL/(Table1[[#This Row],[omega]]*Le*mms*Table1[[#This Row],[omega]]^2)</f>
        <v>1.3007220844956838E-5</v>
      </c>
      <c r="N208" s="1">
        <f>Table1[[#This Row],[x_A]]*Table1[[#This Row],[omega]]^2</f>
        <v>4623.3407036234057</v>
      </c>
      <c r="O208" s="1">
        <f>Table1[[#This Row],[x_B]]*Table1[[#This Row],[omega]]^2</f>
        <v>186.98956517642836</v>
      </c>
      <c r="P208" s="1">
        <f>Table1[[#This Row],[x_C]]*Table1[[#This Row],[omega]]^2</f>
        <v>47.549215660134202</v>
      </c>
      <c r="Q208" s="1">
        <f>Table1[[#This Row],[x_D]]*Table1[[#This Row],[omega]]^2</f>
        <v>52.069908298007654</v>
      </c>
    </row>
    <row r="209" spans="2:17" x14ac:dyDescent="0.3">
      <c r="B209">
        <f t="shared" si="20"/>
        <v>189</v>
      </c>
      <c r="C209">
        <f t="shared" si="21"/>
        <v>325.54969924481838</v>
      </c>
      <c r="D209">
        <f t="shared" si="16"/>
        <v>2045.489087051774</v>
      </c>
      <c r="E209" t="str">
        <f t="shared" si="17"/>
        <v>932266.607190143+636159.463343902i</v>
      </c>
      <c r="F209" t="str">
        <f t="shared" si="18"/>
        <v>-7.83097577429923E-06+0.0000053436960067167i</v>
      </c>
      <c r="G209">
        <f t="shared" si="22"/>
        <v>9.4804677410907027E-6</v>
      </c>
      <c r="H209">
        <f t="shared" si="23"/>
        <v>39.666519778450215</v>
      </c>
      <c r="I209">
        <f>IMARGUMENT(IMPRODUCT(-1,Table1[[#This Row],[x]]))/turn</f>
        <v>-9.5302276357859747E-2</v>
      </c>
      <c r="J209">
        <f t="shared" si="19"/>
        <v>1.1549245147375992E-3</v>
      </c>
      <c r="K209">
        <f>1/(Table1[[#This Row],[omega]]*BxL)</f>
        <v>4.5689778800011808E-5</v>
      </c>
      <c r="L209">
        <f>BxL/(Rdc*mms*Table1[[#This Row],[omega]]^2)</f>
        <v>1.1364465743348851E-5</v>
      </c>
      <c r="M209">
        <f>BxL/(Table1[[#This Row],[omega]]*Le*mms*Table1[[#This Row],[omega]]^2)</f>
        <v>1.2172967478497928E-5</v>
      </c>
      <c r="N209" s="1">
        <f>Table1[[#This Row],[x_A]]*Table1[[#This Row],[omega]]^2</f>
        <v>4832.233741790621</v>
      </c>
      <c r="O209" s="1">
        <f>Table1[[#This Row],[x_B]]*Table1[[#This Row],[omega]]^2</f>
        <v>191.16720439736207</v>
      </c>
      <c r="P209" s="1">
        <f>Table1[[#This Row],[x_C]]*Table1[[#This Row],[omega]]^2</f>
        <v>47.549215660134202</v>
      </c>
      <c r="Q209" s="1">
        <f>Table1[[#This Row],[x_D]]*Table1[[#This Row],[omega]]^2</f>
        <v>50.93200762188529</v>
      </c>
    </row>
    <row r="210" spans="2:17" x14ac:dyDescent="0.3">
      <c r="B210">
        <f t="shared" si="20"/>
        <v>190</v>
      </c>
      <c r="C210">
        <f t="shared" si="21"/>
        <v>332.8229884823499</v>
      </c>
      <c r="D210">
        <f t="shared" si="16"/>
        <v>2091.1885111238994</v>
      </c>
      <c r="E210" t="str">
        <f t="shared" si="17"/>
        <v>974807.129860612+690974.631857987i</v>
      </c>
      <c r="F210" t="str">
        <f t="shared" si="18"/>
        <v>-7.30578810559101E-06+5.17857747656712E-06i</v>
      </c>
      <c r="G210">
        <f t="shared" si="22"/>
        <v>8.9550100237020034E-6</v>
      </c>
      <c r="H210">
        <f t="shared" si="23"/>
        <v>39.160880213346168</v>
      </c>
      <c r="I210">
        <f>IMARGUMENT(IMPRODUCT(-1,Table1[[#This Row],[x]]))/turn</f>
        <v>-9.8139556268243347E-2</v>
      </c>
      <c r="J210">
        <f t="shared" si="19"/>
        <v>1.1549245147375992E-3</v>
      </c>
      <c r="K210">
        <f>1/(Table1[[#This Row],[omega]]*BxL)</f>
        <v>4.4691305173154917E-5</v>
      </c>
      <c r="L210">
        <f>BxL/(Rdc*mms*Table1[[#This Row],[omega]]^2)</f>
        <v>1.0873190299500842E-5</v>
      </c>
      <c r="M210">
        <f>BxL/(Table1[[#This Row],[omega]]*Le*mms*Table1[[#This Row],[omega]]^2)</f>
        <v>1.1392221213036482E-5</v>
      </c>
      <c r="N210" s="1">
        <f>Table1[[#This Row],[x_A]]*Table1[[#This Row],[omega]]^2</f>
        <v>5050.5650420700331</v>
      </c>
      <c r="O210" s="1">
        <f>Table1[[#This Row],[x_B]]*Table1[[#This Row],[omega]]^2</f>
        <v>195.43817860971026</v>
      </c>
      <c r="P210" s="1">
        <f>Table1[[#This Row],[x_C]]*Table1[[#This Row],[omega]]^2</f>
        <v>47.549215660134202</v>
      </c>
      <c r="Q210" s="1">
        <f>Table1[[#This Row],[x_D]]*Table1[[#This Row],[omega]]^2</f>
        <v>49.818973860090992</v>
      </c>
    </row>
    <row r="211" spans="2:17" x14ac:dyDescent="0.3">
      <c r="B211">
        <f t="shared" si="20"/>
        <v>191</v>
      </c>
      <c r="C211">
        <f t="shared" si="21"/>
        <v>340.25877437232919</v>
      </c>
      <c r="D211">
        <f t="shared" si="16"/>
        <v>2137.9089317751504</v>
      </c>
      <c r="E211" t="str">
        <f t="shared" si="17"/>
        <v>1019269.73000612+749797.070557284i</v>
      </c>
      <c r="F211" t="str">
        <f t="shared" si="18"/>
        <v>-6.81165593364984E-06+5.01080284672451E-06i</v>
      </c>
      <c r="G211">
        <f t="shared" si="22"/>
        <v>8.4561694476381871E-6</v>
      </c>
      <c r="H211">
        <f t="shared" si="23"/>
        <v>38.650229788995922</v>
      </c>
      <c r="I211">
        <f>IMARGUMENT(IMPRODUCT(-1,Table1[[#This Row],[x]]))/turn</f>
        <v>-0.10094169898759452</v>
      </c>
      <c r="J211">
        <f t="shared" si="19"/>
        <v>1.1549245147375992E-3</v>
      </c>
      <c r="K211">
        <f>1/(Table1[[#This Row],[omega]]*BxL)</f>
        <v>4.3714651515877979E-5</v>
      </c>
      <c r="L211">
        <f>BxL/(Rdc*mms*Table1[[#This Row],[omega]]^2)</f>
        <v>1.0403152243065399E-5</v>
      </c>
      <c r="M211">
        <f>BxL/(Table1[[#This Row],[omega]]*Le*mms*Table1[[#This Row],[omega]]^2)</f>
        <v>1.0661550225612968E-5</v>
      </c>
      <c r="N211" s="1">
        <f>Table1[[#This Row],[x_A]]*Table1[[#This Row],[omega]]^2</f>
        <v>5278.7610465895123</v>
      </c>
      <c r="O211" s="1">
        <f>Table1[[#This Row],[x_B]]*Table1[[#This Row],[omega]]^2</f>
        <v>199.80457306309819</v>
      </c>
      <c r="P211" s="1">
        <f>Table1[[#This Row],[x_C]]*Table1[[#This Row],[omega]]^2</f>
        <v>47.549215660134195</v>
      </c>
      <c r="Q211" s="1">
        <f>Table1[[#This Row],[x_D]]*Table1[[#This Row],[omega]]^2</f>
        <v>48.730263587841691</v>
      </c>
    </row>
    <row r="212" spans="2:17" x14ac:dyDescent="0.3">
      <c r="B212">
        <f t="shared" si="20"/>
        <v>192</v>
      </c>
      <c r="C212">
        <f t="shared" si="21"/>
        <v>347.86068734401596</v>
      </c>
      <c r="D212">
        <f t="shared" ref="D212:D275" si="24">C212*turn</f>
        <v>2185.6731596653108</v>
      </c>
      <c r="E212" t="str">
        <f t="shared" ref="E212:E275" si="25">IMSUB(IMPRODUCT(mms*D212^2-k,COMPLEX(Rdc, D212*Le)), COMPLEX(0, D212*BxL^2))</f>
        <v>1065741.25145434+812907.009756149i</v>
      </c>
      <c r="F212" t="str">
        <f t="shared" ref="F212:F275" si="26">IMDIV(-BxL,E212)</f>
        <v>-6.34715036567134E-06+4.84136559149751E-06i</v>
      </c>
      <c r="G212">
        <f t="shared" si="22"/>
        <v>7.9828026754378598E-6</v>
      </c>
      <c r="H212">
        <f t="shared" si="23"/>
        <v>38.135182792897474</v>
      </c>
      <c r="I212">
        <f>IMARGUMENT(IMPRODUCT(-1,Table1[[#This Row],[x]]))/turn</f>
        <v>-0.10370837373545226</v>
      </c>
      <c r="J212">
        <f t="shared" ref="J212:J275" si="27">BxL/Rdc/k</f>
        <v>1.1549245147375992E-3</v>
      </c>
      <c r="K212">
        <f>1/(Table1[[#This Row],[omega]]*BxL)</f>
        <v>4.2759340989274328E-5</v>
      </c>
      <c r="L212">
        <f>BxL/(Rdc*mms*Table1[[#This Row],[omega]]^2)</f>
        <v>9.9534335012387978E-6</v>
      </c>
      <c r="M212">
        <f>BxL/(Table1[[#This Row],[omega]]*Le*mms*Table1[[#This Row],[omega]]^2)</f>
        <v>9.9777428025355461E-6</v>
      </c>
      <c r="N212" s="1">
        <f>Table1[[#This Row],[x_A]]*Table1[[#This Row],[omega]]^2</f>
        <v>5517.2674651012803</v>
      </c>
      <c r="O212" s="1">
        <f>Table1[[#This Row],[x_B]]*Table1[[#This Row],[omega]]^2</f>
        <v>204.26851959488889</v>
      </c>
      <c r="P212" s="1">
        <f>Table1[[#This Row],[x_C]]*Table1[[#This Row],[omega]]^2</f>
        <v>47.549215660134195</v>
      </c>
      <c r="Q212" s="1">
        <f>Table1[[#This Row],[x_D]]*Table1[[#This Row],[omega]]^2</f>
        <v>47.665345255992996</v>
      </c>
    </row>
    <row r="213" spans="2:17" x14ac:dyDescent="0.3">
      <c r="B213">
        <f t="shared" ref="B213:B276" si="28">ROW()-20</f>
        <v>193</v>
      </c>
      <c r="C213">
        <f t="shared" ref="C213:C276" si="29">EXP(B213/$B$18*LN($C$18/$C$17)+LN($C$17))</f>
        <v>355.63243893613418</v>
      </c>
      <c r="D213">
        <f t="shared" si="24"/>
        <v>2234.5045150799574</v>
      </c>
      <c r="E213" t="str">
        <f t="shared" si="25"/>
        <v>1114312.46183441+880604.009960376i</v>
      </c>
      <c r="F213" t="str">
        <f t="shared" si="26"/>
        <v>-5.91086916619323E-06+4.67116295328159E-06i</v>
      </c>
      <c r="G213">
        <f t="shared" ref="G213:G276" si="30">IMABS(F213)</f>
        <v>7.5337996811678122E-6</v>
      </c>
      <c r="H213">
        <f t="shared" ref="H213:H276" si="31">G213*D213^2</f>
        <v>37.616340369876383</v>
      </c>
      <c r="I213">
        <f>IMARGUMENT(IMPRODUCT(-1,Table1[[#This Row],[x]]))/turn</f>
        <v>-0.10643928450148733</v>
      </c>
      <c r="J213">
        <f t="shared" si="27"/>
        <v>1.1549245147375992E-3</v>
      </c>
      <c r="K213">
        <f>1/(Table1[[#This Row],[omega]]*BxL)</f>
        <v>4.1824907174953475E-5</v>
      </c>
      <c r="L213">
        <f>BxL/(Rdc*mms*Table1[[#This Row],[omega]]^2)</f>
        <v>9.5231556886637095E-6</v>
      </c>
      <c r="M213">
        <f>BxL/(Table1[[#This Row],[omega]]*Le*mms*Table1[[#This Row],[omega]]^2)</f>
        <v>9.3377932220758416E-6</v>
      </c>
      <c r="N213" s="1">
        <f>Table1[[#This Row],[x_A]]*Table1[[#This Row],[omega]]^2</f>
        <v>5766.5501455368658</v>
      </c>
      <c r="O213" s="1">
        <f>Table1[[#This Row],[x_B]]*Table1[[#This Row],[omega]]^2</f>
        <v>208.83219767102406</v>
      </c>
      <c r="P213" s="1">
        <f>Table1[[#This Row],[x_C]]*Table1[[#This Row],[omega]]^2</f>
        <v>47.549215660134202</v>
      </c>
      <c r="Q213" s="1">
        <f>Table1[[#This Row],[x_D]]*Table1[[#This Row],[omega]]^2</f>
        <v>46.623698931517353</v>
      </c>
    </row>
    <row r="214" spans="2:17" x14ac:dyDescent="0.3">
      <c r="B214">
        <f t="shared" si="28"/>
        <v>194</v>
      </c>
      <c r="C214">
        <f t="shared" si="29"/>
        <v>363.57782360898557</v>
      </c>
      <c r="D214">
        <f t="shared" si="24"/>
        <v>2284.426839316307</v>
      </c>
      <c r="E214" t="str">
        <f t="shared" si="25"/>
        <v>1165078.22986319+953208.289423246i</v>
      </c>
      <c r="F214" t="str">
        <f t="shared" si="26"/>
        <v>-0.0000055014403152469+4.50100120133252E-06i</v>
      </c>
      <c r="G214">
        <f t="shared" si="30"/>
        <v>7.10808394411748E-6</v>
      </c>
      <c r="H214">
        <f t="shared" si="31"/>
        <v>37.094289406887043</v>
      </c>
      <c r="I214">
        <f>IMARGUMENT(IMPRODUCT(-1,Table1[[#This Row],[x]]))/turn</f>
        <v>-0.10913416984185456</v>
      </c>
      <c r="J214">
        <f t="shared" si="27"/>
        <v>1.1549245147375992E-3</v>
      </c>
      <c r="K214">
        <f>1/(Table1[[#This Row],[omega]]*BxL)</f>
        <v>4.091089384731802E-5</v>
      </c>
      <c r="L214">
        <f>BxL/(Rdc*mms*Table1[[#This Row],[omega]]^2)</f>
        <v>9.1114783917771502E-6</v>
      </c>
      <c r="M214">
        <f>BxL/(Table1[[#This Row],[omega]]*Le*mms*Table1[[#This Row],[omega]]^2)</f>
        <v>8.7388885426158612E-6</v>
      </c>
      <c r="N214" s="1">
        <f>Table1[[#This Row],[x_A]]*Table1[[#This Row],[omega]]^2</f>
        <v>6027.095983895857</v>
      </c>
      <c r="O214" s="1">
        <f>Table1[[#This Row],[x_B]]*Table1[[#This Row],[omega]]^2</f>
        <v>213.49783545012218</v>
      </c>
      <c r="P214" s="1">
        <f>Table1[[#This Row],[x_C]]*Table1[[#This Row],[omega]]^2</f>
        <v>47.549215660134202</v>
      </c>
      <c r="Q214" s="1">
        <f>Table1[[#This Row],[x_D]]*Table1[[#This Row],[omega]]^2</f>
        <v>45.604816043653138</v>
      </c>
    </row>
    <row r="215" spans="2:17" x14ac:dyDescent="0.3">
      <c r="B215">
        <f t="shared" si="28"/>
        <v>195</v>
      </c>
      <c r="C215">
        <f t="shared" si="29"/>
        <v>371.7007205970479</v>
      </c>
      <c r="D215">
        <f t="shared" si="24"/>
        <v>2335.4645063234339</v>
      </c>
      <c r="E215" t="str">
        <f t="shared" si="25"/>
        <v>1218137.71064174+1031062.14274585i</v>
      </c>
      <c r="F215" t="str">
        <f t="shared" si="26"/>
        <v>-5.11752509632742E-06+4.33160088984951E-06i</v>
      </c>
      <c r="G215">
        <f t="shared" si="30"/>
        <v>6.7046125451427863E-6</v>
      </c>
      <c r="H215">
        <f t="shared" si="31"/>
        <v>36.569601524661643</v>
      </c>
      <c r="I215">
        <f>IMARGUMENT(IMPRODUCT(-1,Table1[[#This Row],[x]]))/turn</f>
        <v>-0.111792802581841</v>
      </c>
      <c r="J215">
        <f t="shared" si="27"/>
        <v>1.1549245147375992E-3</v>
      </c>
      <c r="K215">
        <f>1/(Table1[[#This Row],[omega]]*BxL)</f>
        <v>4.001685475081712E-5</v>
      </c>
      <c r="L215">
        <f>BxL/(Rdc*mms*Table1[[#This Row],[omega]]^2)</f>
        <v>8.7175975273245824E-6</v>
      </c>
      <c r="M215">
        <f>BxL/(Table1[[#This Row],[omega]]*Le*mms*Table1[[#This Row],[omega]]^2)</f>
        <v>8.1783962381730171E-6</v>
      </c>
      <c r="N215" s="1">
        <f>Table1[[#This Row],[x_A]]*Table1[[#This Row],[omega]]^2</f>
        <v>6299.4138752454555</v>
      </c>
      <c r="O215" s="1">
        <f>Table1[[#This Row],[x_B]]*Table1[[#This Row],[omega]]^2</f>
        <v>218.26771087134901</v>
      </c>
      <c r="P215" s="1">
        <f>Table1[[#This Row],[x_C]]*Table1[[#This Row],[omega]]^2</f>
        <v>47.549215660134202</v>
      </c>
      <c r="Q215" s="1">
        <f>Table1[[#This Row],[x_D]]*Table1[[#This Row],[omega]]^2</f>
        <v>44.60819913560114</v>
      </c>
    </row>
    <row r="216" spans="2:17" x14ac:dyDescent="0.3">
      <c r="B216">
        <f t="shared" si="28"/>
        <v>196</v>
      </c>
      <c r="C216">
        <f t="shared" si="29"/>
        <v>380.00509580296091</v>
      </c>
      <c r="D216">
        <f t="shared" si="24"/>
        <v>2387.6424346025328</v>
      </c>
      <c r="E216" t="str">
        <f t="shared" si="25"/>
        <v>1273594.53932388+1114531.45676252i</v>
      </c>
      <c r="F216" t="str">
        <f t="shared" si="26"/>
        <v>-4.75782073484647E-06+4.16360208127027E-06i</v>
      </c>
      <c r="G216">
        <f t="shared" si="30"/>
        <v>6.3223761700877251E-6</v>
      </c>
      <c r="H216">
        <f t="shared" si="31"/>
        <v>36.042832176571004</v>
      </c>
      <c r="I216">
        <f>IMARGUMENT(IMPRODUCT(-1,Table1[[#This Row],[x]]))/turn</f>
        <v>-0.11441498942844261</v>
      </c>
      <c r="J216">
        <f t="shared" si="27"/>
        <v>1.1549245147375992E-3</v>
      </c>
      <c r="K216">
        <f>1/(Table1[[#This Row],[omega]]*BxL)</f>
        <v>3.9142353382068053E-5</v>
      </c>
      <c r="L216">
        <f>BxL/(Rdc*mms*Table1[[#This Row],[omega]]^2)</f>
        <v>8.3407437718340506E-6</v>
      </c>
      <c r="M216">
        <f>BxL/(Table1[[#This Row],[omega]]*Le*mms*Table1[[#This Row],[omega]]^2)</f>
        <v>7.6538526269544702E-6</v>
      </c>
      <c r="N216" s="1">
        <f>Table1[[#This Row],[x_A]]*Table1[[#This Row],[omega]]^2</f>
        <v>6584.0357076882701</v>
      </c>
      <c r="O216" s="1">
        <f>Table1[[#This Row],[x_B]]*Table1[[#This Row],[omega]]^2</f>
        <v>223.14415276659184</v>
      </c>
      <c r="P216" s="1">
        <f>Table1[[#This Row],[x_C]]*Table1[[#This Row],[omega]]^2</f>
        <v>47.549215660134195</v>
      </c>
      <c r="Q216" s="1">
        <f>Table1[[#This Row],[x_D]]*Table1[[#This Row],[omega]]^2</f>
        <v>43.633361621647914</v>
      </c>
    </row>
    <row r="217" spans="2:17" x14ac:dyDescent="0.3">
      <c r="B217">
        <f t="shared" si="28"/>
        <v>197</v>
      </c>
      <c r="C217">
        <f t="shared" si="29"/>
        <v>388.49500373383046</v>
      </c>
      <c r="D217">
        <f t="shared" si="24"/>
        <v>2440.9860993730795</v>
      </c>
      <c r="E217" t="str">
        <f t="shared" si="25"/>
        <v>1331557.03353516+1204007.33038011i</v>
      </c>
      <c r="F217" t="str">
        <f t="shared" si="26"/>
        <v>-0.0000044210626096125+3.99756950395945E-06i</v>
      </c>
      <c r="G217">
        <f t="shared" si="30"/>
        <v>5.9603990249898778E-6</v>
      </c>
      <c r="H217">
        <f t="shared" si="31"/>
        <v>35.514519854244114</v>
      </c>
      <c r="I217">
        <f>IMARGUMENT(IMPRODUCT(-1,Table1[[#This Row],[x]]))/turn</f>
        <v>-0.11700057049703522</v>
      </c>
      <c r="J217">
        <f t="shared" si="27"/>
        <v>1.1549245147375992E-3</v>
      </c>
      <c r="K217">
        <f>1/(Table1[[#This Row],[omega]]*BxL)</f>
        <v>3.8286962776738683E-5</v>
      </c>
      <c r="L217">
        <f>BxL/(Rdc*mms*Table1[[#This Row],[omega]]^2)</f>
        <v>7.9801810589825141E-6</v>
      </c>
      <c r="M217">
        <f>BxL/(Table1[[#This Row],[omega]]*Le*mms*Table1[[#This Row],[omega]]^2)</f>
        <v>7.1629520420771776E-6</v>
      </c>
      <c r="N217" s="1">
        <f>Table1[[#This Row],[x_A]]*Table1[[#This Row],[omega]]^2</f>
        <v>6881.5174012399912</v>
      </c>
      <c r="O217" s="1">
        <f>Table1[[#This Row],[x_B]]*Table1[[#This Row],[omega]]^2</f>
        <v>228.12954199748407</v>
      </c>
      <c r="P217" s="1">
        <f>Table1[[#This Row],[x_C]]*Table1[[#This Row],[omega]]^2</f>
        <v>47.549215660134202</v>
      </c>
      <c r="Q217" s="1">
        <f>Table1[[#This Row],[x_D]]*Table1[[#This Row],[omega]]^2</f>
        <v>42.679827549596041</v>
      </c>
    </row>
    <row r="218" spans="2:17" x14ac:dyDescent="0.3">
      <c r="B218">
        <f t="shared" si="28"/>
        <v>198</v>
      </c>
      <c r="C218">
        <f t="shared" si="29"/>
        <v>397.17458948078917</v>
      </c>
      <c r="D218">
        <f t="shared" si="24"/>
        <v>2495.5215450107758</v>
      </c>
      <c r="E218" t="str">
        <f t="shared" si="25"/>
        <v>1392138.40493757+1299907.80549695i</v>
      </c>
      <c r="F218" t="str">
        <f t="shared" si="26"/>
        <v>-4.10602606136708E-06+3.83399761677024E-06i</v>
      </c>
      <c r="G218">
        <f t="shared" si="30"/>
        <v>5.6177386680073985E-6</v>
      </c>
      <c r="H218">
        <f t="shared" si="31"/>
        <v>34.985185398724312</v>
      </c>
      <c r="I218">
        <f>IMARGUMENT(IMPRODUCT(-1,Table1[[#This Row],[x]]))/turn</f>
        <v>-0.1195494187567889</v>
      </c>
      <c r="J218">
        <f t="shared" si="27"/>
        <v>1.1549245147375992E-3</v>
      </c>
      <c r="K218">
        <f>1/(Table1[[#This Row],[omega]]*BxL)</f>
        <v>3.7450265301087633E-5</v>
      </c>
      <c r="L218">
        <f>BxL/(Rdc*mms*Table1[[#This Row],[omega]]^2)</f>
        <v>7.6352051419198414E-6</v>
      </c>
      <c r="M218">
        <f>BxL/(Table1[[#This Row],[omega]]*Le*mms*Table1[[#This Row],[omega]]^2)</f>
        <v>6.7035366968534649E-6</v>
      </c>
      <c r="N218" s="1">
        <f>Table1[[#This Row],[x_A]]*Table1[[#This Row],[omega]]^2</f>
        <v>7192.4399936457494</v>
      </c>
      <c r="O218" s="1">
        <f>Table1[[#This Row],[x_B]]*Table1[[#This Row],[omega]]^2</f>
        <v>233.22631261782954</v>
      </c>
      <c r="P218" s="1">
        <f>Table1[[#This Row],[x_C]]*Table1[[#This Row],[omega]]^2</f>
        <v>47.549215660134195</v>
      </c>
      <c r="Q218" s="1">
        <f>Table1[[#This Row],[x_D]]*Table1[[#This Row],[omega]]^2</f>
        <v>41.747131368386675</v>
      </c>
    </row>
    <row r="219" spans="2:17" x14ac:dyDescent="0.3">
      <c r="B219">
        <f t="shared" si="28"/>
        <v>199</v>
      </c>
      <c r="C219">
        <f t="shared" si="29"/>
        <v>406.04809074278569</v>
      </c>
      <c r="D219">
        <f t="shared" si="24"/>
        <v>2551.275397763392</v>
      </c>
      <c r="E219" t="str">
        <f t="shared" si="25"/>
        <v>1455456.98035323+1402679.71661551i</v>
      </c>
      <c r="F219" t="str">
        <f t="shared" si="26"/>
        <v>-3.81152782351414E-06+3.67331555623267E-06i</v>
      </c>
      <c r="G219">
        <f t="shared" si="30"/>
        <v>5.2934857631888802E-6</v>
      </c>
      <c r="H219">
        <f t="shared" si="31"/>
        <v>34.455331415233374</v>
      </c>
      <c r="I219">
        <f>IMARGUMENT(IMPRODUCT(-1,Table1[[#This Row],[x]]))/turn</f>
        <v>-0.12206143939985251</v>
      </c>
      <c r="J219">
        <f t="shared" si="27"/>
        <v>1.1549245147375992E-3</v>
      </c>
      <c r="K219">
        <f>1/(Table1[[#This Row],[omega]]*BxL)</f>
        <v>3.6631852448059795E-5</v>
      </c>
      <c r="L219">
        <f>BxL/(Rdc*mms*Table1[[#This Row],[omega]]^2)</f>
        <v>7.3051422177421346E-6</v>
      </c>
      <c r="M219">
        <f>BxL/(Table1[[#This Row],[omega]]*Le*mms*Table1[[#This Row],[omega]]^2)</f>
        <v>6.2735872000938069E-6</v>
      </c>
      <c r="N219" s="1">
        <f>Table1[[#This Row],[x_A]]*Table1[[#This Row],[omega]]^2</f>
        <v>7517.410775256234</v>
      </c>
      <c r="O219" s="1">
        <f>Table1[[#This Row],[x_B]]*Table1[[#This Row],[omega]]^2</f>
        <v>238.43695306199922</v>
      </c>
      <c r="P219" s="1">
        <f>Table1[[#This Row],[x_C]]*Table1[[#This Row],[omega]]^2</f>
        <v>47.549215660134202</v>
      </c>
      <c r="Q219" s="1">
        <f>Table1[[#This Row],[x_D]]*Table1[[#This Row],[omega]]^2</f>
        <v>40.834817700800002</v>
      </c>
    </row>
    <row r="220" spans="2:17" x14ac:dyDescent="0.3">
      <c r="B220">
        <f t="shared" si="28"/>
        <v>200</v>
      </c>
      <c r="C220">
        <f t="shared" si="29"/>
        <v>415.11983989558945</v>
      </c>
      <c r="D220">
        <f t="shared" si="24"/>
        <v>2608.2748787507071</v>
      </c>
      <c r="E220" t="str">
        <f t="shared" si="25"/>
        <v>1521636.43287895+1512800.66728481i</v>
      </c>
      <c r="F220" t="str">
        <f t="shared" si="26"/>
        <v>-3.53642710092893E-06+3.51589194533631E-06i</v>
      </c>
      <c r="G220">
        <f t="shared" si="30"/>
        <v>4.9867637613451613E-6</v>
      </c>
      <c r="H220">
        <f t="shared" si="31"/>
        <v>33.925441788966296</v>
      </c>
      <c r="I220">
        <f>IMARGUMENT(IMPRODUCT(-1,Table1[[#This Row],[x]]))/turn</f>
        <v>-0.12453656913968668</v>
      </c>
      <c r="J220">
        <f t="shared" si="27"/>
        <v>1.1549245147375992E-3</v>
      </c>
      <c r="K220">
        <f>1/(Table1[[#This Row],[omega]]*BxL)</f>
        <v>3.5831324637837814E-5</v>
      </c>
      <c r="L220">
        <f>BxL/(Rdc*mms*Table1[[#This Row],[omega]]^2)</f>
        <v>6.9893476114277594E-6</v>
      </c>
      <c r="M220">
        <f>BxL/(Table1[[#This Row],[omega]]*Le*mms*Table1[[#This Row],[omega]]^2)</f>
        <v>5.871213679736363E-6</v>
      </c>
      <c r="N220" s="1">
        <f>Table1[[#This Row],[x_A]]*Table1[[#This Row],[omega]]^2</f>
        <v>7857.0644751801019</v>
      </c>
      <c r="O220" s="1">
        <f>Table1[[#This Row],[x_B]]*Table1[[#This Row],[omega]]^2</f>
        <v>243.76400735987917</v>
      </c>
      <c r="P220" s="1">
        <f>Table1[[#This Row],[x_C]]*Table1[[#This Row],[omega]]^2</f>
        <v>47.549215660134202</v>
      </c>
      <c r="Q220" s="1">
        <f>Table1[[#This Row],[x_D]]*Table1[[#This Row],[omega]]^2</f>
        <v>39.942441121122926</v>
      </c>
    </row>
    <row r="221" spans="2:17" x14ac:dyDescent="0.3">
      <c r="B221">
        <f t="shared" si="28"/>
        <v>201</v>
      </c>
      <c r="C221">
        <f t="shared" si="29"/>
        <v>424.39426610701622</v>
      </c>
      <c r="D221">
        <f t="shared" si="24"/>
        <v>2666.5478172548651</v>
      </c>
      <c r="E221" t="str">
        <f t="shared" si="25"/>
        <v>1590806.02344306+1630781.14206624i</v>
      </c>
      <c r="F221" t="str">
        <f t="shared" si="26"/>
        <v>-3.27962632315204E-06+0.0000033620395459936i</v>
      </c>
      <c r="G221">
        <f t="shared" si="30"/>
        <v>4.6967285133736041E-6</v>
      </c>
      <c r="H221">
        <f t="shared" si="31"/>
        <v>33.39598129875246</v>
      </c>
      <c r="I221">
        <f>IMARGUMENT(IMPRODUCT(-1,Table1[[#This Row],[x]]))/turn</f>
        <v>-0.12697477544418304</v>
      </c>
      <c r="J221">
        <f t="shared" si="27"/>
        <v>1.1549245147375992E-3</v>
      </c>
      <c r="K221">
        <f>1/(Table1[[#This Row],[omega]]*BxL)</f>
        <v>3.5048291022752386E-5</v>
      </c>
      <c r="L221">
        <f>BxL/(Rdc*mms*Table1[[#This Row],[omega]]^2)</f>
        <v>6.6872045166657696E-6</v>
      </c>
      <c r="M221">
        <f>BxL/(Table1[[#This Row],[omega]]*Le*mms*Table1[[#This Row],[omega]]^2)</f>
        <v>5.4946474757867456E-6</v>
      </c>
      <c r="N221" s="1">
        <f>Table1[[#This Row],[x_A]]*Table1[[#This Row],[omega]]^2</f>
        <v>8212.0645010293265</v>
      </c>
      <c r="O221" s="1">
        <f>Table1[[#This Row],[x_B]]*Table1[[#This Row],[omega]]^2</f>
        <v>249.2100763789594</v>
      </c>
      <c r="P221" s="1">
        <f>Table1[[#This Row],[x_C]]*Table1[[#This Row],[omega]]^2</f>
        <v>47.549215660134202</v>
      </c>
      <c r="Q221" s="1">
        <f>Table1[[#This Row],[x_D]]*Table1[[#This Row],[omega]]^2</f>
        <v>39.069565937675691</v>
      </c>
    </row>
    <row r="222" spans="2:17" x14ac:dyDescent="0.3">
      <c r="B222">
        <f t="shared" si="28"/>
        <v>202</v>
      </c>
      <c r="C222">
        <f t="shared" si="29"/>
        <v>433.87589749941679</v>
      </c>
      <c r="D222">
        <f t="shared" si="24"/>
        <v>2726.1226643076889</v>
      </c>
      <c r="E222" t="str">
        <f t="shared" si="25"/>
        <v>1663100.85327634+1757166.76331214i</v>
      </c>
      <c r="F222" t="str">
        <f t="shared" si="26"/>
        <v>-3.04007159838859E-06+3.21201974026649E-06i</v>
      </c>
      <c r="G222">
        <f t="shared" si="30"/>
        <v>4.4225678214348014E-6</v>
      </c>
      <c r="H222">
        <f t="shared" si="31"/>
        <v>32.867395324912316</v>
      </c>
      <c r="I222">
        <f>IMARGUMENT(IMPRODUCT(-1,Table1[[#This Row],[x]]))/turn</f>
        <v>-0.12937605570939503</v>
      </c>
      <c r="J222">
        <f t="shared" si="27"/>
        <v>1.1549245147375992E-3</v>
      </c>
      <c r="K222">
        <f>1/(Table1[[#This Row],[omega]]*BxL)</f>
        <v>3.42823692964556E-5</v>
      </c>
      <c r="L222">
        <f>BxL/(Rdc*mms*Table1[[#This Row],[omega]]^2)</f>
        <v>6.3981227911169828E-6</v>
      </c>
      <c r="M222">
        <f>BxL/(Table1[[#This Row],[omega]]*Le*mms*Table1[[#This Row],[omega]]^2)</f>
        <v>5.1422333660534162E-6</v>
      </c>
      <c r="N222" s="1">
        <f>Table1[[#This Row],[x_A]]*Table1[[#This Row],[omega]]^2</f>
        <v>8583.1042346792419</v>
      </c>
      <c r="O222" s="1">
        <f>Table1[[#This Row],[x_B]]*Table1[[#This Row],[omega]]^2</f>
        <v>254.77781909417655</v>
      </c>
      <c r="P222" s="1">
        <f>Table1[[#This Row],[x_C]]*Table1[[#This Row],[omega]]^2</f>
        <v>47.549215660134202</v>
      </c>
      <c r="Q222" s="1">
        <f>Table1[[#This Row],[x_D]]*Table1[[#This Row],[omega]]^2</f>
        <v>38.215765980090758</v>
      </c>
    </row>
    <row r="223" spans="2:17" x14ac:dyDescent="0.3">
      <c r="B223">
        <f t="shared" si="28"/>
        <v>203</v>
      </c>
      <c r="C223">
        <f t="shared" si="29"/>
        <v>443.56936336047318</v>
      </c>
      <c r="D223">
        <f t="shared" si="24"/>
        <v>2787.0285065815256</v>
      </c>
      <c r="E223" t="str">
        <f t="shared" si="25"/>
        <v>1738662.12779016+1892540.7026834i</v>
      </c>
      <c r="F223" t="str">
        <f t="shared" si="26"/>
        <v>-2.81675289456999E-06+3.06604682828772E-06i</v>
      </c>
      <c r="G223">
        <f t="shared" si="30"/>
        <v>4.1635009333878631E-6</v>
      </c>
      <c r="H223">
        <f t="shared" si="31"/>
        <v>32.340109647185891</v>
      </c>
      <c r="I223">
        <f>IMARGUMENT(IMPRODUCT(-1,Table1[[#This Row],[x]]))/turn</f>
        <v>-0.13174043637984859</v>
      </c>
      <c r="J223">
        <f t="shared" si="27"/>
        <v>1.1549245147375992E-3</v>
      </c>
      <c r="K223">
        <f>1/(Table1[[#This Row],[omega]]*BxL)</f>
        <v>3.3533185507264862E-5</v>
      </c>
      <c r="L223">
        <f>BxL/(Rdc*mms*Table1[[#This Row],[omega]]^2)</f>
        <v>6.1215378037549797E-6</v>
      </c>
      <c r="M223">
        <f>BxL/(Table1[[#This Row],[omega]]*Le*mms*Table1[[#This Row],[omega]]^2)</f>
        <v>4.8124222905067943E-6</v>
      </c>
      <c r="N223" s="1">
        <f>Table1[[#This Row],[x_A]]*Table1[[#This Row],[omega]]^2</f>
        <v>8970.9083865737739</v>
      </c>
      <c r="O223" s="1">
        <f>Table1[[#This Row],[x_B]]*Table1[[#This Row],[omega]]^2</f>
        <v>260.4699538861239</v>
      </c>
      <c r="P223" s="1">
        <f>Table1[[#This Row],[x_C]]*Table1[[#This Row],[omega]]^2</f>
        <v>47.549215660134202</v>
      </c>
      <c r="Q223" s="1">
        <f>Table1[[#This Row],[x_D]]*Table1[[#This Row],[omega]]^2</f>
        <v>37.380624391240559</v>
      </c>
    </row>
    <row r="224" spans="2:17" x14ac:dyDescent="0.3">
      <c r="B224">
        <f t="shared" si="28"/>
        <v>204</v>
      </c>
      <c r="C224">
        <f t="shared" si="29"/>
        <v>453.47939640339149</v>
      </c>
      <c r="D224">
        <f t="shared" si="24"/>
        <v>2849.2950805904538</v>
      </c>
      <c r="E224" t="str">
        <f t="shared" si="25"/>
        <v>1817637.43237721+2037526.25801234i</v>
      </c>
      <c r="F224" t="str">
        <f t="shared" si="26"/>
        <v>-2.60870397332894E-06+2.92429213349066E-06i</v>
      </c>
      <c r="G224">
        <f t="shared" si="30"/>
        <v>3.9187779858595654E-6</v>
      </c>
      <c r="H224">
        <f t="shared" si="31"/>
        <v>31.814530328245244</v>
      </c>
      <c r="I224">
        <f>IMARGUMENT(IMPRODUCT(-1,Table1[[#This Row],[x]]))/turn</f>
        <v>-0.13406797202145362</v>
      </c>
      <c r="J224">
        <f t="shared" si="27"/>
        <v>1.1549245147375992E-3</v>
      </c>
      <c r="K224">
        <f>1/(Table1[[#This Row],[omega]]*BxL)</f>
        <v>3.2800373875585586E-5</v>
      </c>
      <c r="L224">
        <f>BxL/(Rdc*mms*Table1[[#This Row],[omega]]^2)</f>
        <v>5.8569093320353985E-6</v>
      </c>
      <c r="M224">
        <f>BxL/(Table1[[#This Row],[omega]]*Le*mms*Table1[[#This Row],[omega]]^2)</f>
        <v>4.5037645422812153E-6</v>
      </c>
      <c r="N224" s="1">
        <f>Table1[[#This Row],[x_A]]*Table1[[#This Row],[omega]]^2</f>
        <v>9376.2344112213814</v>
      </c>
      <c r="O224" s="1">
        <f>Table1[[#This Row],[x_B]]*Table1[[#This Row],[omega]]^2</f>
        <v>266.2892598682667</v>
      </c>
      <c r="P224" s="1">
        <f>Table1[[#This Row],[x_C]]*Table1[[#This Row],[omega]]^2</f>
        <v>47.549215660134195</v>
      </c>
      <c r="Q224" s="1">
        <f>Table1[[#This Row],[x_D]]*Table1[[#This Row],[omega]]^2</f>
        <v>36.563733423712279</v>
      </c>
    </row>
    <row r="225" spans="2:17" x14ac:dyDescent="0.3">
      <c r="B225">
        <f t="shared" si="28"/>
        <v>205</v>
      </c>
      <c r="C225">
        <f t="shared" si="29"/>
        <v>463.61083507759088</v>
      </c>
      <c r="D225">
        <f t="shared" si="24"/>
        <v>2912.9527872087742</v>
      </c>
      <c r="E225" t="str">
        <f t="shared" si="25"/>
        <v>1900181.02067358+2192789.60684445i</v>
      </c>
      <c r="F225" t="str">
        <f t="shared" si="26"/>
        <v>-2.41500210211401E-06+2.78688790826145E-06i</v>
      </c>
      <c r="G225">
        <f t="shared" si="30"/>
        <v>3.6876794012534454E-6</v>
      </c>
      <c r="H225">
        <f t="shared" si="31"/>
        <v>31.291043677989688</v>
      </c>
      <c r="I225">
        <f>IMARGUMENT(IMPRODUCT(-1,Table1[[#This Row],[x]]))/turn</f>
        <v>-0.13635874435305764</v>
      </c>
      <c r="J225">
        <f t="shared" si="27"/>
        <v>1.1549245147375992E-3</v>
      </c>
      <c r="K225">
        <f>1/(Table1[[#This Row],[omega]]*BxL)</f>
        <v>3.2083576615323778E-5</v>
      </c>
      <c r="L225">
        <f>BxL/(Rdc*mms*Table1[[#This Row],[omega]]^2)</f>
        <v>5.6037205067395774E-6</v>
      </c>
      <c r="M225">
        <f>BxL/(Table1[[#This Row],[omega]]*Le*mms*Table1[[#This Row],[omega]]^2)</f>
        <v>4.2149033953903947E-6</v>
      </c>
      <c r="N225" s="1">
        <f>Table1[[#This Row],[x_A]]*Table1[[#This Row],[omega]]^2</f>
        <v>9799.8739866463602</v>
      </c>
      <c r="O225" s="1">
        <f>Table1[[#This Row],[x_B]]*Table1[[#This Row],[omega]]^2</f>
        <v>272.23857824381065</v>
      </c>
      <c r="P225" s="1">
        <f>Table1[[#This Row],[x_C]]*Table1[[#This Row],[omega]]^2</f>
        <v>47.549215660134202</v>
      </c>
      <c r="Q225" s="1">
        <f>Table1[[#This Row],[x_D]]*Table1[[#This Row],[omega]]^2</f>
        <v>35.764694240730037</v>
      </c>
    </row>
    <row r="226" spans="2:17" x14ac:dyDescent="0.3">
      <c r="B226">
        <f t="shared" si="28"/>
        <v>206</v>
      </c>
      <c r="C226">
        <f t="shared" si="29"/>
        <v>473.96862593101412</v>
      </c>
      <c r="D226">
        <f t="shared" si="24"/>
        <v>2978.0327065138422</v>
      </c>
      <c r="E226" t="str">
        <f t="shared" si="25"/>
        <v>1986454.11584513+2359042.74876891i</v>
      </c>
      <c r="F226" t="str">
        <f t="shared" si="26"/>
        <v>-2.23476756886253E-06+2.65393103543505E-06i</v>
      </c>
      <c r="G226">
        <f t="shared" si="30"/>
        <v>3.4695152439044134E-6</v>
      </c>
      <c r="H226">
        <f t="shared" si="31"/>
        <v>30.77001629359096</v>
      </c>
      <c r="I226">
        <f>IMARGUMENT(IMPRODUCT(-1,Table1[[#This Row],[x]]))/turn</f>
        <v>-0.13861286124261862</v>
      </c>
      <c r="J226">
        <f t="shared" si="27"/>
        <v>1.1549245147375992E-3</v>
      </c>
      <c r="K226">
        <f>1/(Table1[[#This Row],[omega]]*BxL)</f>
        <v>3.1382443759201625E-5</v>
      </c>
      <c r="L226">
        <f>BxL/(Rdc*mms*Table1[[#This Row],[omega]]^2)</f>
        <v>5.3614768024317231E-6</v>
      </c>
      <c r="M226">
        <f>BxL/(Table1[[#This Row],[omega]]*Le*mms*Table1[[#This Row],[omega]]^2)</f>
        <v>3.944569141146768E-6</v>
      </c>
      <c r="N226" s="1">
        <f>Table1[[#This Row],[x_A]]*Table1[[#This Row],[omega]]^2</f>
        <v>10242.654560684969</v>
      </c>
      <c r="O226" s="1">
        <f>Table1[[#This Row],[x_B]]*Table1[[#This Row],[omega]]^2</f>
        <v>278.3208136928825</v>
      </c>
      <c r="P226" s="1">
        <f>Table1[[#This Row],[x_C]]*Table1[[#This Row],[omega]]^2</f>
        <v>47.549215660134202</v>
      </c>
      <c r="Q226" s="1">
        <f>Table1[[#This Row],[x_D]]*Table1[[#This Row],[omega]]^2</f>
        <v>34.98311672142809</v>
      </c>
    </row>
    <row r="227" spans="2:17" x14ac:dyDescent="0.3">
      <c r="B227">
        <f t="shared" si="28"/>
        <v>207</v>
      </c>
      <c r="C227">
        <f t="shared" si="29"/>
        <v>484.55782602521907</v>
      </c>
      <c r="D227">
        <f t="shared" si="24"/>
        <v>3044.5666129605356</v>
      </c>
      <c r="E227" t="str">
        <f t="shared" si="25"/>
        <v>2076625.22548668+2537046.64947808i</v>
      </c>
      <c r="F227" t="str">
        <f t="shared" si="26"/>
        <v>-2.06716302268598E-06+2.52548652316468E-06i</v>
      </c>
      <c r="G227">
        <f t="shared" si="30"/>
        <v>3.2636245404529399E-6</v>
      </c>
      <c r="H227">
        <f t="shared" si="31"/>
        <v>30.251795170084211</v>
      </c>
      <c r="I227">
        <f>IMARGUMENT(IMPRODUCT(-1,Table1[[#This Row],[x]]))/turn</f>
        <v>-0.14083045567388805</v>
      </c>
      <c r="J227">
        <f t="shared" si="27"/>
        <v>1.1549245147375992E-3</v>
      </c>
      <c r="K227">
        <f>1/(Table1[[#This Row],[omega]]*BxL)</f>
        <v>3.0696632987890245E-5</v>
      </c>
      <c r="L227">
        <f>BxL/(Rdc*mms*Table1[[#This Row],[omega]]^2)</f>
        <v>5.1297050715576175E-6</v>
      </c>
      <c r="M227">
        <f>BxL/(Table1[[#This Row],[omega]]*Le*mms*Table1[[#This Row],[omega]]^2)</f>
        <v>3.6915735070711237E-6</v>
      </c>
      <c r="N227" s="1">
        <f>Table1[[#This Row],[x_A]]*Table1[[#This Row],[omega]]^2</f>
        <v>10705.440967146862</v>
      </c>
      <c r="O227" s="1">
        <f>Table1[[#This Row],[x_B]]*Table1[[#This Row],[omega]]^2</f>
        <v>284.53893579070427</v>
      </c>
      <c r="P227" s="1">
        <f>Table1[[#This Row],[x_C]]*Table1[[#This Row],[omega]]^2</f>
        <v>47.549215660134202</v>
      </c>
      <c r="Q227" s="1">
        <f>Table1[[#This Row],[x_D]]*Table1[[#This Row],[omega]]^2</f>
        <v>34.218619270379079</v>
      </c>
    </row>
    <row r="228" spans="2:17" x14ac:dyDescent="0.3">
      <c r="B228">
        <f t="shared" si="28"/>
        <v>208</v>
      </c>
      <c r="C228">
        <f t="shared" si="29"/>
        <v>495.38360540442386</v>
      </c>
      <c r="D228">
        <f t="shared" si="24"/>
        <v>3112.5869908947229</v>
      </c>
      <c r="E228" t="str">
        <f t="shared" si="25"/>
        <v>2170870.47074907+2727614.60038285i</v>
      </c>
      <c r="F228" t="str">
        <f t="shared" si="26"/>
        <v>-1.91139266293092E-06+2.40159079259855E-06i</v>
      </c>
      <c r="G228">
        <f t="shared" si="30"/>
        <v>3.0693745693545262E-6</v>
      </c>
      <c r="H228">
        <f t="shared" si="31"/>
        <v>29.736707876184845</v>
      </c>
      <c r="I228">
        <f>IMARGUMENT(IMPRODUCT(-1,Table1[[#This Row],[x]]))/turn</f>
        <v>-0.14301168468934181</v>
      </c>
      <c r="J228">
        <f t="shared" si="27"/>
        <v>1.1549245147375992E-3</v>
      </c>
      <c r="K228">
        <f>1/(Table1[[#This Row],[omega]]*BxL)</f>
        <v>3.0025809462876693E-5</v>
      </c>
      <c r="L228">
        <f>BxL/(Rdc*mms*Table1[[#This Row],[omega]]^2)</f>
        <v>4.9079526202984147E-6</v>
      </c>
      <c r="M228">
        <f>BxL/(Table1[[#This Row],[omega]]*Le*mms*Table1[[#This Row],[omega]]^2)</f>
        <v>3.4548044337606752E-6</v>
      </c>
      <c r="N228" s="1">
        <f>Table1[[#This Row],[x_A]]*Table1[[#This Row],[omega]]^2</f>
        <v>11189.137114998259</v>
      </c>
      <c r="O228" s="1">
        <f>Table1[[#This Row],[x_B]]*Table1[[#This Row],[omega]]^2</f>
        <v>290.89598045745083</v>
      </c>
      <c r="P228" s="1">
        <f>Table1[[#This Row],[x_C]]*Table1[[#This Row],[omega]]^2</f>
        <v>47.549215660134202</v>
      </c>
      <c r="Q228" s="1">
        <f>Table1[[#This Row],[x_D]]*Table1[[#This Row],[omega]]^2</f>
        <v>33.470828631284952</v>
      </c>
    </row>
    <row r="229" spans="2:17" x14ac:dyDescent="0.3">
      <c r="B229">
        <f t="shared" si="28"/>
        <v>209</v>
      </c>
      <c r="C229">
        <f t="shared" si="29"/>
        <v>506.45124961971715</v>
      </c>
      <c r="D229">
        <f t="shared" si="24"/>
        <v>3182.1270504133445</v>
      </c>
      <c r="E229" t="str">
        <f t="shared" si="25"/>
        <v>2269373.93033693+2931615.80855865i</v>
      </c>
      <c r="F229" t="str">
        <f t="shared" si="26"/>
        <v>-1.76670129778791E-06+2.28225475949975E-06i</v>
      </c>
      <c r="G229">
        <f t="shared" si="30"/>
        <v>2.8861601242593498E-6</v>
      </c>
      <c r="H229">
        <f t="shared" si="31"/>
        <v>29.22506278996234</v>
      </c>
      <c r="I229">
        <f>IMARGUMENT(IMPRODUCT(-1,Table1[[#This Row],[x]]))/turn</f>
        <v>-0.14515672831491147</v>
      </c>
      <c r="J229">
        <f t="shared" si="27"/>
        <v>1.1549245147375992E-3</v>
      </c>
      <c r="K229">
        <f>1/(Table1[[#This Row],[omega]]*BxL)</f>
        <v>2.9369645662983151E-5</v>
      </c>
      <c r="L229">
        <f>BxL/(Rdc*mms*Table1[[#This Row],[omega]]^2)</f>
        <v>4.6957863243743733E-6</v>
      </c>
      <c r="M229">
        <f>BxL/(Table1[[#This Row],[omega]]*Le*mms*Table1[[#This Row],[omega]]^2)</f>
        <v>3.2332211867567987E-6</v>
      </c>
      <c r="N229" s="1">
        <f>Table1[[#This Row],[x_A]]*Table1[[#This Row],[omega]]^2</f>
        <v>11694.687753866323</v>
      </c>
      <c r="O229" s="1">
        <f>Table1[[#This Row],[x_B]]*Table1[[#This Row],[omega]]^2</f>
        <v>297.39505144049951</v>
      </c>
      <c r="P229" s="1">
        <f>Table1[[#This Row],[x_C]]*Table1[[#This Row],[omega]]^2</f>
        <v>47.549215660134195</v>
      </c>
      <c r="Q229" s="1">
        <f>Table1[[#This Row],[x_D]]*Table1[[#This Row],[omega]]^2</f>
        <v>32.739379704739157</v>
      </c>
    </row>
    <row r="230" spans="2:17" x14ac:dyDescent="0.3">
      <c r="B230">
        <f t="shared" si="28"/>
        <v>210</v>
      </c>
      <c r="C230">
        <f t="shared" si="29"/>
        <v>517.76616230966363</v>
      </c>
      <c r="D230">
        <f t="shared" si="24"/>
        <v>3253.2207435788359</v>
      </c>
      <c r="E230" t="str">
        <f t="shared" si="25"/>
        <v>2372328.00004902+3149979.2328091i</v>
      </c>
      <c r="F230" t="str">
        <f t="shared" si="26"/>
        <v>-0.0000016323732923555+2.16746671244693E-06i</v>
      </c>
      <c r="G230">
        <f t="shared" si="30"/>
        <v>2.7134027557959468E-6</v>
      </c>
      <c r="H230">
        <f t="shared" si="31"/>
        <v>28.717149389001268</v>
      </c>
      <c r="I230">
        <f>IMARGUMENT(IMPRODUCT(-1,Table1[[#This Row],[x]]))/turn</f>
        <v>-0.14726578847186075</v>
      </c>
      <c r="J230">
        <f t="shared" si="27"/>
        <v>1.1549245147375992E-3</v>
      </c>
      <c r="K230">
        <f>1/(Table1[[#This Row],[omega]]*BxL)</f>
        <v>2.8727821224458778E-5</v>
      </c>
      <c r="L230">
        <f>BxL/(Rdc*mms*Table1[[#This Row],[omega]]^2)</f>
        <v>4.4927917830715802E-6</v>
      </c>
      <c r="M230">
        <f>BxL/(Table1[[#This Row],[omega]]*Le*mms*Table1[[#This Row],[omega]]^2)</f>
        <v>3.0258497819263757E-6</v>
      </c>
      <c r="N230" s="1">
        <f>Table1[[#This Row],[x_A]]*Table1[[#This Row],[omega]]^2</f>
        <v>12223.080319313123</v>
      </c>
      <c r="O230" s="1">
        <f>Table1[[#This Row],[x_B]]*Table1[[#This Row],[omega]]^2</f>
        <v>304.03932182979776</v>
      </c>
      <c r="P230" s="1">
        <f>Table1[[#This Row],[x_C]]*Table1[[#This Row],[omega]]^2</f>
        <v>47.549215660134202</v>
      </c>
      <c r="Q230" s="1">
        <f>Table1[[#This Row],[x_D]]*Table1[[#This Row],[omega]]^2</f>
        <v>32.023915369971427</v>
      </c>
    </row>
    <row r="231" spans="2:17" x14ac:dyDescent="0.3">
      <c r="B231">
        <f t="shared" si="28"/>
        <v>211</v>
      </c>
      <c r="C231">
        <f t="shared" si="29"/>
        <v>529.33386783855951</v>
      </c>
      <c r="D231">
        <f t="shared" si="24"/>
        <v>3325.9027809957747</v>
      </c>
      <c r="E231" t="str">
        <f t="shared" si="25"/>
        <v>2479933.76856344+3383697.68271657i</v>
      </c>
      <c r="F231" t="str">
        <f t="shared" si="26"/>
        <v>-1.50773142475078E-06+2.05719499155958E-06i</v>
      </c>
      <c r="G231">
        <f t="shared" si="30"/>
        <v>2.5505499960751285E-6</v>
      </c>
      <c r="H231">
        <f t="shared" si="31"/>
        <v>28.213238589724618</v>
      </c>
      <c r="I231">
        <f>IMARGUMENT(IMPRODUCT(-1,Table1[[#This Row],[x]]))/turn</f>
        <v>-0.14933908788087127</v>
      </c>
      <c r="J231">
        <f t="shared" si="27"/>
        <v>1.1549245147375992E-3</v>
      </c>
      <c r="K231">
        <f>1/(Table1[[#This Row],[omega]]*BxL)</f>
        <v>2.8100022784566289E-5</v>
      </c>
      <c r="L231">
        <f>BxL/(Rdc*mms*Table1[[#This Row],[omega]]^2)</f>
        <v>4.2985725098394121E-6</v>
      </c>
      <c r="M231">
        <f>BxL/(Table1[[#This Row],[omega]]*Le*mms*Table1[[#This Row],[omega]]^2)</f>
        <v>2.8317787042487951E-6</v>
      </c>
      <c r="N231" s="1">
        <f>Table1[[#This Row],[x_A]]*Table1[[#This Row],[omega]]^2</f>
        <v>12775.346861482978</v>
      </c>
      <c r="O231" s="1">
        <f>Table1[[#This Row],[x_B]]*Table1[[#This Row],[omega]]^2</f>
        <v>310.83203560708176</v>
      </c>
      <c r="P231" s="1">
        <f>Table1[[#This Row],[x_C]]*Table1[[#This Row],[omega]]^2</f>
        <v>47.549215660134195</v>
      </c>
      <c r="Q231" s="1">
        <f>Table1[[#This Row],[x_D]]*Table1[[#This Row],[omega]]^2</f>
        <v>31.324086310488131</v>
      </c>
    </row>
    <row r="232" spans="2:17" x14ac:dyDescent="0.3">
      <c r="B232">
        <f t="shared" si="28"/>
        <v>212</v>
      </c>
      <c r="C232">
        <f t="shared" si="29"/>
        <v>541.16001399363813</v>
      </c>
      <c r="D232">
        <f t="shared" si="24"/>
        <v>3400.2086487579231</v>
      </c>
      <c r="E232" t="str">
        <f t="shared" si="25"/>
        <v>2592401.4102017+3633832.19870516i</v>
      </c>
      <c r="F232" t="str">
        <f t="shared" si="26"/>
        <v>-1.39213566751206E-06+0.0000019513904728117i</v>
      </c>
      <c r="G232">
        <f t="shared" si="30"/>
        <v>2.3970745699997571E-6</v>
      </c>
      <c r="H232">
        <f t="shared" si="31"/>
        <v>27.713583130647589</v>
      </c>
      <c r="I232">
        <f>IMARGUMENT(IMPRODUCT(-1,Table1[[#This Row],[x]]))/turn</f>
        <v>-0.15137686896316863</v>
      </c>
      <c r="J232">
        <f t="shared" si="27"/>
        <v>1.1549245147375992E-3</v>
      </c>
      <c r="K232">
        <f>1/(Table1[[#This Row],[omega]]*BxL)</f>
        <v>2.7485943828586316E-5</v>
      </c>
      <c r="L232">
        <f>BxL/(Rdc*mms*Table1[[#This Row],[omega]]^2)</f>
        <v>4.1127491578776065E-6</v>
      </c>
      <c r="M232">
        <f>BxL/(Table1[[#This Row],[omega]]*Le*mms*Table1[[#This Row],[omega]]^2)</f>
        <v>2.6501549011900274E-6</v>
      </c>
      <c r="N232" s="1">
        <f>Table1[[#This Row],[x_A]]*Table1[[#This Row],[omega]]^2</f>
        <v>13352.566060890847</v>
      </c>
      <c r="O232" s="1">
        <f>Table1[[#This Row],[x_B]]*Table1[[#This Row],[omega]]^2</f>
        <v>317.77650922971247</v>
      </c>
      <c r="P232" s="1">
        <f>Table1[[#This Row],[x_C]]*Table1[[#This Row],[omega]]^2</f>
        <v>47.549215660134202</v>
      </c>
      <c r="Q232" s="1">
        <f>Table1[[#This Row],[x_D]]*Table1[[#This Row],[omega]]^2</f>
        <v>30.639550843522741</v>
      </c>
    </row>
    <row r="233" spans="2:17" x14ac:dyDescent="0.3">
      <c r="B233">
        <f t="shared" si="28"/>
        <v>213</v>
      </c>
      <c r="C233">
        <f t="shared" si="29"/>
        <v>553.25037474252758</v>
      </c>
      <c r="D233">
        <f t="shared" si="24"/>
        <v>3476.1746257738459</v>
      </c>
      <c r="E233" t="str">
        <f t="shared" si="25"/>
        <v>2709950.59543871+3901516.73237651i</v>
      </c>
      <c r="F233" t="str">
        <f t="shared" si="26"/>
        <v>-1.28498191018451E-06+1.84998886393882E-06i</v>
      </c>
      <c r="G233">
        <f t="shared" si="30"/>
        <v>2.252473597225743E-6</v>
      </c>
      <c r="H233">
        <f t="shared" si="31"/>
        <v>27.218417994458243</v>
      </c>
      <c r="I233">
        <f>IMARGUMENT(IMPRODUCT(-1,Table1[[#This Row],[x]]))/turn</f>
        <v>-0.15337939274319368</v>
      </c>
      <c r="J233">
        <f t="shared" si="27"/>
        <v>1.1549245147375992E-3</v>
      </c>
      <c r="K233">
        <f>1/(Table1[[#This Row],[omega]]*BxL)</f>
        <v>2.6885284540165637E-5</v>
      </c>
      <c r="L233">
        <f>BxL/(Rdc*mms*Table1[[#This Row],[omega]]^2)</f>
        <v>3.9349587792006021E-6</v>
      </c>
      <c r="M233">
        <f>BxL/(Table1[[#This Row],[omega]]*Le*mms*Table1[[#This Row],[omega]]^2)</f>
        <v>2.4801800330526353E-6</v>
      </c>
      <c r="N233" s="1">
        <f>Table1[[#This Row],[x_A]]*Table1[[#This Row],[omega]]^2</f>
        <v>13955.865335288272</v>
      </c>
      <c r="O233" s="1">
        <f>Table1[[#This Row],[x_B]]*Table1[[#This Row],[omega]]^2</f>
        <v>324.87613324989212</v>
      </c>
      <c r="P233" s="1">
        <f>Table1[[#This Row],[x_C]]*Table1[[#This Row],[omega]]^2</f>
        <v>47.549215660134195</v>
      </c>
      <c r="Q233" s="1">
        <f>Table1[[#This Row],[x_D]]*Table1[[#This Row],[omega]]^2</f>
        <v>29.969974753213666</v>
      </c>
    </row>
    <row r="234" spans="2:17" x14ac:dyDescent="0.3">
      <c r="B234">
        <f t="shared" si="28"/>
        <v>214</v>
      </c>
      <c r="C234">
        <f t="shared" si="29"/>
        <v>565.61085305231961</v>
      </c>
      <c r="D234">
        <f t="shared" si="24"/>
        <v>3553.8378014796431</v>
      </c>
      <c r="E234" t="str">
        <f t="shared" si="25"/>
        <v>2832810.91996056+4187963.14769944i</v>
      </c>
      <c r="F234" t="str">
        <f t="shared" si="26"/>
        <v>-1.18570063763045E-06+1.75291281871689E-06i</v>
      </c>
      <c r="G234">
        <f t="shared" si="30"/>
        <v>2.1162677883716061E-6</v>
      </c>
      <c r="H234">
        <f t="shared" si="31"/>
        <v>26.727960863980968</v>
      </c>
      <c r="I234">
        <f>IMARGUMENT(IMPRODUCT(-1,Table1[[#This Row],[x]]))/turn</f>
        <v>-0.15534693775702807</v>
      </c>
      <c r="J234">
        <f t="shared" si="27"/>
        <v>1.1549245147375992E-3</v>
      </c>
      <c r="K234">
        <f>1/(Table1[[#This Row],[omega]]*BxL)</f>
        <v>2.6297751654935507E-5</v>
      </c>
      <c r="L234">
        <f>BxL/(Rdc*mms*Table1[[#This Row],[omega]]^2)</f>
        <v>3.7648541157317817E-6</v>
      </c>
      <c r="M234">
        <f>BxL/(Table1[[#This Row],[omega]]*Le*mms*Table1[[#This Row],[omega]]^2)</f>
        <v>2.3211069638196658E-6</v>
      </c>
      <c r="N234" s="1">
        <f>Table1[[#This Row],[x_A]]*Table1[[#This Row],[omega]]^2</f>
        <v>14586.423041722524</v>
      </c>
      <c r="O234" s="1">
        <f>Table1[[#This Row],[x_B]]*Table1[[#This Row],[omega]]^2</f>
        <v>332.1343739700601</v>
      </c>
      <c r="P234" s="1">
        <f>Table1[[#This Row],[x_C]]*Table1[[#This Row],[omega]]^2</f>
        <v>47.549215660134202</v>
      </c>
      <c r="Q234" s="1">
        <f>Table1[[#This Row],[x_D]]*Table1[[#This Row],[omega]]^2</f>
        <v>29.315031127427467</v>
      </c>
    </row>
    <row r="235" spans="2:17" x14ac:dyDescent="0.3">
      <c r="B235">
        <f t="shared" si="28"/>
        <v>215</v>
      </c>
      <c r="C235">
        <f t="shared" si="29"/>
        <v>578.24748377162109</v>
      </c>
      <c r="D235">
        <f t="shared" si="24"/>
        <v>3633.2360939474124</v>
      </c>
      <c r="E235" t="str">
        <f t="shared" si="25"/>
        <v>2961222.35310814+4494466.56504478i</v>
      </c>
      <c r="F235" t="str">
        <f t="shared" si="26"/>
        <v>-1.09375557727908E-06+1.66007387700973E-06i</v>
      </c>
      <c r="G235">
        <f t="shared" si="30"/>
        <v>1.9880006388226361E-6</v>
      </c>
      <c r="H235">
        <f t="shared" si="31"/>
        <v>26.242412607269365</v>
      </c>
      <c r="I235">
        <f>IMARGUMENT(IMPRODUCT(-1,Table1[[#This Row],[x]]))/turn</f>
        <v>-0.15727979897047706</v>
      </c>
      <c r="J235">
        <f t="shared" si="27"/>
        <v>1.1549245147375992E-3</v>
      </c>
      <c r="K235">
        <f>1/(Table1[[#This Row],[omega]]*BxL)</f>
        <v>2.5723058317328926E-5</v>
      </c>
      <c r="L235">
        <f>BxL/(Rdc*mms*Table1[[#This Row],[omega]]^2)</f>
        <v>3.6021029210430552E-6</v>
      </c>
      <c r="M235">
        <f>BxL/(Table1[[#This Row],[omega]]*Le*mms*Table1[[#This Row],[omega]]^2)</f>
        <v>2.1722364770677891E-6</v>
      </c>
      <c r="N235" s="1">
        <f>Table1[[#This Row],[x_A]]*Table1[[#This Row],[omega]]^2</f>
        <v>15245.470778089837</v>
      </c>
      <c r="O235" s="1">
        <f>Table1[[#This Row],[x_B]]*Table1[[#This Row],[omega]]^2</f>
        <v>339.55477513527222</v>
      </c>
      <c r="P235" s="1">
        <f>Table1[[#This Row],[x_C]]*Table1[[#This Row],[omega]]^2</f>
        <v>47.549215660134202</v>
      </c>
      <c r="Q235" s="1">
        <f>Table1[[#This Row],[x_D]]*Table1[[#This Row],[omega]]^2</f>
        <v>28.674400198147996</v>
      </c>
    </row>
    <row r="236" spans="2:17" x14ac:dyDescent="0.3">
      <c r="B236">
        <f t="shared" si="28"/>
        <v>216</v>
      </c>
      <c r="C236">
        <f t="shared" si="29"/>
        <v>591.16643657698921</v>
      </c>
      <c r="D236">
        <f t="shared" si="24"/>
        <v>3714.4082683982479</v>
      </c>
      <c r="E236" t="str">
        <f t="shared" si="25"/>
        <v>3095435.70658242+4822411.07156349i</v>
      </c>
      <c r="F236" t="str">
        <f t="shared" si="26"/>
        <v>-1.00864232723779E-06+1.57137423845556E-06i</v>
      </c>
      <c r="G236">
        <f t="shared" si="30"/>
        <v>1.8672376232224587E-6</v>
      </c>
      <c r="H236">
        <f t="shared" si="31"/>
        <v>25.761957787288065</v>
      </c>
      <c r="I236">
        <f>IMARGUMENT(IMPRODUCT(-1,Table1[[#This Row],[x]]))/turn</f>
        <v>-0.15917828671036593</v>
      </c>
      <c r="J236">
        <f t="shared" si="27"/>
        <v>1.1549245147375992E-3</v>
      </c>
      <c r="K236">
        <f>1/(Table1[[#This Row],[omega]]*BxL)</f>
        <v>2.5160923940527198E-5</v>
      </c>
      <c r="L236">
        <f>BxL/(Rdc*mms*Table1[[#This Row],[omega]]^2)</f>
        <v>3.4463873114151033E-6</v>
      </c>
      <c r="M236">
        <f>BxL/(Table1[[#This Row],[omega]]*Le*mms*Table1[[#This Row],[omega]]^2)</f>
        <v>2.0329142025143219E-6</v>
      </c>
      <c r="N236" s="1">
        <f>Table1[[#This Row],[x_A]]*Table1[[#This Row],[omega]]^2</f>
        <v>15934.2957886777</v>
      </c>
      <c r="O236" s="1">
        <f>Table1[[#This Row],[x_B]]*Table1[[#This Row],[omega]]^2</f>
        <v>347.14095966338766</v>
      </c>
      <c r="P236" s="1">
        <f>Table1[[#This Row],[x_C]]*Table1[[#This Row],[omega]]^2</f>
        <v>47.549215660134202</v>
      </c>
      <c r="Q236" s="1">
        <f>Table1[[#This Row],[x_D]]*Table1[[#This Row],[omega]]^2</f>
        <v>28.047769185353904</v>
      </c>
    </row>
    <row r="237" spans="2:17" x14ac:dyDescent="0.3">
      <c r="B237">
        <f t="shared" si="28"/>
        <v>217</v>
      </c>
      <c r="C237">
        <f t="shared" si="29"/>
        <v>604.37401898520329</v>
      </c>
      <c r="D237">
        <f t="shared" si="24"/>
        <v>3797.3939561289017</v>
      </c>
      <c r="E237" t="str">
        <f t="shared" si="25"/>
        <v>3235713.12432692+5173275.82301744i</v>
      </c>
      <c r="F237" t="str">
        <f t="shared" si="26"/>
        <v>-9.29886975938343E-07+1.48670837800595E-06i</v>
      </c>
      <c r="G237">
        <f t="shared" si="30"/>
        <v>1.7535653934920247E-6</v>
      </c>
      <c r="H237">
        <f t="shared" si="31"/>
        <v>25.286765191870504</v>
      </c>
      <c r="I237">
        <f>IMARGUMENT(IMPRODUCT(-1,Table1[[#This Row],[x]]))/turn</f>
        <v>-0.16104272561231206</v>
      </c>
      <c r="J237">
        <f t="shared" si="27"/>
        <v>1.1549245147375992E-3</v>
      </c>
      <c r="K237">
        <f>1/(Table1[[#This Row],[omega]]*BxL)</f>
        <v>2.4611074069466718E-5</v>
      </c>
      <c r="L237">
        <f>BxL/(Rdc*mms*Table1[[#This Row],[omega]]^2)</f>
        <v>3.2974031449505683E-6</v>
      </c>
      <c r="M237">
        <f>BxL/(Table1[[#This Row],[omega]]*Le*mms*Table1[[#This Row],[omega]]^2)</f>
        <v>1.9025277396883798E-6</v>
      </c>
      <c r="N237" s="1">
        <f>Table1[[#This Row],[x_A]]*Table1[[#This Row],[omega]]^2</f>
        <v>16654.24347839554</v>
      </c>
      <c r="O237" s="1">
        <f>Table1[[#This Row],[x_B]]*Table1[[#This Row],[omega]]^2</f>
        <v>354.89663141391605</v>
      </c>
      <c r="P237" s="1">
        <f>Table1[[#This Row],[x_C]]*Table1[[#This Row],[omega]]^2</f>
        <v>47.549215660134195</v>
      </c>
      <c r="Q237" s="1">
        <f>Table1[[#This Row],[x_D]]*Table1[[#This Row],[omega]]^2</f>
        <v>27.434832144307478</v>
      </c>
    </row>
    <row r="238" spans="2:17" x14ac:dyDescent="0.3">
      <c r="B238">
        <f t="shared" si="28"/>
        <v>218</v>
      </c>
      <c r="C238">
        <f t="shared" si="29"/>
        <v>617.87667943282679</v>
      </c>
      <c r="D238">
        <f t="shared" si="24"/>
        <v>3882.2336738612448</v>
      </c>
      <c r="E238" t="str">
        <f t="shared" si="25"/>
        <v>3382328.59454415+5548641.56389232i</v>
      </c>
      <c r="F238" t="str">
        <f t="shared" si="26"/>
        <v>-8.57044722796571E-07+1.40596451175511E-06i</v>
      </c>
      <c r="G238">
        <f t="shared" si="30"/>
        <v>1.6465909829670013E-6</v>
      </c>
      <c r="H238">
        <f t="shared" si="31"/>
        <v>24.81698837988624</v>
      </c>
      <c r="I238">
        <f>IMARGUMENT(IMPRODUCT(-1,Table1[[#This Row],[x]]))/turn</f>
        <v>-0.16287345358788166</v>
      </c>
      <c r="J238">
        <f t="shared" si="27"/>
        <v>1.1549245147375992E-3</v>
      </c>
      <c r="K238">
        <f>1/(Table1[[#This Row],[omega]]*BxL)</f>
        <v>2.4073240246839903E-5</v>
      </c>
      <c r="L238">
        <f>BxL/(Rdc*mms*Table1[[#This Row],[omega]]^2)</f>
        <v>3.1548594275277332E-6</v>
      </c>
      <c r="M238">
        <f>BxL/(Table1[[#This Row],[omega]]*Le*mms*Table1[[#This Row],[omega]]^2)</f>
        <v>1.7805039660832774E-6</v>
      </c>
      <c r="N238" s="1">
        <f>Table1[[#This Row],[x_A]]*Table1[[#This Row],[omega]]^2</f>
        <v>17406.720040603523</v>
      </c>
      <c r="O238" s="1">
        <f>Table1[[#This Row],[x_B]]*Table1[[#This Row],[omega]]^2</f>
        <v>362.82557699637806</v>
      </c>
      <c r="P238" s="1">
        <f>Table1[[#This Row],[x_C]]*Table1[[#This Row],[omega]]^2</f>
        <v>47.549215660134202</v>
      </c>
      <c r="Q238" s="1">
        <f>Table1[[#This Row],[x_D]]*Table1[[#This Row],[omega]]^2</f>
        <v>26.835289816181138</v>
      </c>
    </row>
    <row r="239" spans="2:17" x14ac:dyDescent="0.3">
      <c r="B239">
        <f t="shared" si="28"/>
        <v>219</v>
      </c>
      <c r="C239">
        <f t="shared" si="29"/>
        <v>631.68101042457715</v>
      </c>
      <c r="D239">
        <f t="shared" si="24"/>
        <v>3968.9688435240541</v>
      </c>
      <c r="E239" t="str">
        <f t="shared" si="25"/>
        <v>3535568.48484618+5950197.59446137i</v>
      </c>
      <c r="F239" t="str">
        <f t="shared" si="26"/>
        <v>-7.89698508228349E-07+1.32902592161625E-06i</v>
      </c>
      <c r="G239">
        <f t="shared" si="30"/>
        <v>1.5459410189997553E-6</v>
      </c>
      <c r="H239">
        <f t="shared" si="31"/>
        <v>24.352766239807313</v>
      </c>
      <c r="I239">
        <f>IMARGUMENT(IMPRODUCT(-1,Table1[[#This Row],[x]]))/turn</f>
        <v>-0.16467082081375092</v>
      </c>
      <c r="J239">
        <f t="shared" si="27"/>
        <v>1.1549245147375992E-3</v>
      </c>
      <c r="K239">
        <f>1/(Table1[[#This Row],[omega]]*BxL)</f>
        <v>2.3547159882024215E-5</v>
      </c>
      <c r="L239">
        <f>BxL/(Rdc*mms*Table1[[#This Row],[omega]]^2)</f>
        <v>3.0184777444342032E-6</v>
      </c>
      <c r="M239">
        <f>BxL/(Table1[[#This Row],[omega]]*Le*mms*Table1[[#This Row],[omega]]^2)</f>
        <v>1.6663065179578126E-6</v>
      </c>
      <c r="N239" s="1">
        <f>Table1[[#This Row],[x_A]]*Table1[[#This Row],[omega]]^2</f>
        <v>18193.195203672967</v>
      </c>
      <c r="O239" s="1">
        <f>Table1[[#This Row],[x_B]]*Table1[[#This Row],[omega]]^2</f>
        <v>370.93166761907048</v>
      </c>
      <c r="P239" s="1">
        <f>Table1[[#This Row],[x_C]]*Table1[[#This Row],[omega]]^2</f>
        <v>47.549215660134195</v>
      </c>
      <c r="Q239" s="1">
        <f>Table1[[#This Row],[x_D]]*Table1[[#This Row],[omega]]^2</f>
        <v>26.248849481948003</v>
      </c>
    </row>
    <row r="240" spans="2:17" x14ac:dyDescent="0.3">
      <c r="B240">
        <f t="shared" si="28"/>
        <v>220</v>
      </c>
      <c r="C240">
        <f t="shared" si="29"/>
        <v>645.79375175203586</v>
      </c>
      <c r="D240">
        <f t="shared" si="24"/>
        <v>4057.6418124767688</v>
      </c>
      <c r="E240" t="str">
        <f t="shared" si="25"/>
        <v>3695732.1015845+6379749.21543349i</v>
      </c>
      <c r="F240" t="str">
        <f t="shared" si="26"/>
        <v>-7.27457660293808E-07+1.25577214742668E-06i</v>
      </c>
      <c r="G240">
        <f t="shared" si="30"/>
        <v>1.4512609461336569E-6</v>
      </c>
      <c r="H240">
        <f t="shared" si="31"/>
        <v>23.894223557117364</v>
      </c>
      <c r="I240">
        <f>IMARGUMENT(IMPRODUCT(-1,Table1[[#This Row],[x]]))/turn</f>
        <v>-0.16643518874516205</v>
      </c>
      <c r="J240">
        <f t="shared" si="27"/>
        <v>1.1549245147375992E-3</v>
      </c>
      <c r="K240">
        <f>1/(Table1[[#This Row],[omega]]*BxL)</f>
        <v>2.303257612287549E-5</v>
      </c>
      <c r="L240">
        <f>BxL/(Rdc*mms*Table1[[#This Row],[omega]]^2)</f>
        <v>2.8879917165705416E-6</v>
      </c>
      <c r="M240">
        <f>BxL/(Table1[[#This Row],[omega]]*Le*mms*Table1[[#This Row],[omega]]^2)</f>
        <v>1.5594334327131825E-6</v>
      </c>
      <c r="N240" s="1">
        <f>Table1[[#This Row],[x_A]]*Table1[[#This Row],[omega]]^2</f>
        <v>19015.205101642674</v>
      </c>
      <c r="O240" s="1">
        <f>Table1[[#This Row],[x_B]]*Table1[[#This Row],[omega]]^2</f>
        <v>379.21886097913728</v>
      </c>
      <c r="P240" s="1">
        <f>Table1[[#This Row],[x_C]]*Table1[[#This Row],[omega]]^2</f>
        <v>47.549215660134202</v>
      </c>
      <c r="Q240" s="1">
        <f>Table1[[#This Row],[x_D]]*Table1[[#This Row],[omega]]^2</f>
        <v>25.675224819465409</v>
      </c>
    </row>
    <row r="241" spans="2:17" x14ac:dyDescent="0.3">
      <c r="B241">
        <f t="shared" si="28"/>
        <v>221</v>
      </c>
      <c r="C241">
        <f t="shared" si="29"/>
        <v>660.22179378426245</v>
      </c>
      <c r="D241">
        <f t="shared" si="24"/>
        <v>4148.2958741850243</v>
      </c>
      <c r="E241" t="str">
        <f t="shared" si="25"/>
        <v>3863132.27445161+6839225.68291809i</v>
      </c>
      <c r="F241" t="str">
        <f t="shared" si="26"/>
        <v>-0.0000006699565642392+1.18608005500789E-06i</v>
      </c>
      <c r="G241">
        <f t="shared" si="30"/>
        <v>1.3622142617278357E-6</v>
      </c>
      <c r="H241">
        <f t="shared" si="31"/>
        <v>23.441471587280695</v>
      </c>
      <c r="I241">
        <f>IMARGUMENT(IMPRODUCT(-1,Table1[[#This Row],[x]]))/turn</f>
        <v>-0.1681669291556821</v>
      </c>
      <c r="J241">
        <f t="shared" si="27"/>
        <v>1.1549245147375992E-3</v>
      </c>
      <c r="K241">
        <f>1/(Table1[[#This Row],[omega]]*BxL)</f>
        <v>2.2529237730323282E-5</v>
      </c>
      <c r="L241">
        <f>BxL/(Rdc*mms*Table1[[#This Row],[omega]]^2)</f>
        <v>2.7631464801617938E-6</v>
      </c>
      <c r="M241">
        <f>BxL/(Table1[[#This Row],[omega]]*Le*mms*Table1[[#This Row],[omega]]^2)</f>
        <v>1.4594149424825063E-6</v>
      </c>
      <c r="N241" s="1">
        <f>Table1[[#This Row],[x_A]]*Table1[[#This Row],[omega]]^2</f>
        <v>19874.355274577552</v>
      </c>
      <c r="O241" s="1">
        <f>Table1[[#This Row],[x_B]]*Table1[[#This Row],[omega]]^2</f>
        <v>387.69120319486211</v>
      </c>
      <c r="P241" s="1">
        <f>Table1[[#This Row],[x_C]]*Table1[[#This Row],[omega]]^2</f>
        <v>47.549215660134195</v>
      </c>
      <c r="Q241" s="1">
        <f>Table1[[#This Row],[x_D]]*Table1[[#This Row],[omega]]^2</f>
        <v>25.11413576368189</v>
      </c>
    </row>
    <row r="242" spans="2:17" x14ac:dyDescent="0.3">
      <c r="B242">
        <f t="shared" si="28"/>
        <v>222</v>
      </c>
      <c r="C242">
        <f t="shared" si="29"/>
        <v>674.97218083193593</v>
      </c>
      <c r="D242">
        <f t="shared" si="24"/>
        <v>4240.9752893581781</v>
      </c>
      <c r="E242" t="str">
        <f t="shared" si="25"/>
        <v>4038095.96749636+7330688.70868342i</v>
      </c>
      <c r="F242" t="str">
        <f t="shared" si="26"/>
        <v>-6.16853360272943E-07+1.11982478857973E-06i</v>
      </c>
      <c r="G242">
        <f t="shared" si="30"/>
        <v>1.2784817656883724E-6</v>
      </c>
      <c r="H242">
        <f t="shared" si="31"/>
        <v>22.99460863124024</v>
      </c>
      <c r="I242">
        <f>IMARGUMENT(IMPRODUCT(-1,Table1[[#This Row],[x]]))/turn</f>
        <v>-0.16986642320495832</v>
      </c>
      <c r="J242">
        <f t="shared" si="27"/>
        <v>1.1549245147375992E-3</v>
      </c>
      <c r="K242">
        <f>1/(Table1[[#This Row],[omega]]*BxL)</f>
        <v>2.2036898955706343E-5</v>
      </c>
      <c r="L242">
        <f>BxL/(Rdc*mms*Table1[[#This Row],[omega]]^2)</f>
        <v>2.643698188960512E-6</v>
      </c>
      <c r="M242">
        <f>BxL/(Table1[[#This Row],[omega]]*Le*mms*Table1[[#This Row],[omega]]^2)</f>
        <v>1.3658114092343892E-6</v>
      </c>
      <c r="N242" s="1">
        <f>Table1[[#This Row],[x_A]]*Table1[[#This Row],[omega]]^2</f>
        <v>20772.323804490909</v>
      </c>
      <c r="O242" s="1">
        <f>Table1[[#This Row],[x_B]]*Table1[[#This Row],[omega]]^2</f>
        <v>396.3528307811381</v>
      </c>
      <c r="P242" s="1">
        <f>Table1[[#This Row],[x_C]]*Table1[[#This Row],[omega]]^2</f>
        <v>47.549215660134202</v>
      </c>
      <c r="Q242" s="1">
        <f>Table1[[#This Row],[x_D]]*Table1[[#This Row],[omega]]^2</f>
        <v>24.56530836989873</v>
      </c>
    </row>
    <row r="243" spans="2:17" x14ac:dyDescent="0.3">
      <c r="B243">
        <f t="shared" si="28"/>
        <v>223</v>
      </c>
      <c r="C243">
        <f t="shared" si="29"/>
        <v>690.05211458664735</v>
      </c>
      <c r="D243">
        <f t="shared" si="24"/>
        <v>4335.7253075590224</v>
      </c>
      <c r="E243" t="str">
        <f t="shared" si="25"/>
        <v>4220964.91774624+7856341.54308122i</v>
      </c>
      <c r="F243" t="str">
        <f t="shared" si="26"/>
        <v>-5.67828674050841E-07+1.05688061574326E-06i</v>
      </c>
      <c r="G243">
        <f t="shared" si="30"/>
        <v>1.1997608257516115E-6</v>
      </c>
      <c r="H243">
        <f t="shared" si="31"/>
        <v>22.553720610686291</v>
      </c>
      <c r="I243">
        <f>IMARGUMENT(IMPRODUCT(-1,Table1[[#This Row],[x]]))/turn</f>
        <v>-0.17153406053593284</v>
      </c>
      <c r="J243">
        <f t="shared" si="27"/>
        <v>1.1549245147375992E-3</v>
      </c>
      <c r="K243">
        <f>1/(Table1[[#This Row],[omega]]*BxL)</f>
        <v>2.155531942078907E-5</v>
      </c>
      <c r="L243">
        <f>BxL/(Rdc*mms*Table1[[#This Row],[omega]]^2)</f>
        <v>2.5294135379691643E-6</v>
      </c>
      <c r="M243">
        <f>BxL/(Table1[[#This Row],[omega]]*Le*mms*Table1[[#This Row],[omega]]^2)</f>
        <v>1.2782113923142779E-6</v>
      </c>
      <c r="N243" s="1">
        <f>Table1[[#This Row],[x_A]]*Table1[[#This Row],[omega]]^2</f>
        <v>21710.864592954284</v>
      </c>
      <c r="O243" s="1">
        <f>Table1[[#This Row],[x_B]]*Table1[[#This Row],[omega]]^2</f>
        <v>405.2079726690676</v>
      </c>
      <c r="P243" s="1">
        <f>Table1[[#This Row],[x_C]]*Table1[[#This Row],[omega]]^2</f>
        <v>47.549215660134202</v>
      </c>
      <c r="Q243" s="1">
        <f>Table1[[#This Row],[x_D]]*Table1[[#This Row],[omega]]^2</f>
        <v>24.028474680020057</v>
      </c>
    </row>
    <row r="244" spans="2:17" x14ac:dyDescent="0.3">
      <c r="B244">
        <f t="shared" si="28"/>
        <v>224</v>
      </c>
      <c r="C244">
        <f t="shared" si="29"/>
        <v>705.46895763703628</v>
      </c>
      <c r="D244">
        <f t="shared" si="24"/>
        <v>4432.5921892963197</v>
      </c>
      <c r="E244" t="str">
        <f t="shared" si="25"/>
        <v>4412096.30268412+8418538.68057245i</v>
      </c>
      <c r="F244" t="str">
        <f t="shared" si="26"/>
        <v>-5.22584383554555E-07+9.97121673010794E-07i</v>
      </c>
      <c r="G244">
        <f t="shared" si="30"/>
        <v>1.1257646595638625E-6</v>
      </c>
      <c r="H244">
        <f t="shared" si="31"/>
        <v>22.118881640581122</v>
      </c>
      <c r="I244">
        <f>IMARGUMENT(IMPRODUCT(-1,Table1[[#This Row],[x]]))/turn</f>
        <v>-0.17317023840266124</v>
      </c>
      <c r="J244">
        <f t="shared" si="27"/>
        <v>1.1549245147375992E-3</v>
      </c>
      <c r="K244">
        <f>1/(Table1[[#This Row],[omega]]*BxL)</f>
        <v>2.1084264000399781E-5</v>
      </c>
      <c r="L244">
        <f>BxL/(Rdc*mms*Table1[[#This Row],[omega]]^2)</f>
        <v>2.4200693077515512E-6</v>
      </c>
      <c r="M244">
        <f>BxL/(Table1[[#This Row],[omega]]*Le*mms*Table1[[#This Row],[omega]]^2)</f>
        <v>1.1962298399292597E-6</v>
      </c>
      <c r="N244" s="1">
        <f>Table1[[#This Row],[x_A]]*Table1[[#This Row],[omega]]^2</f>
        <v>22691.810786797389</v>
      </c>
      <c r="O244" s="1">
        <f>Table1[[#This Row],[x_B]]*Table1[[#This Row],[omega]]^2</f>
        <v>414.26095227068413</v>
      </c>
      <c r="P244" s="1">
        <f>Table1[[#This Row],[x_C]]*Table1[[#This Row],[omega]]^2</f>
        <v>47.549215660134195</v>
      </c>
      <c r="Q244" s="1">
        <f>Table1[[#This Row],[x_D]]*Table1[[#This Row],[omega]]^2</f>
        <v>23.503372591725608</v>
      </c>
    </row>
    <row r="245" spans="2:17" x14ac:dyDescent="0.3">
      <c r="B245">
        <f t="shared" si="28"/>
        <v>225</v>
      </c>
      <c r="C245">
        <f t="shared" si="29"/>
        <v>721.23023706348522</v>
      </c>
      <c r="D245">
        <f t="shared" si="24"/>
        <v>4531.6232286109353</v>
      </c>
      <c r="E245" t="str">
        <f t="shared" si="25"/>
        <v>4611863.43788318+9019796.23052593i</v>
      </c>
      <c r="F245" t="str">
        <f t="shared" si="26"/>
        <v>-4.80842425326101E-07+9.4042261958737E-07i</v>
      </c>
      <c r="G245">
        <f t="shared" si="30"/>
        <v>1.0562216346132371E-6</v>
      </c>
      <c r="H245">
        <f t="shared" si="31"/>
        <v>21.690154596684405</v>
      </c>
      <c r="I245">
        <f>IMARGUMENT(IMPRODUCT(-1,Table1[[#This Row],[x]]))/turn</f>
        <v>-0.17477536082969583</v>
      </c>
      <c r="J245">
        <f t="shared" si="27"/>
        <v>1.1549245147375992E-3</v>
      </c>
      <c r="K245">
        <f>1/(Table1[[#This Row],[omega]]*BxL)</f>
        <v>2.0623502707633756E-5</v>
      </c>
      <c r="L245">
        <f>BxL/(Rdc*mms*Table1[[#This Row],[omega]]^2)</f>
        <v>2.3154519284432111E-6</v>
      </c>
      <c r="M245">
        <f>BxL/(Table1[[#This Row],[omega]]*Le*mms*Table1[[#This Row],[omega]]^2)</f>
        <v>1.1195063966268755E-6</v>
      </c>
      <c r="N245" s="1">
        <f>Table1[[#This Row],[x_A]]*Table1[[#This Row],[omega]]^2</f>
        <v>23717.078358589133</v>
      </c>
      <c r="O245" s="1">
        <f>Table1[[#This Row],[x_B]]*Table1[[#This Row],[omega]]^2</f>
        <v>423.51618958980697</v>
      </c>
      <c r="P245" s="1">
        <f>Table1[[#This Row],[x_C]]*Table1[[#This Row],[omega]]^2</f>
        <v>47.549215660134209</v>
      </c>
      <c r="Q245" s="1">
        <f>Table1[[#This Row],[x_D]]*Table1[[#This Row],[omega]]^2</f>
        <v>22.989745730502481</v>
      </c>
    </row>
    <row r="246" spans="2:17" x14ac:dyDescent="0.3">
      <c r="B246">
        <f t="shared" si="28"/>
        <v>226</v>
      </c>
      <c r="C246">
        <f t="shared" si="29"/>
        <v>737.34364811311673</v>
      </c>
      <c r="D246">
        <f t="shared" si="24"/>
        <v>4632.8667761665256</v>
      </c>
      <c r="E246" t="str">
        <f t="shared" si="25"/>
        <v>4820656.50616239+9662802.99888519i</v>
      </c>
      <c r="F246" t="str">
        <f t="shared" si="26"/>
        <v>-4.42343642367947E-07+8.8665920680033E-07i</v>
      </c>
      <c r="G246">
        <f t="shared" si="30"/>
        <v>9.9087458689136458E-7</v>
      </c>
      <c r="H246">
        <f t="shared" si="31"/>
        <v>21.267591676057108</v>
      </c>
      <c r="I246">
        <f>IMARGUMENT(IMPRODUCT(-1,Table1[[#This Row],[x]]))/turn</f>
        <v>-0.1763498378037171</v>
      </c>
      <c r="J246">
        <f t="shared" si="27"/>
        <v>1.1549245147375992E-3</v>
      </c>
      <c r="K246">
        <f>1/(Table1[[#This Row],[omega]]*BxL)</f>
        <v>2.0172810581565136E-5</v>
      </c>
      <c r="L246">
        <f>BxL/(Rdc*mms*Table1[[#This Row],[omega]]^2)</f>
        <v>2.2153570626093003E-6</v>
      </c>
      <c r="M246">
        <f>BxL/(Table1[[#This Row],[omega]]*Le*mms*Table1[[#This Row],[omega]]^2)</f>
        <v>1.0477038193284096E-6</v>
      </c>
      <c r="N246" s="1">
        <f>Table1[[#This Row],[x_A]]*Table1[[#This Row],[omega]]^2</f>
        <v>24788.669848892376</v>
      </c>
      <c r="O246" s="1">
        <f>Table1[[#This Row],[x_B]]*Table1[[#This Row],[omega]]^2</f>
        <v>432.97820338004914</v>
      </c>
      <c r="P246" s="1">
        <f>Table1[[#This Row],[x_C]]*Table1[[#This Row],[omega]]^2</f>
        <v>47.549215660134202</v>
      </c>
      <c r="Q246" s="1">
        <f>Table1[[#This Row],[x_D]]*Table1[[#This Row],[omega]]^2</f>
        <v>22.487343324473663</v>
      </c>
    </row>
    <row r="247" spans="2:17" x14ac:dyDescent="0.3">
      <c r="B247">
        <f t="shared" si="28"/>
        <v>227</v>
      </c>
      <c r="C247">
        <f t="shared" si="29"/>
        <v>753.81705795690937</v>
      </c>
      <c r="D247">
        <f t="shared" si="24"/>
        <v>4736.3722628561909</v>
      </c>
      <c r="E247" t="str">
        <f t="shared" si="25"/>
        <v>5038883.31968711+10350432.3294256i</v>
      </c>
      <c r="F247" t="str">
        <f t="shared" si="26"/>
        <v>-4.0684667543021E-07+8.35708770242701E-07i</v>
      </c>
      <c r="G247">
        <f t="shared" si="30"/>
        <v>9.294801589970504E-7</v>
      </c>
      <c r="H247">
        <f t="shared" si="31"/>
        <v>20.85123494875447</v>
      </c>
      <c r="I247">
        <f>IMARGUMENT(IMPRODUCT(-1,Table1[[#This Row],[x]]))/turn</f>
        <v>-0.17789408449791524</v>
      </c>
      <c r="J247">
        <f t="shared" si="27"/>
        <v>1.1549245147375992E-3</v>
      </c>
      <c r="K247">
        <f>1/(Table1[[#This Row],[omega]]*BxL)</f>
        <v>1.9731967577412375E-5</v>
      </c>
      <c r="L247">
        <f>BxL/(Rdc*mms*Table1[[#This Row],[omega]]^2)</f>
        <v>2.1195892061350827E-6</v>
      </c>
      <c r="M247">
        <f>BxL/(Table1[[#This Row],[omega]]*Le*mms*Table1[[#This Row],[omega]]^2)</f>
        <v>9.8050649495411678E-7</v>
      </c>
      <c r="N247" s="1">
        <f>Table1[[#This Row],[x_A]]*Table1[[#This Row],[omega]]^2</f>
        <v>25908.67827760307</v>
      </c>
      <c r="O247" s="1">
        <f>Table1[[#This Row],[x_B]]*Table1[[#This Row],[omega]]^2</f>
        <v>442.65161335104591</v>
      </c>
      <c r="P247" s="1">
        <f>Table1[[#This Row],[x_C]]*Table1[[#This Row],[omega]]^2</f>
        <v>47.549215660134209</v>
      </c>
      <c r="Q247" s="1">
        <f>Table1[[#This Row],[x_D]]*Table1[[#This Row],[omega]]^2</f>
        <v>21.995920081961543</v>
      </c>
    </row>
    <row r="248" spans="2:17" x14ac:dyDescent="0.3">
      <c r="B248">
        <f t="shared" si="28"/>
        <v>228</v>
      </c>
      <c r="C248">
        <f t="shared" si="29"/>
        <v>770.65850953073664</v>
      </c>
      <c r="D248">
        <f t="shared" si="24"/>
        <v>4842.190223936439</v>
      </c>
      <c r="E248" t="str">
        <f t="shared" si="25"/>
        <v>5266970.11650292+11085754.7566601i</v>
      </c>
      <c r="F248" t="str">
        <f t="shared" si="26"/>
        <v>-3.7412689888137E-07+7.87450651347614E-07i</v>
      </c>
      <c r="G248">
        <f t="shared" si="30"/>
        <v>8.7180815824031618E-7</v>
      </c>
      <c r="H248">
        <f t="shared" si="31"/>
        <v>20.441116899139441</v>
      </c>
      <c r="I248">
        <f>IMARGUMENT(IMPRODUCT(-1,Table1[[#This Row],[x]]))/turn</f>
        <v>-0.17940852052940723</v>
      </c>
      <c r="J248">
        <f t="shared" si="27"/>
        <v>1.1549245147375992E-3</v>
      </c>
      <c r="K248">
        <f>1/(Table1[[#This Row],[omega]]*BxL)</f>
        <v>1.9300758459104358E-5</v>
      </c>
      <c r="L248">
        <f>BxL/(Rdc*mms*Table1[[#This Row],[omega]]^2)</f>
        <v>2.0279613063696324E-6</v>
      </c>
      <c r="M248">
        <f>BxL/(Table1[[#This Row],[omega]]*Le*mms*Table1[[#This Row],[omega]]^2)</f>
        <v>9.1761905312464321E-7</v>
      </c>
      <c r="N248" s="1">
        <f>Table1[[#This Row],[x_A]]*Table1[[#This Row],[omega]]^2</f>
        <v>27079.291232011583</v>
      </c>
      <c r="O248" s="1">
        <f>Table1[[#This Row],[x_B]]*Table1[[#This Row],[omega]]^2</f>
        <v>452.54114242396628</v>
      </c>
      <c r="P248" s="1">
        <f>Table1[[#This Row],[x_C]]*Table1[[#This Row],[omega]]^2</f>
        <v>47.549215660134195</v>
      </c>
      <c r="Q248" s="1">
        <f>Table1[[#This Row],[x_D]]*Table1[[#This Row],[omega]]^2</f>
        <v>21.515236071727628</v>
      </c>
    </row>
    <row r="249" spans="2:17" x14ac:dyDescent="0.3">
      <c r="B249">
        <f t="shared" si="28"/>
        <v>229</v>
      </c>
      <c r="C249">
        <f t="shared" si="29"/>
        <v>787.87622546223406</v>
      </c>
      <c r="D249">
        <f t="shared" si="24"/>
        <v>4950.3723237004151</v>
      </c>
      <c r="E249" t="str">
        <f t="shared" si="25"/>
        <v>5505362.39305879+11872051.5260236i</v>
      </c>
      <c r="F249" t="str">
        <f t="shared" si="26"/>
        <v>-3.43975401892637E-07+7.41766554750841E-07i</v>
      </c>
      <c r="G249">
        <f t="shared" si="30"/>
        <v>8.17640935162944E-7</v>
      </c>
      <c r="H249">
        <f t="shared" si="31"/>
        <v>20.037260955451508</v>
      </c>
      <c r="I249">
        <f>IMARGUMENT(IMPRODUCT(-1,Table1[[#This Row],[x]]))/turn</f>
        <v>-0.18089356924981756</v>
      </c>
      <c r="J249">
        <f t="shared" si="27"/>
        <v>1.1549245147375992E-3</v>
      </c>
      <c r="K249">
        <f>1/(Table1[[#This Row],[omega]]*BxL)</f>
        <v>1.8878972694193963E-5</v>
      </c>
      <c r="L249">
        <f>BxL/(Rdc*mms*Table1[[#This Row],[omega]]^2)</f>
        <v>1.9402943967767761E-6</v>
      </c>
      <c r="M249">
        <f>BxL/(Table1[[#This Row],[omega]]*Le*mms*Table1[[#This Row],[omega]]^2)</f>
        <v>8.5876506784054706E-7</v>
      </c>
      <c r="N249" s="1">
        <f>Table1[[#This Row],[x_A]]*Table1[[#This Row],[omega]]^2</f>
        <v>28302.795139572736</v>
      </c>
      <c r="O249" s="1">
        <f>Table1[[#This Row],[x_B]]*Table1[[#This Row],[omega]]^2</f>
        <v>462.65161903742205</v>
      </c>
      <c r="P249" s="1">
        <f>Table1[[#This Row],[x_C]]*Table1[[#This Row],[omega]]^2</f>
        <v>47.549215660134202</v>
      </c>
      <c r="Q249" s="1">
        <f>Table1[[#This Row],[x_D]]*Table1[[#This Row],[omega]]^2</f>
        <v>21.045056605828933</v>
      </c>
    </row>
    <row r="250" spans="2:17" x14ac:dyDescent="0.3">
      <c r="B250">
        <f t="shared" si="28"/>
        <v>230</v>
      </c>
      <c r="C250">
        <f t="shared" si="29"/>
        <v>805.47861208539598</v>
      </c>
      <c r="D250">
        <f t="shared" si="24"/>
        <v>5060.9713807023609</v>
      </c>
      <c r="E250" t="str">
        <f t="shared" si="25"/>
        <v>5754525.77434558+12712829.0407745i</v>
      </c>
      <c r="F250" t="str">
        <f t="shared" si="26"/>
        <v>-3.16198015256274E-07+6.98540847432794E-07i</v>
      </c>
      <c r="G250">
        <f t="shared" si="30"/>
        <v>7.6677278276170768E-7</v>
      </c>
      <c r="H250">
        <f t="shared" si="31"/>
        <v>19.639682006466295</v>
      </c>
      <c r="I250">
        <f>IMARGUMENT(IMPRODUCT(-1,Table1[[#This Row],[x]]))/turn</f>
        <v>-0.18234965706896156</v>
      </c>
      <c r="J250">
        <f t="shared" si="27"/>
        <v>1.1549245147375992E-3</v>
      </c>
      <c r="K250">
        <f>1/(Table1[[#This Row],[omega]]*BxL)</f>
        <v>1.8466404351068188E-5</v>
      </c>
      <c r="L250">
        <f>BxL/(Rdc*mms*Table1[[#This Row],[omega]]^2)</f>
        <v>1.8564172473797451E-6</v>
      </c>
      <c r="M250">
        <f>BxL/(Table1[[#This Row],[omega]]*Le*mms*Table1[[#This Row],[omega]]^2)</f>
        <v>8.0368584243313805E-7</v>
      </c>
      <c r="N250" s="1">
        <f>Table1[[#This Row],[x_A]]*Table1[[#This Row],[omega]]^2</f>
        <v>29581.579733729162</v>
      </c>
      <c r="O250" s="1">
        <f>Table1[[#This Row],[x_B]]*Table1[[#This Row],[omega]]^2</f>
        <v>472.98797950489353</v>
      </c>
      <c r="P250" s="1">
        <f>Table1[[#This Row],[x_C]]*Table1[[#This Row],[omega]]^2</f>
        <v>47.549215660134195</v>
      </c>
      <c r="Q250" s="1">
        <f>Table1[[#This Row],[x_D]]*Table1[[#This Row],[omega]]^2</f>
        <v>20.585152125034529</v>
      </c>
    </row>
    <row r="251" spans="2:17" x14ac:dyDescent="0.3">
      <c r="B251">
        <f t="shared" si="28"/>
        <v>231</v>
      </c>
      <c r="C251">
        <f t="shared" si="29"/>
        <v>823.47426354485742</v>
      </c>
      <c r="D251">
        <f t="shared" si="24"/>
        <v>5174.0413935455736</v>
      </c>
      <c r="E251" t="str">
        <f t="shared" si="25"/>
        <v>6014946.92334915+13611834.2991276i</v>
      </c>
      <c r="F251" t="str">
        <f t="shared" si="26"/>
        <v>-2.90614383799996E-07+6.57660805263766E-07i</v>
      </c>
      <c r="G251">
        <f t="shared" si="30"/>
        <v>7.1900935658142626E-7</v>
      </c>
      <c r="H251">
        <f t="shared" si="31"/>
        <v>19.248386904261466</v>
      </c>
      <c r="I251">
        <f>IMARGUMENT(IMPRODUCT(-1,Table1[[#This Row],[x]]))/turn</f>
        <v>-0.18377721281144371</v>
      </c>
      <c r="J251">
        <f t="shared" si="27"/>
        <v>1.1549245147375992E-3</v>
      </c>
      <c r="K251">
        <f>1/(Table1[[#This Row],[omega]]*BxL)</f>
        <v>1.8062851998404767E-5</v>
      </c>
      <c r="L251">
        <f>BxL/(Rdc*mms*Table1[[#This Row],[omega]]^2)</f>
        <v>1.7761660303168312E-6</v>
      </c>
      <c r="M251">
        <f>BxL/(Table1[[#This Row],[omega]]*Le*mms*Table1[[#This Row],[omega]]^2)</f>
        <v>7.5213927244580881E-7</v>
      </c>
      <c r="N251" s="1">
        <f>Table1[[#This Row],[x_A]]*Table1[[#This Row],[omega]]^2</f>
        <v>30918.142721510168</v>
      </c>
      <c r="O251" s="1">
        <f>Table1[[#This Row],[x_B]]*Table1[[#This Row],[omega]]^2</f>
        <v>483.55527042481998</v>
      </c>
      <c r="P251" s="1">
        <f>Table1[[#This Row],[x_C]]*Table1[[#This Row],[omega]]^2</f>
        <v>47.549215660134202</v>
      </c>
      <c r="Q251" s="1">
        <f>Table1[[#This Row],[x_D]]*Table1[[#This Row],[omega]]^2</f>
        <v>20.135298086746264</v>
      </c>
    </row>
    <row r="252" spans="2:17" x14ac:dyDescent="0.3">
      <c r="B252">
        <f t="shared" si="28"/>
        <v>232</v>
      </c>
      <c r="C252">
        <f t="shared" si="29"/>
        <v>841.87196599188337</v>
      </c>
      <c r="D252">
        <f t="shared" si="24"/>
        <v>5289.6375672465883</v>
      </c>
      <c r="E252" t="str">
        <f t="shared" si="25"/>
        <v>6287134.49159493+14573071.3894871i</v>
      </c>
      <c r="F252" t="str">
        <f t="shared" si="26"/>
        <v>-2.67057084050022E-07+6.19016812211049E-07i</v>
      </c>
      <c r="G252">
        <f t="shared" si="30"/>
        <v>6.7416711573706231E-7</v>
      </c>
      <c r="H252">
        <f t="shared" si="31"/>
        <v>18.863374952272739</v>
      </c>
      <c r="I252">
        <f>IMARGUMENT(IMPRODUCT(-1,Table1[[#This Row],[x]]))/turn</f>
        <v>-0.18517666710584541</v>
      </c>
      <c r="J252">
        <f t="shared" si="27"/>
        <v>1.1549245147375992E-3</v>
      </c>
      <c r="K252">
        <f>1/(Table1[[#This Row],[omega]]*BxL)</f>
        <v>1.7668118606825693E-5</v>
      </c>
      <c r="L252">
        <f>BxL/(Rdc*mms*Table1[[#This Row],[omega]]^2)</f>
        <v>1.699383999854701E-6</v>
      </c>
      <c r="M252">
        <f>BxL/(Table1[[#This Row],[omega]]*Le*mms*Table1[[#This Row],[omega]]^2)</f>
        <v>7.0389878144751945E-7</v>
      </c>
      <c r="N252" s="1">
        <f>Table1[[#This Row],[x_A]]*Table1[[#This Row],[omega]]^2</f>
        <v>32315.094662024178</v>
      </c>
      <c r="O252" s="1">
        <f>Table1[[#This Row],[x_B]]*Table1[[#This Row],[omega]]^2</f>
        <v>494.35865114454089</v>
      </c>
      <c r="P252" s="1">
        <f>Table1[[#This Row],[x_C]]*Table1[[#This Row],[omega]]^2</f>
        <v>47.549215660134202</v>
      </c>
      <c r="Q252" s="1">
        <f>Table1[[#This Row],[x_D]]*Table1[[#This Row],[omega]]^2</f>
        <v>19.69527485536846</v>
      </c>
    </row>
    <row r="253" spans="2:17" x14ac:dyDescent="0.3">
      <c r="B253">
        <f t="shared" si="28"/>
        <v>233</v>
      </c>
      <c r="C253">
        <f t="shared" si="29"/>
        <v>860.68070187409194</v>
      </c>
      <c r="D253">
        <f t="shared" si="24"/>
        <v>5407.816340188303</v>
      </c>
      <c r="E253" t="str">
        <f t="shared" si="25"/>
        <v>6571620.11264+15600819.1162958i</v>
      </c>
      <c r="F253" t="str">
        <f t="shared" si="26"/>
        <v>-0.0000002453707865306+5.82502517107507E-07i</v>
      </c>
      <c r="G253">
        <f t="shared" si="30"/>
        <v>6.3207278482721164E-7</v>
      </c>
      <c r="H253">
        <f t="shared" si="31"/>
        <v>18.484638377985981</v>
      </c>
      <c r="I253">
        <f>IMARGUMENT(IMPRODUCT(-1,Table1[[#This Row],[x]]))/turn</f>
        <v>-0.18654845180605292</v>
      </c>
      <c r="J253">
        <f t="shared" si="27"/>
        <v>1.1549245147375992E-3</v>
      </c>
      <c r="K253">
        <f>1/(Table1[[#This Row],[omega]]*BxL)</f>
        <v>1.728201145270022E-5</v>
      </c>
      <c r="L253">
        <f>BxL/(Rdc*mms*Table1[[#This Row],[omega]]^2)</f>
        <v>1.6259211862344976E-6</v>
      </c>
      <c r="M253">
        <f>BxL/(Table1[[#This Row],[omega]]*Le*mms*Table1[[#This Row],[omega]]^2)</f>
        <v>6.5875232510080254E-7</v>
      </c>
      <c r="N253" s="1">
        <f>Table1[[#This Row],[x_A]]*Table1[[#This Row],[omega]]^2</f>
        <v>33775.164065371704</v>
      </c>
      <c r="O253" s="1">
        <f>Table1[[#This Row],[x_B]]*Table1[[#This Row],[omega]]^2</f>
        <v>505.40339627928063</v>
      </c>
      <c r="P253" s="1">
        <f>Table1[[#This Row],[x_C]]*Table1[[#This Row],[omega]]^2</f>
        <v>47.549215660134202</v>
      </c>
      <c r="Q253" s="1">
        <f>Table1[[#This Row],[x_D]]*Table1[[#This Row],[omega]]^2</f>
        <v>19.264867595073781</v>
      </c>
    </row>
    <row r="254" spans="2:17" x14ac:dyDescent="0.3">
      <c r="B254">
        <f t="shared" si="28"/>
        <v>234</v>
      </c>
      <c r="C254">
        <f t="shared" si="29"/>
        <v>879.90965432102394</v>
      </c>
      <c r="D254">
        <f t="shared" si="24"/>
        <v>5528.6354116753209</v>
      </c>
      <c r="E254" t="str">
        <f t="shared" si="25"/>
        <v>6868959.44045349+16699649.8339885i</v>
      </c>
      <c r="F254" t="str">
        <f t="shared" si="26"/>
        <v>-2.25411461863754E-07+5.48014952530222E-07i</v>
      </c>
      <c r="G254">
        <f t="shared" si="30"/>
        <v>5.9256283661419071E-7</v>
      </c>
      <c r="H254">
        <f t="shared" si="31"/>
        <v>18.112162789753917</v>
      </c>
      <c r="I254">
        <f>IMARGUMENT(IMPRODUCT(-1,Table1[[#This Row],[x]]))/turn</f>
        <v>-0.18789299944417606</v>
      </c>
      <c r="J254">
        <f t="shared" si="27"/>
        <v>1.1549245147375992E-3</v>
      </c>
      <c r="K254">
        <f>1/(Table1[[#This Row],[omega]]*BxL)</f>
        <v>1.6904342024049917E-5</v>
      </c>
      <c r="L254">
        <f>BxL/(Rdc*mms*Table1[[#This Row],[omega]]^2)</f>
        <v>1.555634102752664E-6</v>
      </c>
      <c r="M254">
        <f>BxL/(Table1[[#This Row],[omega]]*Le*mms*Table1[[#This Row],[omega]]^2)</f>
        <v>6.1650145910654493E-7</v>
      </c>
      <c r="N254" s="1">
        <f>Table1[[#This Row],[x_A]]*Table1[[#This Row],[omega]]^2</f>
        <v>35301.202721939298</v>
      </c>
      <c r="O254" s="1">
        <f>Table1[[#This Row],[x_B]]*Table1[[#This Row],[omega]]^2</f>
        <v>516.69489828741314</v>
      </c>
      <c r="P254" s="1">
        <f>Table1[[#This Row],[x_C]]*Table1[[#This Row],[omega]]^2</f>
        <v>47.549215660134202</v>
      </c>
      <c r="Q254" s="1">
        <f>Table1[[#This Row],[x_D]]*Table1[[#This Row],[omega]]^2</f>
        <v>18.843866164912225</v>
      </c>
    </row>
    <row r="255" spans="2:17" x14ac:dyDescent="0.3">
      <c r="B255">
        <f t="shared" si="28"/>
        <v>235</v>
      </c>
      <c r="C255">
        <f t="shared" si="29"/>
        <v>899.5682116276929</v>
      </c>
      <c r="D255">
        <f t="shared" si="24"/>
        <v>5652.153770104931</v>
      </c>
      <c r="E255" t="str">
        <f t="shared" si="25"/>
        <v>7179733.2347135+17874449.5718509i</v>
      </c>
      <c r="F255" t="str">
        <f t="shared" si="26"/>
        <v>-2.07045629646258E-07+5.15454619997707E-07i</v>
      </c>
      <c r="G255">
        <f t="shared" si="30"/>
        <v>5.5548299526861845E-7</v>
      </c>
      <c r="H255">
        <f t="shared" si="31"/>
        <v>17.745927617355481</v>
      </c>
      <c r="I255">
        <f>IMARGUMENT(IMPRODUCT(-1,Table1[[#This Row],[x]]))/turn</f>
        <v>-0.18921074271442784</v>
      </c>
      <c r="J255">
        <f t="shared" si="27"/>
        <v>1.1549245147375992E-3</v>
      </c>
      <c r="K255">
        <f>1/(Table1[[#This Row],[omega]]*BxL)</f>
        <v>1.6534925928510014E-5</v>
      </c>
      <c r="L255">
        <f>BxL/(Rdc*mms*Table1[[#This Row],[omega]]^2)</f>
        <v>1.4883854655043898E-6</v>
      </c>
      <c r="M255">
        <f>BxL/(Table1[[#This Row],[omega]]*Le*mms*Table1[[#This Row],[omega]]^2)</f>
        <v>5.7696046692865791E-7</v>
      </c>
      <c r="N255" s="1">
        <f>Table1[[#This Row],[x_A]]*Table1[[#This Row],[omega]]^2</f>
        <v>36896.191272483222</v>
      </c>
      <c r="O255" s="1">
        <f>Table1[[#This Row],[x_B]]*Table1[[#This Row],[omega]]^2</f>
        <v>528.23867010326467</v>
      </c>
      <c r="P255" s="1">
        <f>Table1[[#This Row],[x_C]]*Table1[[#This Row],[omega]]^2</f>
        <v>47.549215660134202</v>
      </c>
      <c r="Q255" s="1">
        <f>Table1[[#This Row],[x_D]]*Table1[[#This Row],[omega]]^2</f>
        <v>18.432065016212405</v>
      </c>
    </row>
    <row r="256" spans="2:17" x14ac:dyDescent="0.3">
      <c r="B256">
        <f t="shared" si="28"/>
        <v>236</v>
      </c>
      <c r="C256">
        <f t="shared" si="29"/>
        <v>919.66597183829776</v>
      </c>
      <c r="D256">
        <f t="shared" si="24"/>
        <v>5778.4317217674215</v>
      </c>
      <c r="E256" t="str">
        <f t="shared" si="25"/>
        <v>7504548.4951399+19130439.5382537i</v>
      </c>
      <c r="F256" t="str">
        <f t="shared" si="26"/>
        <v>-1.90149648928035E-07+4.84725545366754E-07i</v>
      </c>
      <c r="G256">
        <f t="shared" si="30"/>
        <v>5.206877599085195E-7</v>
      </c>
      <c r="H256">
        <f t="shared" si="31"/>
        <v>17.385906536042679</v>
      </c>
      <c r="I256">
        <f>IMARGUMENT(IMPRODUCT(-1,Table1[[#This Row],[x]]))/turn</f>
        <v>-0.19050211398723976</v>
      </c>
      <c r="J256">
        <f t="shared" si="27"/>
        <v>1.1549245147375992E-3</v>
      </c>
      <c r="K256">
        <f>1/(Table1[[#This Row],[omega]]*BxL)</f>
        <v>1.617358280330223E-5</v>
      </c>
      <c r="L256">
        <f>BxL/(Rdc*mms*Table1[[#This Row],[omega]]^2)</f>
        <v>1.424043925242323E-6</v>
      </c>
      <c r="M256">
        <f>BxL/(Table1[[#This Row],[omega]]*Le*mms*Table1[[#This Row],[omega]]^2)</f>
        <v>5.3995554346450641E-7</v>
      </c>
      <c r="N256" s="1">
        <f>Table1[[#This Row],[x_A]]*Table1[[#This Row],[omega]]^2</f>
        <v>38563.245029881495</v>
      </c>
      <c r="O256" s="1">
        <f>Table1[[#This Row],[x_B]]*Table1[[#This Row],[omega]]^2</f>
        <v>540.04034782873111</v>
      </c>
      <c r="P256" s="1">
        <f>Table1[[#This Row],[x_C]]*Table1[[#This Row],[omega]]^2</f>
        <v>47.549215660134202</v>
      </c>
      <c r="Q256" s="1">
        <f>Table1[[#This Row],[x_D]]*Table1[[#This Row],[omega]]^2</f>
        <v>18.029263092225108</v>
      </c>
    </row>
    <row r="257" spans="2:17" x14ac:dyDescent="0.3">
      <c r="B257">
        <f t="shared" si="28"/>
        <v>237</v>
      </c>
      <c r="C257">
        <f t="shared" si="29"/>
        <v>940.21274743235278</v>
      </c>
      <c r="D257">
        <f t="shared" si="24"/>
        <v>5907.5309202899043</v>
      </c>
      <c r="E257" t="str">
        <f t="shared" si="25"/>
        <v>7844039.64707922+20473199.0988023i</v>
      </c>
      <c r="F257" t="str">
        <f t="shared" si="26"/>
        <v>-1.74609048993418E-07+4.55735307996036E-07i</v>
      </c>
      <c r="G257">
        <f t="shared" si="30"/>
        <v>4.8803994810325479E-7</v>
      </c>
      <c r="H257">
        <f t="shared" si="31"/>
        <v>17.03206787392299</v>
      </c>
      <c r="I257">
        <f>IMARGUMENT(IMPRODUCT(-1,Table1[[#This Row],[x]]))/turn</f>
        <v>-0.19176754485283989</v>
      </c>
      <c r="J257">
        <f t="shared" si="27"/>
        <v>1.1549245147375992E-3</v>
      </c>
      <c r="K257">
        <f>1/(Table1[[#This Row],[omega]]*BxL)</f>
        <v>1.5820136227174809E-5</v>
      </c>
      <c r="L257">
        <f>BxL/(Rdc*mms*Table1[[#This Row],[omega]]^2)</f>
        <v>1.3624838108267444E-6</v>
      </c>
      <c r="M257">
        <f>BxL/(Table1[[#This Row],[omega]]*Le*mms*Table1[[#This Row],[omega]]^2)</f>
        <v>5.0532403107282671E-7</v>
      </c>
      <c r="N257" s="1">
        <f>Table1[[#This Row],[x_A]]*Table1[[#This Row],[omega]]^2</f>
        <v>40305.62006392685</v>
      </c>
      <c r="O257" s="1">
        <f>Table1[[#This Row],[x_B]]*Table1[[#This Row],[omega]]^2</f>
        <v>552.10569348503782</v>
      </c>
      <c r="P257" s="1">
        <f>Table1[[#This Row],[x_C]]*Table1[[#This Row],[omega]]^2</f>
        <v>47.549215660134195</v>
      </c>
      <c r="Q257" s="1">
        <f>Table1[[#This Row],[x_D]]*Table1[[#This Row],[omega]]^2</f>
        <v>17.635263729959725</v>
      </c>
    </row>
    <row r="258" spans="2:17" x14ac:dyDescent="0.3">
      <c r="B258">
        <f t="shared" si="28"/>
        <v>238</v>
      </c>
      <c r="C258">
        <f t="shared" si="29"/>
        <v>961.21857011550333</v>
      </c>
      <c r="D258">
        <f t="shared" si="24"/>
        <v>6039.5143967378954</v>
      </c>
      <c r="E258" t="str">
        <f t="shared" si="25"/>
        <v>8198869.78065663+21908690.3294135i</v>
      </c>
      <c r="F258" t="str">
        <f t="shared" si="26"/>
        <v>-1.6031789905139E-07+4.28395046944846E-07i</v>
      </c>
      <c r="G258">
        <f t="shared" si="30"/>
        <v>4.5741025896139288E-7</v>
      </c>
      <c r="H258">
        <f t="shared" si="31"/>
        <v>16.684375002628535</v>
      </c>
      <c r="I258">
        <f>IMARGUMENT(IMPRODUCT(-1,Table1[[#This Row],[x]]))/turn</f>
        <v>-0.19300746569344845</v>
      </c>
      <c r="J258">
        <f t="shared" si="27"/>
        <v>1.1549245147375992E-3</v>
      </c>
      <c r="K258">
        <f>1/(Table1[[#This Row],[omega]]*BxL)</f>
        <v>1.5474413634267152E-5</v>
      </c>
      <c r="L258">
        <f>BxL/(Rdc*mms*Table1[[#This Row],[omega]]^2)</f>
        <v>1.3035848837661932E-6</v>
      </c>
      <c r="M258">
        <f>BxL/(Table1[[#This Row],[omega]]*Le*mms*Table1[[#This Row],[omega]]^2)</f>
        <v>4.7291370460108339E-7</v>
      </c>
      <c r="N258" s="1">
        <f>Table1[[#This Row],[x_A]]*Table1[[#This Row],[omega]]^2</f>
        <v>42126.719561043523</v>
      </c>
      <c r="O258" s="1">
        <f>Table1[[#This Row],[x_B]]*Table1[[#This Row],[omega]]^2</f>
        <v>564.44059782597162</v>
      </c>
      <c r="P258" s="1">
        <f>Table1[[#This Row],[x_C]]*Table1[[#This Row],[omega]]^2</f>
        <v>47.549215660134195</v>
      </c>
      <c r="Q258" s="1">
        <f>Table1[[#This Row],[x_D]]*Table1[[#This Row],[omega]]^2</f>
        <v>17.249874564166124</v>
      </c>
    </row>
    <row r="259" spans="2:17" x14ac:dyDescent="0.3">
      <c r="B259">
        <f t="shared" si="28"/>
        <v>239</v>
      </c>
      <c r="C259">
        <f t="shared" si="29"/>
        <v>982.69369571738162</v>
      </c>
      <c r="D259">
        <f t="shared" si="24"/>
        <v>6174.4465903894534</v>
      </c>
      <c r="E259" t="str">
        <f t="shared" si="25"/>
        <v>8569731.94591582+23443284.2522612i</v>
      </c>
      <c r="F259" t="str">
        <f t="shared" si="26"/>
        <v>-1.47178215369449E-07+4.02619447191797E-07i</v>
      </c>
      <c r="G259">
        <f t="shared" si="30"/>
        <v>4.2867685537752573E-7</v>
      </c>
      <c r="H259">
        <f t="shared" si="31"/>
        <v>16.342786711306111</v>
      </c>
      <c r="I259">
        <f>IMARGUMENT(IMPRODUCT(-1,Table1[[#This Row],[x]]))/turn</f>
        <v>-0.19422230528321532</v>
      </c>
      <c r="J259">
        <f t="shared" si="27"/>
        <v>1.1549245147375992E-3</v>
      </c>
      <c r="K259">
        <f>1/(Table1[[#This Row],[omega]]*BxL)</f>
        <v>1.5136246229856658E-5</v>
      </c>
      <c r="L259">
        <f>BxL/(Rdc*mms*Table1[[#This Row],[omega]]^2)</f>
        <v>1.2472321033690531E-6</v>
      </c>
      <c r="M259">
        <f>BxL/(Table1[[#This Row],[omega]]*Le*mms*Table1[[#This Row],[omega]]^2)</f>
        <v>4.4258210226952306E-7</v>
      </c>
      <c r="N259" s="1">
        <f>Table1[[#This Row],[x_A]]*Table1[[#This Row],[omega]]^2</f>
        <v>44030.100471351085</v>
      </c>
      <c r="O259" s="1">
        <f>Table1[[#This Row],[x_B]]*Table1[[#This Row],[omega]]^2</f>
        <v>577.05108321396767</v>
      </c>
      <c r="P259" s="1">
        <f>Table1[[#This Row],[x_C]]*Table1[[#This Row],[omega]]^2</f>
        <v>47.549215660134202</v>
      </c>
      <c r="Q259" s="1">
        <f>Table1[[#This Row],[x_D]]*Table1[[#This Row],[omega]]^2</f>
        <v>16.872907433414682</v>
      </c>
    </row>
    <row r="260" spans="2:17" x14ac:dyDescent="0.3">
      <c r="B260">
        <f t="shared" si="28"/>
        <v>240</v>
      </c>
      <c r="C260">
        <f t="shared" si="29"/>
        <v>1004.6486091988905</v>
      </c>
      <c r="D260">
        <f t="shared" si="24"/>
        <v>6312.3933801968687</v>
      </c>
      <c r="E260" t="str">
        <f t="shared" si="25"/>
        <v>8957350.50647628+25083788.8699288i</v>
      </c>
      <c r="F260" t="str">
        <f t="shared" si="26"/>
        <v>-1.3509940433571E-07+3.78326708590887E-07i</v>
      </c>
      <c r="G260">
        <f t="shared" si="30"/>
        <v>4.0172496497613584E-7</v>
      </c>
      <c r="H260">
        <f t="shared" si="31"/>
        <v>16.007257564041005</v>
      </c>
      <c r="I260">
        <f>IMARGUMENT(IMPRODUCT(-1,Table1[[#This Row],[x]]))/turn</f>
        <v>-0.19541249041498837</v>
      </c>
      <c r="J260">
        <f t="shared" si="27"/>
        <v>1.1549245147375992E-3</v>
      </c>
      <c r="K260">
        <f>1/(Table1[[#This Row],[omega]]*BxL)</f>
        <v>1.4805468907946754E-5</v>
      </c>
      <c r="L260">
        <f>BxL/(Rdc*mms*Table1[[#This Row],[omega]]^2)</f>
        <v>1.1933154020474165E-6</v>
      </c>
      <c r="M260">
        <f>BxL/(Table1[[#This Row],[omega]]*Le*mms*Table1[[#This Row],[omega]]^2)</f>
        <v>4.1419589947079197E-7</v>
      </c>
      <c r="N260" s="1">
        <f>Table1[[#This Row],[x_A]]*Table1[[#This Row],[omega]]^2</f>
        <v>46019.480456057885</v>
      </c>
      <c r="O260" s="1">
        <f>Table1[[#This Row],[x_B]]*Table1[[#This Row],[omega]]^2</f>
        <v>589.94330656045508</v>
      </c>
      <c r="P260" s="1">
        <f>Table1[[#This Row],[x_C]]*Table1[[#This Row],[omega]]^2</f>
        <v>47.549215660134202</v>
      </c>
      <c r="Q260" s="1">
        <f>Table1[[#This Row],[x_D]]*Table1[[#This Row],[omega]]^2</f>
        <v>16.504178288228765</v>
      </c>
    </row>
    <row r="261" spans="2:17" x14ac:dyDescent="0.3">
      <c r="B261">
        <f t="shared" si="28"/>
        <v>241</v>
      </c>
      <c r="C261">
        <f t="shared" si="29"/>
        <v>1027.094029771348</v>
      </c>
      <c r="D261">
        <f t="shared" si="24"/>
        <v>6453.4221169512002</v>
      </c>
      <c r="E261" t="str">
        <f t="shared" si="25"/>
        <v>9362482.55435165+26837479.1210006i</v>
      </c>
      <c r="F261" t="str">
        <f t="shared" si="26"/>
        <v>-1.23997739902542E-07+3.55438500031063E-07i</v>
      </c>
      <c r="G261">
        <f t="shared" si="30"/>
        <v>3.764464992602142E-7</v>
      </c>
      <c r="H261">
        <f t="shared" si="31"/>
        <v>15.677738240902274</v>
      </c>
      <c r="I261">
        <f>IMARGUMENT(IMPRODUCT(-1,Table1[[#This Row],[x]]))/turn</f>
        <v>-0.19657844555295015</v>
      </c>
      <c r="J261">
        <f t="shared" si="27"/>
        <v>1.1549245147375992E-3</v>
      </c>
      <c r="K261">
        <f>1/(Table1[[#This Row],[omega]]*BxL)</f>
        <v>1.4481920170656079E-5</v>
      </c>
      <c r="L261">
        <f>BxL/(Rdc*mms*Table1[[#This Row],[omega]]^2)</f>
        <v>1.1417294703343844E-6</v>
      </c>
      <c r="M261">
        <f>BxL/(Table1[[#This Row],[omega]]*Le*mms*Table1[[#This Row],[omega]]^2)</f>
        <v>3.8763032273262457E-7</v>
      </c>
      <c r="N261" s="1">
        <f>Table1[[#This Row],[x_A]]*Table1[[#This Row],[omega]]^2</f>
        <v>48098.745148752685</v>
      </c>
      <c r="O261" s="1">
        <f>Table1[[#This Row],[x_B]]*Table1[[#This Row],[omega]]^2</f>
        <v>603.12356233188791</v>
      </c>
      <c r="P261" s="1">
        <f>Table1[[#This Row],[x_C]]*Table1[[#This Row],[omega]]^2</f>
        <v>47.549215660134202</v>
      </c>
      <c r="Q261" s="1">
        <f>Table1[[#This Row],[x_D]]*Table1[[#This Row],[omega]]^2</f>
        <v>16.143507101224994</v>
      </c>
    </row>
    <row r="262" spans="2:17" x14ac:dyDescent="0.3">
      <c r="B262">
        <f t="shared" si="28"/>
        <v>242</v>
      </c>
      <c r="C262">
        <f t="shared" si="29"/>
        <v>1050.040916130014</v>
      </c>
      <c r="D262">
        <f t="shared" si="24"/>
        <v>6597.6016561654897</v>
      </c>
      <c r="E262" t="str">
        <f t="shared" si="25"/>
        <v>9785919.38869307+28712128.8887906i</v>
      </c>
      <c r="F262" t="str">
        <f t="shared" si="26"/>
        <v>-1.13795873849581E-07+3.33879901029725E-07i</v>
      </c>
      <c r="G262">
        <f t="shared" si="30"/>
        <v>3.5273969044723155E-7</v>
      </c>
      <c r="H262">
        <f t="shared" si="31"/>
        <v>15.354175862843475</v>
      </c>
      <c r="I262">
        <f>IMARGUMENT(IMPRODUCT(-1,Table1[[#This Row],[x]]))/turn</f>
        <v>-0.19772059251018129</v>
      </c>
      <c r="J262">
        <f t="shared" si="27"/>
        <v>1.1549245147375992E-3</v>
      </c>
      <c r="K262">
        <f>1/(Table1[[#This Row],[omega]]*BxL)</f>
        <v>1.416544204936907E-5</v>
      </c>
      <c r="L262">
        <f>BxL/(Rdc*mms*Table1[[#This Row],[omega]]^2)</f>
        <v>1.0923735511948379E-6</v>
      </c>
      <c r="M262">
        <f>BxL/(Table1[[#This Row],[omega]]*Le*mms*Table1[[#This Row],[omega]]^2)</f>
        <v>3.6276860126760901E-7</v>
      </c>
      <c r="N262" s="1">
        <f>Table1[[#This Row],[x_A]]*Table1[[#This Row],[omega]]^2</f>
        <v>50271.95574477897</v>
      </c>
      <c r="O262" s="1">
        <f>Table1[[#This Row],[x_B]]*Table1[[#This Row],[omega]]^2</f>
        <v>616.59828562294297</v>
      </c>
      <c r="P262" s="1">
        <f>Table1[[#This Row],[x_C]]*Table1[[#This Row],[omega]]^2</f>
        <v>47.549215660134195</v>
      </c>
      <c r="Q262" s="1">
        <f>Table1[[#This Row],[x_D]]*Table1[[#This Row],[omega]]^2</f>
        <v>15.790717779217031</v>
      </c>
    </row>
    <row r="263" spans="2:17" x14ac:dyDescent="0.3">
      <c r="B263">
        <f t="shared" si="28"/>
        <v>243</v>
      </c>
      <c r="C263">
        <f t="shared" si="29"/>
        <v>1073.5004718045311</v>
      </c>
      <c r="D263">
        <f t="shared" si="24"/>
        <v>6745.0023916925766</v>
      </c>
      <c r="E263" t="str">
        <f t="shared" si="25"/>
        <v>10228488.0613453+30716045.2039105i</v>
      </c>
      <c r="F263" t="str">
        <f t="shared" si="26"/>
        <v>-1.04422377302951E-07+3.13579332771434E-07i</v>
      </c>
      <c r="G263">
        <f t="shared" si="30"/>
        <v>3.3050874545611884E-7</v>
      </c>
      <c r="H263">
        <f t="shared" si="31"/>
        <v>15.036514300758625</v>
      </c>
      <c r="I263">
        <f>IMARGUMENT(IMPRODUCT(-1,Table1[[#This Row],[x]]))/turn</f>
        <v>-0.1988393501501643</v>
      </c>
      <c r="J263">
        <f t="shared" si="27"/>
        <v>1.1549245147375992E-3</v>
      </c>
      <c r="K263">
        <f>1/(Table1[[#This Row],[omega]]*BxL)</f>
        <v>1.3855880027609822E-5</v>
      </c>
      <c r="L263">
        <f>BxL/(Rdc*mms*Table1[[#This Row],[omega]]^2)</f>
        <v>1.0451512432279944E-6</v>
      </c>
      <c r="M263">
        <f>BxL/(Table1[[#This Row],[omega]]*Le*mms*Table1[[#This Row],[omega]]^2)</f>
        <v>3.3950145369930687E-7</v>
      </c>
      <c r="N263" s="1">
        <f>Table1[[#This Row],[x_A]]*Table1[[#This Row],[omega]]^2</f>
        <v>52543.356933513547</v>
      </c>
      <c r="O263" s="1">
        <f>Table1[[#This Row],[x_B]]*Table1[[#This Row],[omega]]^2</f>
        <v>630.37405529837167</v>
      </c>
      <c r="P263" s="1">
        <f>Table1[[#This Row],[x_C]]*Table1[[#This Row],[omega]]^2</f>
        <v>47.549215660134202</v>
      </c>
      <c r="Q263" s="1">
        <f>Table1[[#This Row],[x_D]]*Table1[[#This Row],[omega]]^2</f>
        <v>15.445638077240357</v>
      </c>
    </row>
    <row r="264" spans="2:17" x14ac:dyDescent="0.3">
      <c r="B264">
        <f t="shared" si="28"/>
        <v>244</v>
      </c>
      <c r="C264">
        <f t="shared" si="29"/>
        <v>1097.484150628909</v>
      </c>
      <c r="D264">
        <f t="shared" si="24"/>
        <v>6895.6962900940216</v>
      </c>
      <c r="E264" t="str">
        <f t="shared" si="25"/>
        <v>10691052.9922347+32858104.7910388i</v>
      </c>
      <c r="F264" t="str">
        <f t="shared" si="26"/>
        <v>-9.58113119580949E-08+2.94468480398762E-07i</v>
      </c>
      <c r="G264">
        <f t="shared" si="30"/>
        <v>3.0966351649409309E-7</v>
      </c>
      <c r="H264">
        <f t="shared" si="31"/>
        <v>14.724694469026637</v>
      </c>
      <c r="I264">
        <f>IMARGUMENT(IMPRODUCT(-1,Table1[[#This Row],[x]]))/turn</f>
        <v>-0.19993513411124419</v>
      </c>
      <c r="J264">
        <f t="shared" si="27"/>
        <v>1.1549245147375992E-3</v>
      </c>
      <c r="K264">
        <f>1/(Table1[[#This Row],[omega]]*BxL)</f>
        <v>1.3553082965601342E-5</v>
      </c>
      <c r="L264">
        <f>BxL/(Rdc*mms*Table1[[#This Row],[omega]]^2)</f>
        <v>9.9997031237731956E-7</v>
      </c>
      <c r="M264">
        <f>BxL/(Table1[[#This Row],[omega]]*Le*mms*Table1[[#This Row],[omega]]^2)</f>
        <v>3.1772660770857715E-7</v>
      </c>
      <c r="N264" s="1">
        <f>Table1[[#This Row],[x_A]]*Table1[[#This Row],[omega]]^2</f>
        <v>54917.385189044035</v>
      </c>
      <c r="O264" s="1">
        <f>Table1[[#This Row],[x_B]]*Table1[[#This Row],[omega]]^2</f>
        <v>644.45759720504884</v>
      </c>
      <c r="P264" s="1">
        <f>Table1[[#This Row],[x_C]]*Table1[[#This Row],[omega]]^2</f>
        <v>47.549215660134202</v>
      </c>
      <c r="Q264" s="1">
        <f>Table1[[#This Row],[x_D]]*Table1[[#This Row],[omega]]^2</f>
        <v>15.108099514455796</v>
      </c>
    </row>
    <row r="265" spans="2:17" x14ac:dyDescent="0.3">
      <c r="B265">
        <f t="shared" si="28"/>
        <v>245</v>
      </c>
      <c r="C265">
        <f t="shared" si="29"/>
        <v>1122.0036623337187</v>
      </c>
      <c r="D265">
        <f t="shared" si="24"/>
        <v>7049.7569257769001</v>
      </c>
      <c r="E265" t="str">
        <f t="shared" si="25"/>
        <v>11174517.6577439+35147793.1205463i</v>
      </c>
      <c r="F265" t="str">
        <f t="shared" si="26"/>
        <v>-8.79018294744486E-08+2.7648220817338E-07i</v>
      </c>
      <c r="G265">
        <f t="shared" si="30"/>
        <v>2.9011918768220634E-7</v>
      </c>
      <c r="H265">
        <f t="shared" si="31"/>
        <v>14.418654603920828</v>
      </c>
      <c r="I265">
        <f>IMARGUMENT(IMPRODUCT(-1,Table1[[#This Row],[x]]))/turn</f>
        <v>-0.20100835655307359</v>
      </c>
      <c r="J265">
        <f t="shared" si="27"/>
        <v>1.1549245147375992E-3</v>
      </c>
      <c r="K265">
        <f>1/(Table1[[#This Row],[omega]]*BxL)</f>
        <v>1.3256903026473407E-5</v>
      </c>
      <c r="L265">
        <f>BxL/(Rdc*mms*Table1[[#This Row],[omega]]^2)</f>
        <v>9.5674251178004877E-7</v>
      </c>
      <c r="M265">
        <f>BxL/(Table1[[#This Row],[omega]]*Le*mms*Table1[[#This Row],[omega]]^2)</f>
        <v>2.9734835048868576E-7</v>
      </c>
      <c r="N265" s="1">
        <f>Table1[[#This Row],[x_A]]*Table1[[#This Row],[omega]]^2</f>
        <v>57398.677435438185</v>
      </c>
      <c r="O265" s="1">
        <f>Table1[[#This Row],[x_B]]*Table1[[#This Row],[omega]]^2</f>
        <v>658.85578745578505</v>
      </c>
      <c r="P265" s="1">
        <f>Table1[[#This Row],[x_C]]*Table1[[#This Row],[omega]]^2</f>
        <v>47.549215660134195</v>
      </c>
      <c r="Q265" s="1">
        <f>Table1[[#This Row],[x_D]]*Table1[[#This Row],[omega]]^2</f>
        <v>14.777937291890835</v>
      </c>
    </row>
    <row r="266" spans="2:17" x14ac:dyDescent="0.3">
      <c r="B266">
        <f t="shared" si="28"/>
        <v>246</v>
      </c>
      <c r="C266">
        <f t="shared" si="29"/>
        <v>1147.070978263215</v>
      </c>
      <c r="D266">
        <f t="shared" si="24"/>
        <v>7207.2595169155402</v>
      </c>
      <c r="E266" t="str">
        <f t="shared" si="25"/>
        <v>11679826.3553717+37595246.1366518i</v>
      </c>
      <c r="F266" t="str">
        <f t="shared" si="26"/>
        <v>-8.06377975394237E-08+2.59558468950856E-07i</v>
      </c>
      <c r="G266">
        <f t="shared" si="30"/>
        <v>2.7179597715220425E-7</v>
      </c>
      <c r="H266">
        <f t="shared" si="31"/>
        <v>14.11833052728695</v>
      </c>
      <c r="I266">
        <f>IMARGUMENT(IMPRODUCT(-1,Table1[[#This Row],[x]]))/turn</f>
        <v>-0.20205942592405562</v>
      </c>
      <c r="J266">
        <f t="shared" si="27"/>
        <v>1.1549245147375992E-3</v>
      </c>
      <c r="K266">
        <f>1/(Table1[[#This Row],[omega]]*BxL)</f>
        <v>1.2967195604083151E-5</v>
      </c>
      <c r="L266">
        <f>BxL/(Rdc*mms*Table1[[#This Row],[omega]]^2)</f>
        <v>9.1538340940446502E-7</v>
      </c>
      <c r="M266">
        <f>BxL/(Table1[[#This Row],[omega]]*Le*mms*Table1[[#This Row],[omega]]^2)</f>
        <v>2.7827710803320212E-7</v>
      </c>
      <c r="N266" s="1">
        <f>Table1[[#This Row],[x_A]]*Table1[[#This Row],[omega]]^2</f>
        <v>59992.080103528773</v>
      </c>
      <c r="O266" s="1">
        <f>Table1[[#This Row],[x_B]]*Table1[[#This Row],[omega]]^2</f>
        <v>673.57565578649906</v>
      </c>
      <c r="P266" s="1">
        <f>Table1[[#This Row],[x_C]]*Table1[[#This Row],[omega]]^2</f>
        <v>47.549215660134195</v>
      </c>
      <c r="Q266" s="1">
        <f>Table1[[#This Row],[x_D]]*Table1[[#This Row],[omega]]^2</f>
        <v>14.454990211978654</v>
      </c>
    </row>
    <row r="267" spans="2:17" x14ac:dyDescent="0.3">
      <c r="B267">
        <f t="shared" si="28"/>
        <v>247</v>
      </c>
      <c r="C267">
        <f t="shared" si="29"/>
        <v>1172.6983372202033</v>
      </c>
      <c r="D267">
        <f t="shared" si="24"/>
        <v>7368.2809621759052</v>
      </c>
      <c r="E267" t="str">
        <f t="shared" si="25"/>
        <v>12207966.0481232+40211294.8455408i</v>
      </c>
      <c r="F267" t="str">
        <f t="shared" si="26"/>
        <v>-7.39674511352994E-08+2.43638209252058E-07i</v>
      </c>
      <c r="G267">
        <f t="shared" si="30"/>
        <v>2.5461885404463372E-7</v>
      </c>
      <c r="H267">
        <f t="shared" si="31"/>
        <v>13.82365589592102</v>
      </c>
      <c r="I267">
        <f>IMARGUMENT(IMPRODUCT(-1,Table1[[#This Row],[x]]))/turn</f>
        <v>-0.20308874674882593</v>
      </c>
      <c r="J267">
        <f t="shared" si="27"/>
        <v>1.1549245147375992E-3</v>
      </c>
      <c r="K267">
        <f>1/(Table1[[#This Row],[omega]]*BxL)</f>
        <v>1.2683819252412826E-5</v>
      </c>
      <c r="L267">
        <f>BxL/(Rdc*mms*Table1[[#This Row],[omega]]^2)</f>
        <v>8.7581222313823241E-7</v>
      </c>
      <c r="M267">
        <f>BxL/(Table1[[#This Row],[omega]]*Le*mms*Table1[[#This Row],[omega]]^2)</f>
        <v>2.604290514073957E-7</v>
      </c>
      <c r="N267" s="1">
        <f>Table1[[#This Row],[x_A]]*Table1[[#This Row],[omega]]^2</f>
        <v>62702.658596906113</v>
      </c>
      <c r="O267" s="1">
        <f>Table1[[#This Row],[x_B]]*Table1[[#This Row],[omega]]^2</f>
        <v>688.6243889884023</v>
      </c>
      <c r="P267" s="1">
        <f>Table1[[#This Row],[x_C]]*Table1[[#This Row],[omega]]^2</f>
        <v>47.549215660134195</v>
      </c>
      <c r="Q267" s="1">
        <f>Table1[[#This Row],[x_D]]*Table1[[#This Row],[omega]]^2</f>
        <v>14.139100599855354</v>
      </c>
    </row>
    <row r="268" spans="2:17" x14ac:dyDescent="0.3">
      <c r="B268">
        <f t="shared" si="28"/>
        <v>248</v>
      </c>
      <c r="C268">
        <f t="shared" si="29"/>
        <v>1198.8982514414731</v>
      </c>
      <c r="D268">
        <f t="shared" si="24"/>
        <v>7532.8998782603539</v>
      </c>
      <c r="E268" t="str">
        <f t="shared" si="25"/>
        <v>12759968.2922348+43007512.9594567i</v>
      </c>
      <c r="F268" t="str">
        <f t="shared" si="26"/>
        <v>-6.78430675843979E-08+2.28665271066615E-07i</v>
      </c>
      <c r="G268">
        <f t="shared" si="30"/>
        <v>2.3851726983853746E-7</v>
      </c>
      <c r="H268">
        <f t="shared" si="31"/>
        <v>13.534562437095344</v>
      </c>
      <c r="I268">
        <f>IMARGUMENT(IMPRODUCT(-1,Table1[[#This Row],[x]]))/turn</f>
        <v>-0.20409671943481053</v>
      </c>
      <c r="J268">
        <f t="shared" si="27"/>
        <v>1.1549245147375992E-3</v>
      </c>
      <c r="K268">
        <f>1/(Table1[[#This Row],[omega]]*BxL)</f>
        <v>1.240663561651065E-5</v>
      </c>
      <c r="L268">
        <f>BxL/(Rdc*mms*Table1[[#This Row],[omega]]^2)</f>
        <v>8.3795166300573818E-7</v>
      </c>
      <c r="M268">
        <f>BxL/(Table1[[#This Row],[omega]]*Le*mms*Table1[[#This Row],[omega]]^2)</f>
        <v>2.4372572827249541E-7</v>
      </c>
      <c r="N268" s="1">
        <f>Table1[[#This Row],[x_A]]*Table1[[#This Row],[omega]]^2</f>
        <v>65535.707185603962</v>
      </c>
      <c r="O268" s="1">
        <f>Table1[[#This Row],[x_B]]*Table1[[#This Row],[omega]]^2</f>
        <v>704.00933441685549</v>
      </c>
      <c r="P268" s="1">
        <f>Table1[[#This Row],[x_C]]*Table1[[#This Row],[omega]]^2</f>
        <v>47.549215660134202</v>
      </c>
      <c r="Q268" s="1">
        <f>Table1[[#This Row],[x_D]]*Table1[[#This Row],[omega]]^2</f>
        <v>13.830114226377271</v>
      </c>
    </row>
    <row r="269" spans="2:17" x14ac:dyDescent="0.3">
      <c r="B269">
        <f t="shared" si="28"/>
        <v>249</v>
      </c>
      <c r="C269">
        <f t="shared" si="29"/>
        <v>1225.6835127067482</v>
      </c>
      <c r="D269">
        <f t="shared" si="24"/>
        <v>7701.196638291296</v>
      </c>
      <c r="E269" t="str">
        <f t="shared" si="25"/>
        <v>13336911.2519976+45996267.8062027i</v>
      </c>
      <c r="F269" t="str">
        <f t="shared" si="26"/>
        <v>-6.2220663994072E-08+2.14586291389052E-07i</v>
      </c>
      <c r="G269">
        <f t="shared" si="30"/>
        <v>2.2342490344625941E-7</v>
      </c>
      <c r="H269">
        <f t="shared" si="31"/>
        <v>13.250980170698764</v>
      </c>
      <c r="I269">
        <f>IMARGUMENT(IMPRODUCT(-1,Table1[[#This Row],[x]]))/turn</f>
        <v>-0.20508374009692615</v>
      </c>
      <c r="J269">
        <f t="shared" si="27"/>
        <v>1.1549245147375992E-3</v>
      </c>
      <c r="K269">
        <f>1/(Table1[[#This Row],[omega]]*BxL)</f>
        <v>1.2135509364940673E-5</v>
      </c>
      <c r="L269">
        <f>BxL/(Rdc*mms*Table1[[#This Row],[omega]]^2)</f>
        <v>8.0172778020621183E-7</v>
      </c>
      <c r="M269">
        <f>BxL/(Table1[[#This Row],[omega]]*Le*mms*Table1[[#This Row],[omega]]^2)</f>
        <v>2.2809371804313003E-7</v>
      </c>
      <c r="N269" s="1">
        <f>Table1[[#This Row],[x_A]]*Table1[[#This Row],[omega]]^2</f>
        <v>68496.759346806095</v>
      </c>
      <c r="O269" s="1">
        <f>Table1[[#This Row],[x_B]]*Table1[[#This Row],[omega]]^2</f>
        <v>719.73800357862592</v>
      </c>
      <c r="P269" s="1">
        <f>Table1[[#This Row],[x_C]]*Table1[[#This Row],[omega]]^2</f>
        <v>47.549215660134202</v>
      </c>
      <c r="Q269" s="1">
        <f>Table1[[#This Row],[x_D]]*Table1[[#This Row],[omega]]^2</f>
        <v>13.527880232820452</v>
      </c>
    </row>
    <row r="270" spans="2:17" x14ac:dyDescent="0.3">
      <c r="B270">
        <f t="shared" si="28"/>
        <v>250</v>
      </c>
      <c r="C270">
        <f t="shared" si="29"/>
        <v>1253.0671985841102</v>
      </c>
      <c r="D270">
        <f t="shared" si="24"/>
        <v>7873.2534110523584</v>
      </c>
      <c r="E270" t="str">
        <f t="shared" si="25"/>
        <v>13939921.8056152+49190774.7278495i</v>
      </c>
      <c r="F270" t="str">
        <f t="shared" si="26"/>
        <v>-5.70597157725769E-08+2.01350600365156E-07i</v>
      </c>
      <c r="G270">
        <f t="shared" si="30"/>
        <v>2.0927941951242128E-7</v>
      </c>
      <c r="H270">
        <f t="shared" si="31"/>
        <v>12.972837618464981</v>
      </c>
      <c r="I270">
        <f>IMARGUMENT(IMPRODUCT(-1,Table1[[#This Row],[x]]))/turn</f>
        <v>-0.20605020039950075</v>
      </c>
      <c r="J270">
        <f t="shared" si="27"/>
        <v>1.1549245147375992E-3</v>
      </c>
      <c r="K270">
        <f>1/(Table1[[#This Row],[omega]]*BxL)</f>
        <v>1.1870308123708905E-5</v>
      </c>
      <c r="L270">
        <f>BxL/(Rdc*mms*Table1[[#This Row],[omega]]^2)</f>
        <v>7.6706982267779919E-7</v>
      </c>
      <c r="M270">
        <f>BxL/(Table1[[#This Row],[omega]]*Le*mms*Table1[[#This Row],[omega]]^2)</f>
        <v>2.1346430916218528E-7</v>
      </c>
      <c r="N270" s="1">
        <f>Table1[[#This Row],[x_A]]*Table1[[#This Row],[omega]]^2</f>
        <v>71591.598572768795</v>
      </c>
      <c r="O270" s="1">
        <f>Table1[[#This Row],[x_B]]*Table1[[#This Row],[omega]]^2</f>
        <v>735.81807579928591</v>
      </c>
      <c r="P270" s="1">
        <f>Table1[[#This Row],[x_C]]*Table1[[#This Row],[omega]]^2</f>
        <v>47.549215660134195</v>
      </c>
      <c r="Q270" s="1">
        <f>Table1[[#This Row],[x_D]]*Table1[[#This Row],[omega]]^2</f>
        <v>13.23225105722579</v>
      </c>
    </row>
    <row r="271" spans="2:17" x14ac:dyDescent="0.3">
      <c r="B271">
        <f t="shared" si="28"/>
        <v>251</v>
      </c>
      <c r="C271">
        <f t="shared" si="29"/>
        <v>1281.062678814953</v>
      </c>
      <c r="D271">
        <f t="shared" si="24"/>
        <v>8049.1542011062256</v>
      </c>
      <c r="E271" t="str">
        <f t="shared" si="25"/>
        <v>14570177.7462087+52605155.2077802i</v>
      </c>
      <c r="F271" t="str">
        <f t="shared" si="26"/>
        <v>-5.23228949388977E-08+1.88910118814254E-07i</v>
      </c>
      <c r="G271">
        <f t="shared" si="30"/>
        <v>1.9602223936380915E-7</v>
      </c>
      <c r="H271">
        <f t="shared" si="31"/>
        <v>12.700062000772137</v>
      </c>
      <c r="I271">
        <f>IMARGUMENT(IMPRODUCT(-1,Table1[[#This Row],[x]]))/turn</f>
        <v>-0.20699648741451843</v>
      </c>
      <c r="J271">
        <f t="shared" si="27"/>
        <v>1.1549245147375992E-3</v>
      </c>
      <c r="K271">
        <f>1/(Table1[[#This Row],[omega]]*BxL)</f>
        <v>1.1610902411633433E-5</v>
      </c>
      <c r="L271">
        <f>BxL/(Rdc*mms*Table1[[#This Row],[omega]]^2)</f>
        <v>7.3391009690547416E-7</v>
      </c>
      <c r="M271">
        <f>BxL/(Table1[[#This Row],[omega]]*Le*mms*Table1[[#This Row],[omega]]^2)</f>
        <v>1.9977319707451545E-7</v>
      </c>
      <c r="N271" s="1">
        <f>Table1[[#This Row],[x_A]]*Table1[[#This Row],[omega]]^2</f>
        <v>74826.269667069268</v>
      </c>
      <c r="O271" s="1">
        <f>Table1[[#This Row],[x_B]]*Table1[[#This Row],[omega]]^2</f>
        <v>752.25740197254459</v>
      </c>
      <c r="P271" s="1">
        <f>Table1[[#This Row],[x_C]]*Table1[[#This Row],[omega]]^2</f>
        <v>47.549215660134202</v>
      </c>
      <c r="Q271" s="1">
        <f>Table1[[#This Row],[x_D]]*Table1[[#This Row],[omega]]^2</f>
        <v>12.94308236235382</v>
      </c>
    </row>
    <row r="272" spans="2:17" x14ac:dyDescent="0.3">
      <c r="B272">
        <f t="shared" si="28"/>
        <v>252</v>
      </c>
      <c r="C272">
        <f t="shared" si="29"/>
        <v>1309.6836218415999</v>
      </c>
      <c r="D272">
        <f t="shared" si="24"/>
        <v>8228.9848898088785</v>
      </c>
      <c r="E272" t="str">
        <f t="shared" si="25"/>
        <v>15228910.0822688+56254498.981592i</v>
      </c>
      <c r="F272" t="str">
        <f t="shared" si="26"/>
        <v>-4.79758270032659E-08+1.7721925579156E-07i</v>
      </c>
      <c r="G272">
        <f t="shared" si="30"/>
        <v>1.8359832406632057E-7</v>
      </c>
      <c r="H272">
        <f t="shared" si="31"/>
        <v>12.432579421499296</v>
      </c>
      <c r="I272">
        <f>IMARGUMENT(IMPRODUCT(-1,Table1[[#This Row],[x]]))/turn</f>
        <v>-0.20792298349531055</v>
      </c>
      <c r="J272">
        <f t="shared" si="27"/>
        <v>1.1549245147375992E-3</v>
      </c>
      <c r="K272">
        <f>1/(Table1[[#This Row],[omega]]*BxL)</f>
        <v>1.135716557712676E-5</v>
      </c>
      <c r="L272">
        <f>BxL/(Rdc*mms*Table1[[#This Row],[omega]]^2)</f>
        <v>7.0218383570284903E-7</v>
      </c>
      <c r="M272">
        <f>BxL/(Table1[[#This Row],[omega]]*Le*mms*Table1[[#This Row],[omega]]^2)</f>
        <v>1.8696020157192116E-7</v>
      </c>
      <c r="N272" s="1">
        <f>Table1[[#This Row],[x_A]]*Table1[[#This Row],[omega]]^2</f>
        <v>78207.090551245972</v>
      </c>
      <c r="O272" s="1">
        <f>Table1[[#This Row],[x_B]]*Table1[[#This Row],[omega]]^2</f>
        <v>769.06400839335311</v>
      </c>
      <c r="P272" s="1">
        <f>Table1[[#This Row],[x_C]]*Table1[[#This Row],[omega]]^2</f>
        <v>47.549215660134195</v>
      </c>
      <c r="Q272" s="1">
        <f>Table1[[#This Row],[x_D]]*Table1[[#This Row],[omega]]^2</f>
        <v>12.660232965213742</v>
      </c>
    </row>
    <row r="273" spans="2:17" x14ac:dyDescent="0.3">
      <c r="B273">
        <f t="shared" si="28"/>
        <v>253</v>
      </c>
      <c r="C273">
        <f t="shared" si="29"/>
        <v>1338.9440014807415</v>
      </c>
      <c r="D273">
        <f t="shared" si="24"/>
        <v>8412.8332772400281</v>
      </c>
      <c r="E273" t="str">
        <f t="shared" si="25"/>
        <v>15917405.4420471+60154930.404887i</v>
      </c>
      <c r="F273" t="str">
        <f t="shared" si="26"/>
        <v>-4.39868652497245E-08+1.66234806762956E-07i</v>
      </c>
      <c r="G273">
        <f t="shared" si="30"/>
        <v>1.7195596905607766E-7</v>
      </c>
      <c r="H273">
        <f t="shared" si="31"/>
        <v>12.170315041424832</v>
      </c>
      <c r="I273">
        <f>IMARGUMENT(IMPRODUCT(-1,Table1[[#This Row],[x]]))/turn</f>
        <v>-0.20883006616484476</v>
      </c>
      <c r="J273">
        <f t="shared" si="27"/>
        <v>1.1549245147375992E-3</v>
      </c>
      <c r="K273">
        <f>1/(Table1[[#This Row],[omega]]*BxL)</f>
        <v>1.1108973736359852E-5</v>
      </c>
      <c r="L273">
        <f>BxL/(Rdc*mms*Table1[[#This Row],[omega]]^2)</f>
        <v>6.7182907170967996E-7</v>
      </c>
      <c r="M273">
        <f>BxL/(Table1[[#This Row],[omega]]*Le*mms*Table1[[#This Row],[omega]]^2)</f>
        <v>1.7496900226698343E-7</v>
      </c>
      <c r="N273" s="1">
        <f>Table1[[#This Row],[x_A]]*Table1[[#This Row],[omega]]^2</f>
        <v>81740.664604887614</v>
      </c>
      <c r="O273" s="1">
        <f>Table1[[#This Row],[x_B]]*Table1[[#This Row],[omega]]^2</f>
        <v>786.24610067663821</v>
      </c>
      <c r="P273" s="1">
        <f>Table1[[#This Row],[x_C]]*Table1[[#This Row],[omega]]^2</f>
        <v>47.549215660134202</v>
      </c>
      <c r="Q273" s="1">
        <f>Table1[[#This Row],[x_D]]*Table1[[#This Row],[omega]]^2</f>
        <v>12.383564768132722</v>
      </c>
    </row>
    <row r="274" spans="2:17" x14ac:dyDescent="0.3">
      <c r="B274">
        <f t="shared" si="28"/>
        <v>254</v>
      </c>
      <c r="C274">
        <f t="shared" si="29"/>
        <v>1368.858103745979</v>
      </c>
      <c r="D274">
        <f t="shared" si="24"/>
        <v>8600.7891250704361</v>
      </c>
      <c r="E274" t="str">
        <f t="shared" si="25"/>
        <v>16637008.5865826+64323679.369693i</v>
      </c>
      <c r="F274" t="str">
        <f t="shared" si="26"/>
        <v>-4.03268813071284E-08+1.55915852881832E-07i</v>
      </c>
      <c r="G274">
        <f t="shared" si="30"/>
        <v>1.6104660982407643E-7</v>
      </c>
      <c r="H274">
        <f t="shared" si="31"/>
        <v>11.913193240653296</v>
      </c>
      <c r="I274">
        <f>IMARGUMENT(IMPRODUCT(-1,Table1[[#This Row],[x]]))/turn</f>
        <v>-0.20971810801779162</v>
      </c>
      <c r="J274">
        <f t="shared" si="27"/>
        <v>1.1549245147375992E-3</v>
      </c>
      <c r="K274">
        <f>1/(Table1[[#This Row],[omega]]*BxL)</f>
        <v>1.0866205712777346E-5</v>
      </c>
      <c r="L274">
        <f>BxL/(Rdc*mms*Table1[[#This Row],[omega]]^2)</f>
        <v>6.4278651635794057E-7</v>
      </c>
      <c r="M274">
        <f>BxL/(Table1[[#This Row],[omega]]*Le*mms*Table1[[#This Row],[omega]]^2)</f>
        <v>1.6374689103299256E-7</v>
      </c>
      <c r="N274" s="1">
        <f>Table1[[#This Row],[x_A]]*Table1[[#This Row],[omega]]^2</f>
        <v>85433.893563277059</v>
      </c>
      <c r="O274" s="1">
        <f>Table1[[#This Row],[x_B]]*Table1[[#This Row],[omega]]^2</f>
        <v>803.81206776359215</v>
      </c>
      <c r="P274" s="1">
        <f>Table1[[#This Row],[x_C]]*Table1[[#This Row],[omega]]^2</f>
        <v>47.549215660134195</v>
      </c>
      <c r="Q274" s="1">
        <f>Table1[[#This Row],[x_D]]*Table1[[#This Row],[omega]]^2</f>
        <v>12.112942691331353</v>
      </c>
    </row>
    <row r="275" spans="2:17" x14ac:dyDescent="0.3">
      <c r="B275">
        <f t="shared" si="28"/>
        <v>255</v>
      </c>
      <c r="C275">
        <f t="shared" si="29"/>
        <v>1399.4405338227957</v>
      </c>
      <c r="D275">
        <f t="shared" si="24"/>
        <v>8792.944200386939</v>
      </c>
      <c r="E275" t="str">
        <f t="shared" si="25"/>
        <v>17389125.0362742+68779157.081259i</v>
      </c>
      <c r="F275" t="str">
        <f t="shared" si="26"/>
        <v>-3.69690709498584E-08+1.46223661783119E-07i</v>
      </c>
      <c r="G275">
        <f t="shared" si="30"/>
        <v>1.5082463814695409E-7</v>
      </c>
      <c r="H275">
        <f t="shared" si="31"/>
        <v>11.661137770547191</v>
      </c>
      <c r="I275">
        <f>IMARGUMENT(IMPRODUCT(-1,Table1[[#This Row],[x]]))/turn</f>
        <v>-0.21058747663556701</v>
      </c>
      <c r="J275">
        <f t="shared" si="27"/>
        <v>1.1549245147375992E-3</v>
      </c>
      <c r="K275">
        <f>1/(Table1[[#This Row],[omega]]*BxL)</f>
        <v>1.0628742977934624E-5</v>
      </c>
      <c r="L275">
        <f>BxL/(Rdc*mms*Table1[[#This Row],[omega]]^2)</f>
        <v>6.1499944407008767E-7</v>
      </c>
      <c r="M275">
        <f>BxL/(Table1[[#This Row],[omega]]*Le*mms*Table1[[#This Row],[omega]]^2)</f>
        <v>1.5324454032181608E-7</v>
      </c>
      <c r="N275" s="1">
        <f>Table1[[#This Row],[x_A]]*Table1[[#This Row],[omega]]^2</f>
        <v>89293.990997779736</v>
      </c>
      <c r="O275" s="1">
        <f>Table1[[#This Row],[x_B]]*Table1[[#This Row],[omega]]^2</f>
        <v>821.77048601747106</v>
      </c>
      <c r="P275" s="1">
        <f>Table1[[#This Row],[x_C]]*Table1[[#This Row],[omega]]^2</f>
        <v>47.549215660134202</v>
      </c>
      <c r="Q275" s="1">
        <f>Table1[[#This Row],[x_D]]*Table1[[#This Row],[omega]]^2</f>
        <v>11.848234606972667</v>
      </c>
    </row>
    <row r="276" spans="2:17" x14ac:dyDescent="0.3">
      <c r="B276">
        <f t="shared" si="28"/>
        <v>256</v>
      </c>
      <c r="C276">
        <f t="shared" si="29"/>
        <v>1430.7062231993471</v>
      </c>
      <c r="D276">
        <f t="shared" ref="D276:D339" si="32">C276*turn</f>
        <v>8989.3923204965267</v>
      </c>
      <c r="E276" t="str">
        <f t="shared" ref="E276:E339" si="33">IMSUB(IMPRODUCT(mms*D276^2-k,COMPLEX(Rdc, D276*Le)), COMPLEX(0, D276*BxL^2))</f>
        <v>18175223.8161254+73541037.0283161i</v>
      </c>
      <c r="F276" t="str">
        <f t="shared" ref="F276:F339" si="34">IMDIV(-BxL,E276)</f>
        <v>-3.38887741239009E-08+1.37121590243026E-07i</v>
      </c>
      <c r="G276">
        <f t="shared" si="30"/>
        <v>1.4124722837067319E-7</v>
      </c>
      <c r="H276">
        <f t="shared" si="31"/>
        <v>11.41407189563968</v>
      </c>
      <c r="I276">
        <f>IMARGUMENT(IMPRODUCT(-1,Table1[[#This Row],[x]]))/turn</f>
        <v>-0.21143853451358549</v>
      </c>
      <c r="J276">
        <f t="shared" ref="J276:J339" si="35">BxL/Rdc/k</f>
        <v>1.1549245147375992E-3</v>
      </c>
      <c r="K276">
        <f>1/(Table1[[#This Row],[omega]]*BxL)</f>
        <v>1.039646959362783E-5</v>
      </c>
      <c r="L276">
        <f>BxL/(Rdc*mms*Table1[[#This Row],[omega]]^2)</f>
        <v>5.8841358146333706E-7</v>
      </c>
      <c r="M276">
        <f>BxL/(Table1[[#This Row],[omega]]*Le*mms*Table1[[#This Row],[omega]]^2)</f>
        <v>1.4341578634133049E-7</v>
      </c>
      <c r="N276" s="1">
        <f>Table1[[#This Row],[x_A]]*Table1[[#This Row],[omega]]^2</f>
        <v>93328.496405305428</v>
      </c>
      <c r="O276" s="1">
        <f>Table1[[#This Row],[x_B]]*Table1[[#This Row],[omega]]^2</f>
        <v>840.13012341089052</v>
      </c>
      <c r="P276" s="1">
        <f>Table1[[#This Row],[x_C]]*Table1[[#This Row],[omega]]^2</f>
        <v>47.549215660134195</v>
      </c>
      <c r="Q276" s="1">
        <f>Table1[[#This Row],[x_D]]*Table1[[#This Row],[omega]]^2</f>
        <v>11.589311274652403</v>
      </c>
    </row>
    <row r="277" spans="2:17" x14ac:dyDescent="0.3">
      <c r="B277">
        <f t="shared" ref="B277:B340" si="36">ROW()-20</f>
        <v>257</v>
      </c>
      <c r="C277">
        <f t="shared" ref="C277:C340" si="37">EXP(B277/$B$18*LN($C$18/$C$17)+LN($C$17))</f>
        <v>1462.6704369565825</v>
      </c>
      <c r="D277">
        <f t="shared" si="32"/>
        <v>9190.2293987315352</v>
      </c>
      <c r="E277" t="str">
        <f t="shared" si="33"/>
        <v>18996840.3250279+78630341.5027498i</v>
      </c>
      <c r="F277" t="str">
        <f t="shared" si="34"/>
        <v>-3.10633082474008E-08+1.28574988993319E-07i</v>
      </c>
      <c r="G277">
        <f t="shared" ref="G277:G340" si="38">IMABS(F277)</f>
        <v>1.3227417326865114E-7</v>
      </c>
      <c r="H277">
        <f t="shared" ref="H277:H340" si="39">G277*D277^2</f>
        <v>11.171918525991897</v>
      </c>
      <c r="I277">
        <f>IMARGUMENT(IMPRODUCT(-1,Table1[[#This Row],[x]]))/turn</f>
        <v>-0.21227163899998702</v>
      </c>
      <c r="J277">
        <f t="shared" si="35"/>
        <v>1.1549245147375992E-3</v>
      </c>
      <c r="K277">
        <f>1/(Table1[[#This Row],[omega]]*BxL)</f>
        <v>1.0169272155288422E-5</v>
      </c>
      <c r="L277">
        <f>BxL/(Rdc*mms*Table1[[#This Row],[omega]]^2)</f>
        <v>5.6297700134352126E-7</v>
      </c>
      <c r="M277">
        <f>BxL/(Table1[[#This Row],[omega]]*Le*mms*Table1[[#This Row],[omega]]^2)</f>
        <v>1.3421742613935079E-7</v>
      </c>
      <c r="N277" s="1">
        <f>Table1[[#This Row],[x_A]]*Table1[[#This Row],[omega]]^2</f>
        <v>97545.289934366345</v>
      </c>
      <c r="O277" s="1">
        <f>Table1[[#This Row],[x_B]]*Table1[[#This Row],[omega]]^2</f>
        <v>858.89994380668566</v>
      </c>
      <c r="P277" s="1">
        <f>Table1[[#This Row],[x_C]]*Table1[[#This Row],[omega]]^2</f>
        <v>47.549215660134195</v>
      </c>
      <c r="Q277" s="1">
        <f>Table1[[#This Row],[x_D]]*Table1[[#This Row],[omega]]^2</f>
        <v>11.336046278298943</v>
      </c>
    </row>
    <row r="278" spans="2:17" x14ac:dyDescent="0.3">
      <c r="B278">
        <f t="shared" si="36"/>
        <v>258</v>
      </c>
      <c r="C278">
        <f t="shared" si="37"/>
        <v>1495.34878122122</v>
      </c>
      <c r="D278">
        <f t="shared" si="32"/>
        <v>9395.5534912780622</v>
      </c>
      <c r="E278" t="str">
        <f t="shared" si="33"/>
        <v>19855579.3346836+84069534.0489931i</v>
      </c>
      <c r="F278" t="str">
        <f t="shared" si="34"/>
        <v>-2.84718138871048E-08+1.20551109925934E-07i</v>
      </c>
      <c r="G278">
        <f t="shared" si="38"/>
        <v>1.2386772901121806E-7</v>
      </c>
      <c r="H278">
        <f t="shared" si="39"/>
        <v>10.934600340451174</v>
      </c>
      <c r="I278">
        <f>IMARGUMENT(IMPRODUCT(-1,Table1[[#This Row],[x]]))/turn</f>
        <v>-0.21308714224512287</v>
      </c>
      <c r="J278">
        <f t="shared" si="35"/>
        <v>1.1549245147375992E-3</v>
      </c>
      <c r="K278">
        <f>1/(Table1[[#This Row],[omega]]*BxL)</f>
        <v>9.9470397366148908E-6</v>
      </c>
      <c r="L278">
        <f>BxL/(Rdc*mms*Table1[[#This Row],[omega]]^2)</f>
        <v>5.3864002128151387E-7</v>
      </c>
      <c r="M278">
        <f>BxL/(Table1[[#This Row],[omega]]*Le*mms*Table1[[#This Row],[omega]]^2)</f>
        <v>1.2560902770213821E-7</v>
      </c>
      <c r="N278" s="1">
        <f>Table1[[#This Row],[x_A]]*Table1[[#This Row],[omega]]^2</f>
        <v>101952.60777648914</v>
      </c>
      <c r="O278" s="1">
        <f>Table1[[#This Row],[x_B]]*Table1[[#This Row],[omega]]^2</f>
        <v>878.08911133439835</v>
      </c>
      <c r="P278" s="1">
        <f>Table1[[#This Row],[x_C]]*Table1[[#This Row],[omega]]^2</f>
        <v>47.549215660134202</v>
      </c>
      <c r="Q278" s="1">
        <f>Table1[[#This Row],[x_D]]*Table1[[#This Row],[omega]]^2</f>
        <v>11.088315964452308</v>
      </c>
    </row>
    <row r="279" spans="2:17" x14ac:dyDescent="0.3">
      <c r="B279">
        <f t="shared" si="36"/>
        <v>259</v>
      </c>
      <c r="C279">
        <f t="shared" si="37"/>
        <v>1528.7572107852511</v>
      </c>
      <c r="D279">
        <f t="shared" si="32"/>
        <v>9605.4648450507266</v>
      </c>
      <c r="E279" t="str">
        <f t="shared" si="33"/>
        <v>20753118.1240266+89882618.2495389i</v>
      </c>
      <c r="F279" t="str">
        <f t="shared" si="34"/>
        <v>-2.60951119629826E-08+1.13019015876572E-07i</v>
      </c>
      <c r="G279">
        <f t="shared" si="38"/>
        <v>1.1599246879892431E-7</v>
      </c>
      <c r="H279">
        <f t="shared" si="39"/>
        <v>10.702039901255111</v>
      </c>
      <c r="I279">
        <f>IMARGUMENT(IMPRODUCT(-1,Table1[[#This Row],[x]]))/turn</f>
        <v>-0.21388539116111932</v>
      </c>
      <c r="J279">
        <f t="shared" si="35"/>
        <v>1.1549245147375992E-3</v>
      </c>
      <c r="K279">
        <f>1/(Table1[[#This Row],[omega]]*BxL)</f>
        <v>9.7296638354143181E-6</v>
      </c>
      <c r="L279">
        <f>BxL/(Rdc*mms*Table1[[#This Row],[omega]]^2)</f>
        <v>5.1535510657408512E-7</v>
      </c>
      <c r="M279">
        <f>BxL/(Table1[[#This Row],[omega]]*Le*mms*Table1[[#This Row],[omega]]^2)</f>
        <v>1.1755275223274973E-7</v>
      </c>
      <c r="N279" s="1">
        <f>Table1[[#This Row],[x_A]]*Table1[[#This Row],[omega]]^2</f>
        <v>106559.05825304847</v>
      </c>
      <c r="O279" s="1">
        <f>Table1[[#This Row],[x_B]]*Table1[[#This Row],[omega]]^2</f>
        <v>897.70699486455385</v>
      </c>
      <c r="P279" s="1">
        <f>Table1[[#This Row],[x_C]]*Table1[[#This Row],[omega]]^2</f>
        <v>47.549215660134195</v>
      </c>
      <c r="Q279" s="1">
        <f>Table1[[#This Row],[x_D]]*Table1[[#This Row],[omega]]^2</f>
        <v>10.845999381891856</v>
      </c>
    </row>
    <row r="280" spans="2:17" x14ac:dyDescent="0.3">
      <c r="B280">
        <f t="shared" si="36"/>
        <v>260</v>
      </c>
      <c r="C280">
        <f t="shared" si="37"/>
        <v>1562.912036895661</v>
      </c>
      <c r="D280">
        <f t="shared" si="32"/>
        <v>9820.065946636927</v>
      </c>
      <c r="E280" t="str">
        <f t="shared" si="33"/>
        <v>21691209.7552642+96095243.2808132i</v>
      </c>
      <c r="F280" t="str">
        <f t="shared" si="34"/>
        <v>-2.39155716826001E-08+1.05949493134261E-07i</v>
      </c>
      <c r="G280">
        <f t="shared" si="38"/>
        <v>1.0861514472812897E-7</v>
      </c>
      <c r="H280">
        <f t="shared" si="39"/>
        <v>10.474159760414205</v>
      </c>
      <c r="I280">
        <f>IMARGUMENT(IMPRODUCT(-1,Table1[[#This Row],[x]]))/turn</f>
        <v>-0.21466672739087178</v>
      </c>
      <c r="J280">
        <f t="shared" si="35"/>
        <v>1.1549245147375992E-3</v>
      </c>
      <c r="K280">
        <f>1/(Table1[[#This Row],[omega]]*BxL)</f>
        <v>9.5170383206275877E-6</v>
      </c>
      <c r="L280">
        <f>BxL/(Rdc*mms*Table1[[#This Row],[omega]]^2)</f>
        <v>4.9307677739968491E-7</v>
      </c>
      <c r="M280">
        <f>BxL/(Table1[[#This Row],[omega]]*Le*mms*Table1[[#This Row],[omega]]^2)</f>
        <v>1.1001318782805141E-7</v>
      </c>
      <c r="N280" s="1">
        <f>Table1[[#This Row],[x_A]]*Table1[[#This Row],[omega]]^2</f>
        <v>111373.63862893826</v>
      </c>
      <c r="O280" s="1">
        <f>Table1[[#This Row],[x_B]]*Table1[[#This Row],[omega]]^2</f>
        <v>917.76317258289055</v>
      </c>
      <c r="P280" s="1">
        <f>Table1[[#This Row],[x_C]]*Table1[[#This Row],[omega]]^2</f>
        <v>47.549215660134195</v>
      </c>
      <c r="Q280" s="1">
        <f>Table1[[#This Row],[x_D]]*Table1[[#This Row],[omega]]^2</f>
        <v>10.608978222583415</v>
      </c>
    </row>
    <row r="281" spans="2:17" x14ac:dyDescent="0.3">
      <c r="B281">
        <f t="shared" si="36"/>
        <v>261</v>
      </c>
      <c r="C281">
        <f t="shared" si="37"/>
        <v>1597.8299352181921</v>
      </c>
      <c r="D281">
        <f t="shared" si="32"/>
        <v>10039.461572334645</v>
      </c>
      <c r="E281" t="str">
        <f t="shared" si="33"/>
        <v>22671686.4979375+102734816.703401i</v>
      </c>
      <c r="F281" t="str">
        <f t="shared" si="34"/>
        <v>-2.19169884543829E-08+9.93149667871607E-08i</v>
      </c>
      <c r="G281">
        <f t="shared" si="38"/>
        <v>1.0170455747332262E-7</v>
      </c>
      <c r="H281">
        <f t="shared" si="39"/>
        <v>10.250882558294951</v>
      </c>
      <c r="I281">
        <f>IMARGUMENT(IMPRODUCT(-1,Table1[[#This Row],[x]]))/turn</f>
        <v>-0.21543148728583747</v>
      </c>
      <c r="J281">
        <f t="shared" si="35"/>
        <v>1.1549245147375992E-3</v>
      </c>
      <c r="K281">
        <f>1/(Table1[[#This Row],[omega]]*BxL)</f>
        <v>9.3090593805122059E-6</v>
      </c>
      <c r="L281">
        <f>BxL/(Rdc*mms*Table1[[#This Row],[omega]]^2)</f>
        <v>4.7176151998778805E-7</v>
      </c>
      <c r="M281">
        <f>BxL/(Table1[[#This Row],[omega]]*Le*mms*Table1[[#This Row],[omega]]^2)</f>
        <v>1.0295719382330489E-7</v>
      </c>
      <c r="N281" s="1">
        <f>Table1[[#This Row],[x_A]]*Table1[[#This Row],[omega]]^2</f>
        <v>116405.75268592378</v>
      </c>
      <c r="O281" s="1">
        <f>Table1[[#This Row],[x_B]]*Table1[[#This Row],[omega]]^2</f>
        <v>938.26743666678919</v>
      </c>
      <c r="P281" s="1">
        <f>Table1[[#This Row],[x_C]]*Table1[[#This Row],[omega]]^2</f>
        <v>47.549215660134202</v>
      </c>
      <c r="Q281" s="1">
        <f>Table1[[#This Row],[x_D]]*Table1[[#This Row],[omega]]^2</f>
        <v>10.377136763916832</v>
      </c>
    </row>
    <row r="282" spans="2:17" x14ac:dyDescent="0.3">
      <c r="B282">
        <f t="shared" si="36"/>
        <v>262</v>
      </c>
      <c r="C282">
        <f t="shared" si="37"/>
        <v>1633.5279539790342</v>
      </c>
      <c r="D282">
        <f t="shared" si="32"/>
        <v>10263.75883930819</v>
      </c>
      <c r="E282" t="str">
        <f t="shared" si="33"/>
        <v>23696463.4076889+109830624.982436i</v>
      </c>
      <c r="F282" t="str">
        <f t="shared" si="34"/>
        <v>-2.00844710746067E-08+9.30894189826637E-08i</v>
      </c>
      <c r="G282">
        <f t="shared" si="38"/>
        <v>9.5231433386653504E-8</v>
      </c>
      <c r="H282">
        <f t="shared" si="39"/>
        <v>10.032131114810188</v>
      </c>
      <c r="I282">
        <f>IMARGUMENT(IMPRODUCT(-1,Table1[[#This Row],[x]]))/turn</f>
        <v>-0.21618000189203559</v>
      </c>
      <c r="J282">
        <f t="shared" si="35"/>
        <v>1.1549245147375992E-3</v>
      </c>
      <c r="K282">
        <f>1/(Table1[[#This Row],[omega]]*BxL)</f>
        <v>9.105625471957505E-6</v>
      </c>
      <c r="L282">
        <f>BxL/(Rdc*mms*Table1[[#This Row],[omega]]^2)</f>
        <v>4.5136770162830619E-7</v>
      </c>
      <c r="M282">
        <f>BxL/(Table1[[#This Row],[omega]]*Le*mms*Table1[[#This Row],[omega]]^2)</f>
        <v>9.6353755120135571E-8</v>
      </c>
      <c r="N282" s="1">
        <f>Table1[[#This Row],[x_A]]*Table1[[#This Row],[omega]]^2</f>
        <v>121665.22908999845</v>
      </c>
      <c r="O282" s="1">
        <f>Table1[[#This Row],[x_B]]*Table1[[#This Row],[omega]]^2</f>
        <v>959.22979806618594</v>
      </c>
      <c r="P282" s="1">
        <f>Table1[[#This Row],[x_C]]*Table1[[#This Row],[omega]]^2</f>
        <v>47.549215660134195</v>
      </c>
      <c r="Q282" s="1">
        <f>Table1[[#This Row],[x_D]]*Table1[[#This Row],[omega]]^2</f>
        <v>10.150361812205855</v>
      </c>
    </row>
    <row r="283" spans="2:17" x14ac:dyDescent="0.3">
      <c r="B283">
        <f t="shared" si="36"/>
        <v>263</v>
      </c>
      <c r="C283">
        <f t="shared" si="37"/>
        <v>1670.0235222883978</v>
      </c>
      <c r="D283">
        <f t="shared" si="32"/>
        <v>10493.067257886751</v>
      </c>
      <c r="E283" t="str">
        <f t="shared" si="33"/>
        <v>24767542.0667259+117413962.267921i</v>
      </c>
      <c r="F283" t="str">
        <f t="shared" si="34"/>
        <v>-1.84043375267663E-08+8.72483101517342E-08i</v>
      </c>
      <c r="G283">
        <f t="shared" si="38"/>
        <v>8.9168308631106951E-8</v>
      </c>
      <c r="H283">
        <f t="shared" si="39"/>
        <v>9.8178285136115235</v>
      </c>
      <c r="I283">
        <f>IMARGUMENT(IMPRODUCT(-1,Table1[[#This Row],[x]]))/turn</f>
        <v>-0.21691259694368539</v>
      </c>
      <c r="J283">
        <f t="shared" si="35"/>
        <v>1.1549245147375992E-3</v>
      </c>
      <c r="K283">
        <f>1/(Table1[[#This Row],[omega]]*BxL)</f>
        <v>8.9066372709075334E-6</v>
      </c>
      <c r="L283">
        <f>BxL/(Rdc*mms*Table1[[#This Row],[omega]]^2)</f>
        <v>4.3185548935507467E-7</v>
      </c>
      <c r="M283">
        <f>BxL/(Table1[[#This Row],[omega]]*Le*mms*Table1[[#This Row],[omega]]^2)</f>
        <v>9.0173845857574118E-8</v>
      </c>
      <c r="N283" s="1">
        <f>Table1[[#This Row],[x_A]]*Table1[[#This Row],[omega]]^2</f>
        <v>127162.34058861717</v>
      </c>
      <c r="O283" s="1">
        <f>Table1[[#This Row],[x_B]]*Table1[[#This Row],[omega]]^2</f>
        <v>980.66049139128506</v>
      </c>
      <c r="P283" s="1">
        <f>Table1[[#This Row],[x_C]]*Table1[[#This Row],[omega]]^2</f>
        <v>47.549215660134195</v>
      </c>
      <c r="Q283" s="1">
        <f>Table1[[#This Row],[x_D]]*Table1[[#This Row],[omega]]^2</f>
        <v>9.9285426474227734</v>
      </c>
    </row>
    <row r="284" spans="2:17" x14ac:dyDescent="0.3">
      <c r="B284">
        <f t="shared" si="36"/>
        <v>264</v>
      </c>
      <c r="C284">
        <f t="shared" si="37"/>
        <v>1707.3344586500689</v>
      </c>
      <c r="D284">
        <f t="shared" si="32"/>
        <v>10727.498785031516</v>
      </c>
      <c r="E284" t="str">
        <f t="shared" si="33"/>
        <v>25887014.4932885+125518268.001083i</v>
      </c>
      <c r="F284" t="str">
        <f t="shared" si="34"/>
        <v>-1.68640187738174E-08+8.17685032229615E-08i</v>
      </c>
      <c r="G284">
        <f t="shared" si="38"/>
        <v>8.348941997958263E-8</v>
      </c>
      <c r="H284">
        <f t="shared" si="39"/>
        <v>9.6078981796632466</v>
      </c>
      <c r="I284">
        <f>IMARGUMENT(IMPRODUCT(-1,Table1[[#This Row],[x]]))/turn</f>
        <v>-0.21762959286394198</v>
      </c>
      <c r="J284">
        <f t="shared" si="35"/>
        <v>1.1549245147375992E-3</v>
      </c>
      <c r="K284">
        <f>1/(Table1[[#This Row],[omega]]*BxL)</f>
        <v>8.7119976238672746E-6</v>
      </c>
      <c r="L284">
        <f>BxL/(Rdc*mms*Table1[[#This Row],[omega]]^2)</f>
        <v>4.1318677214456428E-7</v>
      </c>
      <c r="M284">
        <f>BxL/(Table1[[#This Row],[omega]]*Le*mms*Table1[[#This Row],[omega]]^2)</f>
        <v>8.4390301826921377E-8</v>
      </c>
      <c r="N284" s="1">
        <f>Table1[[#This Row],[x_A]]*Table1[[#This Row],[omega]]^2</f>
        <v>132907.82407530758</v>
      </c>
      <c r="O284" s="1">
        <f>Table1[[#This Row],[x_B]]*Table1[[#This Row],[omega]]^2</f>
        <v>1002.5699799094874</v>
      </c>
      <c r="P284" s="1">
        <f>Table1[[#This Row],[x_C]]*Table1[[#This Row],[omega]]^2</f>
        <v>47.549215660134195</v>
      </c>
      <c r="Q284" s="1">
        <f>Table1[[#This Row],[x_D]]*Table1[[#This Row],[omega]]^2</f>
        <v>9.7115709691406948</v>
      </c>
    </row>
    <row r="285" spans="2:17" x14ac:dyDescent="0.3">
      <c r="B285">
        <f t="shared" si="36"/>
        <v>265</v>
      </c>
      <c r="C285">
        <f t="shared" si="37"/>
        <v>1745.4789796610612</v>
      </c>
      <c r="D285">
        <f t="shared" si="32"/>
        <v>10967.167878997185</v>
      </c>
      <c r="E285" t="str">
        <f t="shared" si="33"/>
        <v>27057067.227754+134179273.951627i</v>
      </c>
      <c r="F285" t="str">
        <f t="shared" si="34"/>
        <v>-1.54519699636712E-08+7.66281908307124E-08i</v>
      </c>
      <c r="G285">
        <f t="shared" si="38"/>
        <v>7.8170601927746929E-8</v>
      </c>
      <c r="H285">
        <f t="shared" si="39"/>
        <v>9.4022639505648353</v>
      </c>
      <c r="I285">
        <f>IMARGUMENT(IMPRODUCT(-1,Table1[[#This Row],[x]]))/turn</f>
        <v>-0.21833130477221488</v>
      </c>
      <c r="J285">
        <f t="shared" si="35"/>
        <v>1.1549245147375992E-3</v>
      </c>
      <c r="K285">
        <f>1/(Table1[[#This Row],[omega]]*BxL)</f>
        <v>8.521611500468729E-6</v>
      </c>
      <c r="L285">
        <f>BxL/(Rdc*mms*Table1[[#This Row],[omega]]^2)</f>
        <v>3.9532508647788466E-7</v>
      </c>
      <c r="M285">
        <f>BxL/(Table1[[#This Row],[omega]]*Le*mms*Table1[[#This Row],[omega]]^2)</f>
        <v>7.8977701069635632E-8</v>
      </c>
      <c r="N285" s="1">
        <f>Table1[[#This Row],[x_A]]*Table1[[#This Row],[omega]]^2</f>
        <v>138912.90156084253</v>
      </c>
      <c r="O285" s="1">
        <f>Table1[[#This Row],[x_B]]*Table1[[#This Row],[omega]]^2</f>
        <v>1024.9689606539425</v>
      </c>
      <c r="P285" s="1">
        <f>Table1[[#This Row],[x_C]]*Table1[[#This Row],[omega]]^2</f>
        <v>47.549215660134202</v>
      </c>
      <c r="Q285" s="1">
        <f>Table1[[#This Row],[x_D]]*Table1[[#This Row],[omega]]^2</f>
        <v>9.499340843657281</v>
      </c>
    </row>
    <row r="286" spans="2:17" x14ac:dyDescent="0.3">
      <c r="B286">
        <f t="shared" si="36"/>
        <v>266</v>
      </c>
      <c r="C286">
        <f t="shared" si="37"/>
        <v>1784.4757089056443</v>
      </c>
      <c r="D286">
        <f t="shared" si="32"/>
        <v>11212.191555214809</v>
      </c>
      <c r="E286" t="str">
        <f t="shared" si="33"/>
        <v>28279985.6033621+143435161.332236i</v>
      </c>
      <c r="F286" t="str">
        <f t="shared" si="34"/>
        <v>-1.41575885062207E-08+7.18068255036082E-08i</v>
      </c>
      <c r="G286">
        <f t="shared" si="38"/>
        <v>7.3189189783854763E-8</v>
      </c>
      <c r="H286">
        <f t="shared" si="39"/>
        <v>9.2008501419737794</v>
      </c>
      <c r="I286">
        <f>IMARGUMENT(IMPRODUCT(-1,Table1[[#This Row],[x]]))/turn</f>
        <v>-0.21901804249758069</v>
      </c>
      <c r="J286">
        <f t="shared" si="35"/>
        <v>1.1549245147375992E-3</v>
      </c>
      <c r="K286">
        <f>1/(Table1[[#This Row],[omega]]*BxL)</f>
        <v>8.3353859470734968E-6</v>
      </c>
      <c r="L286">
        <f>BxL/(Rdc*mms*Table1[[#This Row],[omega]]^2)</f>
        <v>3.7823554512066505E-7</v>
      </c>
      <c r="M286">
        <f>BxL/(Table1[[#This Row],[omega]]*Le*mms*Table1[[#This Row],[omega]]^2)</f>
        <v>7.3912252133395296E-8</v>
      </c>
      <c r="N286" s="1">
        <f>Table1[[#This Row],[x_A]]*Table1[[#This Row],[omega]]^2</f>
        <v>145189.30209194028</v>
      </c>
      <c r="O286" s="1">
        <f>Table1[[#This Row],[x_B]]*Table1[[#This Row],[omega]]^2</f>
        <v>1047.868369646244</v>
      </c>
      <c r="P286" s="1">
        <f>Table1[[#This Row],[x_C]]*Table1[[#This Row],[omega]]^2</f>
        <v>47.549215660134202</v>
      </c>
      <c r="Q286" s="1">
        <f>Table1[[#This Row],[x_D]]*Table1[[#This Row],[omega]]^2</f>
        <v>9.2917486522739097</v>
      </c>
    </row>
    <row r="287" spans="2:17" x14ac:dyDescent="0.3">
      <c r="B287">
        <f t="shared" si="36"/>
        <v>267</v>
      </c>
      <c r="C287">
        <f t="shared" si="37"/>
        <v>1824.3436860480817</v>
      </c>
      <c r="D287">
        <f t="shared" si="32"/>
        <v>11462.689443423144</v>
      </c>
      <c r="E287" t="str">
        <f t="shared" si="33"/>
        <v>29558158.2099015+153326728.680958i</v>
      </c>
      <c r="F287" t="str">
        <f t="shared" si="34"/>
        <v>-1.29711385161255E-08+6.72850528040977E-08i</v>
      </c>
      <c r="G287">
        <f t="shared" si="38"/>
        <v>6.8523928413764546E-8</v>
      </c>
      <c r="H287">
        <f t="shared" si="39"/>
        <v>9.0035816074655131</v>
      </c>
      <c r="I287">
        <f>IMARGUMENT(IMPRODUCT(-1,Table1[[#This Row],[x]]))/turn</f>
        <v>-0.21969011059782775</v>
      </c>
      <c r="J287">
        <f t="shared" si="35"/>
        <v>1.1549245147375992E-3</v>
      </c>
      <c r="K287">
        <f>1/(Table1[[#This Row],[omega]]*BxL)</f>
        <v>8.1532300413893067E-6</v>
      </c>
      <c r="L287">
        <f>BxL/(Rdc*mms*Table1[[#This Row],[omega]]^2)</f>
        <v>3.6188476898171647E-7</v>
      </c>
      <c r="M287">
        <f>BxL/(Table1[[#This Row],[omega]]*Le*mms*Table1[[#This Row],[omega]]^2)</f>
        <v>6.9171689495162295E-8</v>
      </c>
      <c r="N287" s="1">
        <f>Table1[[#This Row],[x_A]]*Table1[[#This Row],[omega]]^2</f>
        <v>151749.28466030152</v>
      </c>
      <c r="O287" s="1">
        <f>Table1[[#This Row],[x_B]]*Table1[[#This Row],[omega]]^2</f>
        <v>1071.2793872358077</v>
      </c>
      <c r="P287" s="1">
        <f>Table1[[#This Row],[x_C]]*Table1[[#This Row],[omega]]^2</f>
        <v>47.549215660134209</v>
      </c>
      <c r="Q287" s="1">
        <f>Table1[[#This Row],[x_D]]*Table1[[#This Row],[omega]]^2</f>
        <v>9.0886930407051345</v>
      </c>
    </row>
    <row r="288" spans="2:17" x14ac:dyDescent="0.3">
      <c r="B288">
        <f t="shared" si="36"/>
        <v>268</v>
      </c>
      <c r="C288">
        <f t="shared" si="37"/>
        <v>1865.1023761284955</v>
      </c>
      <c r="D288">
        <f t="shared" si="32"/>
        <v>11718.783846076285</v>
      </c>
      <c r="E288" t="str">
        <f t="shared" si="33"/>
        <v>30894081.5590743+163897571.249422i</v>
      </c>
      <c r="F288" t="str">
        <f t="shared" si="34"/>
        <v>-1.18836811496092E-08+6.30446473768499E-08i</v>
      </c>
      <c r="G288">
        <f t="shared" si="38"/>
        <v>6.4154886334065961E-8</v>
      </c>
      <c r="H288">
        <f t="shared" si="39"/>
        <v>8.8103837931557916</v>
      </c>
      <c r="I288">
        <f>IMARGUMENT(IMPRODUCT(-1,Table1[[#This Row],[x]]))/turn</f>
        <v>-0.22034780838369336</v>
      </c>
      <c r="J288">
        <f t="shared" si="35"/>
        <v>1.1549245147375992E-3</v>
      </c>
      <c r="K288">
        <f>1/(Table1[[#This Row],[omega]]*BxL)</f>
        <v>7.9750548480784113E-6</v>
      </c>
      <c r="L288">
        <f>BxL/(Rdc*mms*Table1[[#This Row],[omega]]^2)</f>
        <v>3.4624082191738837E-7</v>
      </c>
      <c r="M288">
        <f>BxL/(Table1[[#This Row],[omega]]*Le*mms*Table1[[#This Row],[omega]]^2)</f>
        <v>6.4735175691572626E-8</v>
      </c>
      <c r="N288" s="1">
        <f>Table1[[#This Row],[x_A]]*Table1[[#This Row],[omega]]^2</f>
        <v>158605.66214672578</v>
      </c>
      <c r="O288" s="1">
        <f>Table1[[#This Row],[x_B]]*Table1[[#This Row],[omega]]^2</f>
        <v>1095.2134435585315</v>
      </c>
      <c r="P288" s="1">
        <f>Table1[[#This Row],[x_C]]*Table1[[#This Row],[omega]]^2</f>
        <v>47.549215660134202</v>
      </c>
      <c r="Q288" s="1">
        <f>Table1[[#This Row],[x_D]]*Table1[[#This Row],[omega]]^2</f>
        <v>8.8900748695937644</v>
      </c>
    </row>
    <row r="289" spans="2:17" x14ac:dyDescent="0.3">
      <c r="B289">
        <f t="shared" si="36"/>
        <v>269</v>
      </c>
      <c r="C289">
        <f t="shared" si="37"/>
        <v>1906.7716790664404</v>
      </c>
      <c r="D289">
        <f t="shared" si="32"/>
        <v>11980.599798056395</v>
      </c>
      <c r="E289" t="str">
        <f t="shared" si="33"/>
        <v>32290364.9606544+175194272.685448i</v>
      </c>
      <c r="F289" t="str">
        <f t="shared" si="34"/>
        <v>-1.08870103956533E-08+5.9068451852727E-08i</v>
      </c>
      <c r="G289">
        <f t="shared" si="38"/>
        <v>6.0063374860500407E-8</v>
      </c>
      <c r="H289">
        <f t="shared" si="39"/>
        <v>8.6211827873934492</v>
      </c>
      <c r="I289">
        <f>IMARGUMENT(IMPRODUCT(-1,Table1[[#This Row],[x]]))/turn</f>
        <v>-0.22099142994787815</v>
      </c>
      <c r="J289">
        <f t="shared" si="35"/>
        <v>1.1549245147375992E-3</v>
      </c>
      <c r="K289">
        <f>1/(Table1[[#This Row],[omega]]*BxL)</f>
        <v>7.8007733753359549E-6</v>
      </c>
      <c r="L289">
        <f>BxL/(Rdc*mms*Table1[[#This Row],[omega]]^2)</f>
        <v>3.3127314835426392E-7</v>
      </c>
      <c r="M289">
        <f>BxL/(Table1[[#This Row],[omega]]*Le*mms*Table1[[#This Row],[omega]]^2)</f>
        <v>6.0583209726456945E-8</v>
      </c>
      <c r="N289" s="1">
        <f>Table1[[#This Row],[x_A]]*Table1[[#This Row],[omega]]^2</f>
        <v>165771.82634708131</v>
      </c>
      <c r="O289" s="1">
        <f>Table1[[#This Row],[x_B]]*Table1[[#This Row],[omega]]^2</f>
        <v>1119.6822241174202</v>
      </c>
      <c r="P289" s="1">
        <f>Table1[[#This Row],[x_C]]*Table1[[#This Row],[omega]]^2</f>
        <v>47.549215660134202</v>
      </c>
      <c r="Q289" s="1">
        <f>Table1[[#This Row],[x_D]]*Table1[[#This Row],[omega]]^2</f>
        <v>8.695797166107269</v>
      </c>
    </row>
    <row r="290" spans="2:17" x14ac:dyDescent="0.3">
      <c r="B290">
        <f t="shared" si="36"/>
        <v>270</v>
      </c>
      <c r="C290">
        <f t="shared" si="37"/>
        <v>1949.3719393767851</v>
      </c>
      <c r="D290">
        <f t="shared" si="32"/>
        <v>12248.265127720379</v>
      </c>
      <c r="E290" t="str">
        <f t="shared" si="33"/>
        <v>33749735.6189599+187266609.852617i</v>
      </c>
      <c r="F290" t="str">
        <f t="shared" si="34"/>
        <v>-9.9735939122805E-09+5.53403185460872E-08i</v>
      </c>
      <c r="G290">
        <f t="shared" si="38"/>
        <v>5.6231872032766982E-8</v>
      </c>
      <c r="H290">
        <f t="shared" si="39"/>
        <v>8.4359053658202505</v>
      </c>
      <c r="I290">
        <f>IMARGUMENT(IMPRODUCT(-1,Table1[[#This Row],[x]]))/turn</f>
        <v>-0.22162126419844563</v>
      </c>
      <c r="J290">
        <f t="shared" si="35"/>
        <v>1.1549245147375992E-3</v>
      </c>
      <c r="K290">
        <f>1/(Table1[[#This Row],[omega]]*BxL)</f>
        <v>7.6303005324173486E-6</v>
      </c>
      <c r="L290">
        <f>BxL/(Rdc*mms*Table1[[#This Row],[omega]]^2)</f>
        <v>3.1695251360837496E-7</v>
      </c>
      <c r="M290">
        <f>BxL/(Table1[[#This Row],[omega]]*Le*mms*Table1[[#This Row],[omega]]^2)</f>
        <v>5.6697541352894948E-8</v>
      </c>
      <c r="N290" s="1">
        <f>Table1[[#This Row],[x_A]]*Table1[[#This Row],[omega]]^2</f>
        <v>173261.77412900279</v>
      </c>
      <c r="O290" s="1">
        <f>Table1[[#This Row],[x_B]]*Table1[[#This Row],[omega]]^2</f>
        <v>1144.6976754878858</v>
      </c>
      <c r="P290" s="1">
        <f>Table1[[#This Row],[x_C]]*Table1[[#This Row],[omega]]^2</f>
        <v>47.549215660134202</v>
      </c>
      <c r="Q290" s="1">
        <f>Table1[[#This Row],[x_D]]*Table1[[#This Row],[omega]]^2</f>
        <v>8.5057650765920396</v>
      </c>
    </row>
    <row r="291" spans="2:17" x14ac:dyDescent="0.3">
      <c r="B291">
        <f t="shared" si="36"/>
        <v>271</v>
      </c>
      <c r="C291">
        <f t="shared" si="37"/>
        <v>1992.9239561026618</v>
      </c>
      <c r="D291">
        <f t="shared" si="32"/>
        <v>12521.910519310448</v>
      </c>
      <c r="E291" t="str">
        <f t="shared" si="33"/>
        <v>35275043.9595968+200167771.687138i</v>
      </c>
      <c r="F291" t="str">
        <f t="shared" si="34"/>
        <v>-9.13651852714223E-09+5.18450538757944E-08i</v>
      </c>
      <c r="G291">
        <f t="shared" si="38"/>
        <v>5.264395105024733E-8</v>
      </c>
      <c r="H291">
        <f t="shared" si="39"/>
        <v>8.2544790320794306</v>
      </c>
      <c r="I291">
        <f>IMARGUMENT(IMPRODUCT(-1,Table1[[#This Row],[x]]))/turn</f>
        <v>-0.22223759489623873</v>
      </c>
      <c r="J291">
        <f t="shared" si="35"/>
        <v>1.1549245147375992E-3</v>
      </c>
      <c r="K291">
        <f>1/(Table1[[#This Row],[omega]]*BxL)</f>
        <v>7.4635530880937946E-6</v>
      </c>
      <c r="L291">
        <f>BxL/(Rdc*mms*Table1[[#This Row],[omega]]^2)</f>
        <v>3.0325094678436284E-7</v>
      </c>
      <c r="M291">
        <f>BxL/(Table1[[#This Row],[omega]]*Le*mms*Table1[[#This Row],[omega]]^2)</f>
        <v>5.306109085302234E-8</v>
      </c>
      <c r="N291" s="1">
        <f>Table1[[#This Row],[x_A]]*Table1[[#This Row],[omega]]^2</f>
        <v>181090.13477040752</v>
      </c>
      <c r="O291" s="1">
        <f>Table1[[#This Row],[x_B]]*Table1[[#This Row],[omega]]^2</f>
        <v>1170.2720111505093</v>
      </c>
      <c r="P291" s="1">
        <f>Table1[[#This Row],[x_C]]*Table1[[#This Row],[omega]]^2</f>
        <v>47.549215660134202</v>
      </c>
      <c r="Q291" s="1">
        <f>Table1[[#This Row],[x_D]]*Table1[[#This Row],[omega]]^2</f>
        <v>8.3198858202622858</v>
      </c>
    </row>
    <row r="292" spans="2:17" x14ac:dyDescent="0.3">
      <c r="B292">
        <f t="shared" si="36"/>
        <v>272</v>
      </c>
      <c r="C292">
        <f t="shared" si="37"/>
        <v>2037.4489929703493</v>
      </c>
      <c r="D292">
        <f t="shared" si="32"/>
        <v>12801.66957675913</v>
      </c>
      <c r="E292" t="str">
        <f t="shared" si="33"/>
        <v>36869269.1968768+213954593.05403i</v>
      </c>
      <c r="F292" t="str">
        <f t="shared" si="34"/>
        <v>-8.3694400484441E-09+4.85683654344483E-08i</v>
      </c>
      <c r="G292">
        <f t="shared" si="38"/>
        <v>4.9284212966208684E-8</v>
      </c>
      <c r="H292">
        <f t="shared" si="39"/>
        <v>8.0768320544426579</v>
      </c>
      <c r="I292">
        <f>IMARGUMENT(IMPRODUCT(-1,Table1[[#This Row],[x]]))/turn</f>
        <v>-0.22284070069595799</v>
      </c>
      <c r="J292">
        <f t="shared" si="35"/>
        <v>1.1549245147375992E-3</v>
      </c>
      <c r="K292">
        <f>1/(Table1[[#This Row],[omega]]*BxL)</f>
        <v>7.300449630015639E-6</v>
      </c>
      <c r="L292">
        <f>BxL/(Rdc*mms*Table1[[#This Row],[omega]]^2)</f>
        <v>2.9014168614305143E-7</v>
      </c>
      <c r="M292">
        <f>BxL/(Table1[[#This Row],[omega]]*Le*mms*Table1[[#This Row],[omega]]^2)</f>
        <v>4.9657873962976143E-8</v>
      </c>
      <c r="N292" s="1">
        <f>Table1[[#This Row],[x_A]]*Table1[[#This Row],[omega]]^2</f>
        <v>189272.19853323069</v>
      </c>
      <c r="O292" s="1">
        <f>Table1[[#This Row],[x_B]]*Table1[[#This Row],[omega]]^2</f>
        <v>1196.4177174541244</v>
      </c>
      <c r="P292" s="1">
        <f>Table1[[#This Row],[x_C]]*Table1[[#This Row],[omega]]^2</f>
        <v>47.549215660134202</v>
      </c>
      <c r="Q292" s="1">
        <f>Table1[[#This Row],[x_D]]*Table1[[#This Row],[omega]]^2</f>
        <v>8.1380686439009438</v>
      </c>
    </row>
    <row r="293" spans="2:17" x14ac:dyDescent="0.3">
      <c r="B293">
        <f t="shared" si="36"/>
        <v>273</v>
      </c>
      <c r="C293">
        <f t="shared" si="37"/>
        <v>2082.9687887710079</v>
      </c>
      <c r="D293">
        <f t="shared" si="32"/>
        <v>13087.678888919643</v>
      </c>
      <c r="E293" t="str">
        <f t="shared" si="33"/>
        <v>38535525.1527836+228687804.630578i</v>
      </c>
      <c r="F293" t="str">
        <f t="shared" si="34"/>
        <v>-7.66653705740338E-09+4.54968116257761E-08i</v>
      </c>
      <c r="G293">
        <f t="shared" si="38"/>
        <v>4.6138223400602394E-8</v>
      </c>
      <c r="H293">
        <f t="shared" si="39"/>
        <v>7.9028934986109292</v>
      </c>
      <c r="I293">
        <f>IMARGUMENT(IMPRODUCT(-1,Table1[[#This Row],[x]]))/turn</f>
        <v>-0.22343085519057754</v>
      </c>
      <c r="J293">
        <f t="shared" si="35"/>
        <v>1.1549245147375992E-3</v>
      </c>
      <c r="K293">
        <f>1/(Table1[[#This Row],[omega]]*BxL)</f>
        <v>7.1409105249638635E-6</v>
      </c>
      <c r="L293">
        <f>BxL/(Rdc*mms*Table1[[#This Row],[omega]]^2)</f>
        <v>2.7759912683073593E-7</v>
      </c>
      <c r="M293">
        <f>BxL/(Table1[[#This Row],[omega]]*Le*mms*Table1[[#This Row],[omega]]^2)</f>
        <v>4.647293161298385E-8</v>
      </c>
      <c r="N293" s="1">
        <f>Table1[[#This Row],[x_A]]*Table1[[#This Row],[omega]]^2</f>
        <v>197823.94652818353</v>
      </c>
      <c r="O293" s="1">
        <f>Table1[[#This Row],[x_B]]*Table1[[#This Row],[omega]]^2</f>
        <v>1223.1475597121162</v>
      </c>
      <c r="P293" s="1">
        <f>Table1[[#This Row],[x_C]]*Table1[[#This Row],[omega]]^2</f>
        <v>47.549215660134202</v>
      </c>
      <c r="Q293" s="1">
        <f>Table1[[#This Row],[x_D]]*Table1[[#This Row],[omega]]^2</f>
        <v>7.9602247775506063</v>
      </c>
    </row>
    <row r="294" spans="2:17" x14ac:dyDescent="0.3">
      <c r="B294">
        <f t="shared" si="36"/>
        <v>274</v>
      </c>
      <c r="C294">
        <f t="shared" si="37"/>
        <v>2129.5055679743855</v>
      </c>
      <c r="D294">
        <f t="shared" si="32"/>
        <v>13380.078096253765</v>
      </c>
      <c r="E294" t="str">
        <f t="shared" si="33"/>
        <v>40277066.3388533+244432299.915502i</v>
      </c>
      <c r="F294" t="str">
        <f t="shared" si="34"/>
        <v>-7.02246837702418E-09+4.26177537867017E-08i</v>
      </c>
      <c r="G294">
        <f t="shared" si="38"/>
        <v>4.3192453043676873E-8</v>
      </c>
      <c r="H294">
        <f t="shared" si="39"/>
        <v>7.7325932569322395</v>
      </c>
      <c r="I294">
        <f>IMARGUMENT(IMPRODUCT(-1,Table1[[#This Row],[x]]))/turn</f>
        <v>-0.22400832695878964</v>
      </c>
      <c r="J294">
        <f t="shared" si="35"/>
        <v>1.1549245147375992E-3</v>
      </c>
      <c r="K294">
        <f>1/(Table1[[#This Row],[omega]]*BxL)</f>
        <v>6.9848578799701162E-6</v>
      </c>
      <c r="L294">
        <f>BxL/(Rdc*mms*Table1[[#This Row],[omega]]^2)</f>
        <v>2.6559877086808064E-7</v>
      </c>
      <c r="M294">
        <f>BxL/(Table1[[#This Row],[omega]]*Le*mms*Table1[[#This Row],[omega]]^2)</f>
        <v>4.3492264173760651E-8</v>
      </c>
      <c r="N294" s="1">
        <f>Table1[[#This Row],[x_A]]*Table1[[#This Row],[omega]]^2</f>
        <v>206762.08192887256</v>
      </c>
      <c r="O294" s="1">
        <f>Table1[[#This Row],[x_B]]*Table1[[#This Row],[omega]]^2</f>
        <v>1250.4745884349313</v>
      </c>
      <c r="P294" s="1">
        <f>Table1[[#This Row],[x_C]]*Table1[[#This Row],[omega]]^2</f>
        <v>47.549215660134195</v>
      </c>
      <c r="Q294" s="1">
        <f>Table1[[#This Row],[x_D]]*Table1[[#This Row],[omega]]^2</f>
        <v>7.7862673911726521</v>
      </c>
    </row>
    <row r="295" spans="2:17" x14ac:dyDescent="0.3">
      <c r="B295">
        <f t="shared" si="36"/>
        <v>275</v>
      </c>
      <c r="C295">
        <f t="shared" si="37"/>
        <v>2177.082051579624</v>
      </c>
      <c r="D295">
        <f t="shared" si="32"/>
        <v>13679.009959009471</v>
      </c>
      <c r="E295" t="str">
        <f t="shared" si="33"/>
        <v>42097294.312848+261257420.537482i</v>
      </c>
      <c r="F295" t="str">
        <f t="shared" si="34"/>
        <v>-6.43233393406377E-09+3.99193107082022E-08i</v>
      </c>
      <c r="G295">
        <f t="shared" si="38"/>
        <v>4.0434221734284621E-8</v>
      </c>
      <c r="H295">
        <f t="shared" si="39"/>
        <v>7.5658620742684493</v>
      </c>
      <c r="I295">
        <f>IMARGUMENT(IMPRODUCT(-1,Table1[[#This Row],[x]]))/turn</f>
        <v>-0.22457337961518167</v>
      </c>
      <c r="J295">
        <f t="shared" si="35"/>
        <v>1.1549245147375992E-3</v>
      </c>
      <c r="K295">
        <f>1/(Table1[[#This Row],[omega]]*BxL)</f>
        <v>6.8322155042864783E-6</v>
      </c>
      <c r="L295">
        <f>BxL/(Rdc*mms*Table1[[#This Row],[omega]]^2)</f>
        <v>2.5411717930095683E-7</v>
      </c>
      <c r="M295">
        <f>BxL/(Table1[[#This Row],[omega]]*Le*mms*Table1[[#This Row],[omega]]^2)</f>
        <v>4.070276992019379E-8</v>
      </c>
      <c r="N295" s="1">
        <f>Table1[[#This Row],[x_A]]*Table1[[#This Row],[omega]]^2</f>
        <v>216104.06259624008</v>
      </c>
      <c r="O295" s="1">
        <f>Table1[[#This Row],[x_B]]*Table1[[#This Row],[omega]]^2</f>
        <v>1278.4121457018198</v>
      </c>
      <c r="P295" s="1">
        <f>Table1[[#This Row],[x_C]]*Table1[[#This Row],[omega]]^2</f>
        <v>47.549215660134195</v>
      </c>
      <c r="Q295" s="1">
        <f>Table1[[#This Row],[x_D]]*Table1[[#This Row],[omega]]^2</f>
        <v>7.6161115522536038</v>
      </c>
    </row>
    <row r="296" spans="2:17" x14ac:dyDescent="0.3">
      <c r="B296">
        <f t="shared" si="36"/>
        <v>276</v>
      </c>
      <c r="C296">
        <f t="shared" si="37"/>
        <v>2225.7214682085073</v>
      </c>
      <c r="D296">
        <f t="shared" si="32"/>
        <v>13984.620426921856</v>
      </c>
      <c r="E296" t="str">
        <f t="shared" si="33"/>
        <v>43999764.3226388+279237261.117193i</v>
      </c>
      <c r="F296" t="str">
        <f t="shared" si="34"/>
        <v>-5.89163875170791E-09+3.73903154674936E-08i</v>
      </c>
      <c r="G296">
        <f t="shared" si="38"/>
        <v>3.7851645907930047E-8</v>
      </c>
      <c r="H296">
        <f t="shared" si="39"/>
        <v>7.4026315707297607</v>
      </c>
      <c r="I296">
        <f>IMARGUMENT(IMPRODUCT(-1,Table1[[#This Row],[x]]))/turn</f>
        <v>-0.22512627186287512</v>
      </c>
      <c r="J296">
        <f t="shared" si="35"/>
        <v>1.1549245147375992E-3</v>
      </c>
      <c r="K296">
        <f>1/(Table1[[#This Row],[omega]]*BxL)</f>
        <v>6.6829088721862871E-6</v>
      </c>
      <c r="L296">
        <f>BxL/(Rdc*mms*Table1[[#This Row],[omega]]^2)</f>
        <v>2.4313192641975208E-7</v>
      </c>
      <c r="M296">
        <f>BxL/(Table1[[#This Row],[omega]]*Le*mms*Table1[[#This Row],[omega]]^2)</f>
        <v>3.8092187441824473E-8</v>
      </c>
      <c r="N296" s="1">
        <f>Table1[[#This Row],[x_A]]*Table1[[#This Row],[omega]]^2</f>
        <v>225868.13517705334</v>
      </c>
      <c r="O296" s="1">
        <f>Table1[[#This Row],[x_B]]*Table1[[#This Row],[omega]]^2</f>
        <v>1306.97387167494</v>
      </c>
      <c r="P296" s="1">
        <f>Table1[[#This Row],[x_C]]*Table1[[#This Row],[omega]]^2</f>
        <v>47.549215660134202</v>
      </c>
      <c r="Q296" s="1">
        <f>Table1[[#This Row],[x_D]]*Table1[[#This Row],[omega]]^2</f>
        <v>7.4496741843378942</v>
      </c>
    </row>
    <row r="297" spans="2:17" x14ac:dyDescent="0.3">
      <c r="B297">
        <f t="shared" si="36"/>
        <v>277</v>
      </c>
      <c r="C297">
        <f t="shared" si="37"/>
        <v>2275.4475654465509</v>
      </c>
      <c r="D297">
        <f t="shared" si="32"/>
        <v>14297.058710471314</v>
      </c>
      <c r="E297" t="str">
        <f t="shared" si="33"/>
        <v>45988192.2502737+298450995.022924i</v>
      </c>
      <c r="F297" t="str">
        <f t="shared" si="34"/>
        <v>-5.39625982976397E-09+3.50202744832986E-08i</v>
      </c>
      <c r="G297">
        <f t="shared" si="38"/>
        <v>3.5433589220341469E-8</v>
      </c>
      <c r="H297">
        <f t="shared" si="39"/>
        <v>7.2428342614849166</v>
      </c>
      <c r="I297">
        <f>IMARGUMENT(IMPRODUCT(-1,Table1[[#This Row],[x]]))/turn</f>
        <v>-0.22566725754837133</v>
      </c>
      <c r="J297">
        <f t="shared" si="35"/>
        <v>1.1549245147375992E-3</v>
      </c>
      <c r="K297">
        <f>1/(Table1[[#This Row],[omega]]*BxL)</f>
        <v>6.5368650865778482E-6</v>
      </c>
      <c r="L297">
        <f>BxL/(Rdc*mms*Table1[[#This Row],[omega]]^2)</f>
        <v>2.3262155595773624E-7</v>
      </c>
      <c r="M297">
        <f>BxL/(Table1[[#This Row],[omega]]*Le*mms*Table1[[#This Row],[omega]]^2)</f>
        <v>3.5649041746989238E-8</v>
      </c>
      <c r="N297" s="1">
        <f>Table1[[#This Row],[x_A]]*Table1[[#This Row],[omega]]^2</f>
        <v>236073.37074304192</v>
      </c>
      <c r="O297" s="1">
        <f>Table1[[#This Row],[x_B]]*Table1[[#This Row],[omega]]^2</f>
        <v>1336.1737112590013</v>
      </c>
      <c r="P297" s="1">
        <f>Table1[[#This Row],[x_C]]*Table1[[#This Row],[omega]]^2</f>
        <v>47.549215660134195</v>
      </c>
      <c r="Q297" s="1">
        <f>Table1[[#This Row],[x_D]]*Table1[[#This Row],[omega]]^2</f>
        <v>7.2868740264667862</v>
      </c>
    </row>
    <row r="298" spans="2:17" x14ac:dyDescent="0.3">
      <c r="B298">
        <f t="shared" si="36"/>
        <v>278</v>
      </c>
      <c r="C298">
        <f t="shared" si="37"/>
        <v>2326.284621437449</v>
      </c>
      <c r="D298">
        <f t="shared" si="32"/>
        <v>14616.477353733591</v>
      </c>
      <c r="E298" t="str">
        <f t="shared" si="33"/>
        <v>48066461.8697947+318983222.451678i</v>
      </c>
      <c r="F298" t="str">
        <f t="shared" si="34"/>
        <v>-4.94241568717919E-09+3.27993287057988E-08i</v>
      </c>
      <c r="G298">
        <f t="shared" si="38"/>
        <v>3.3169616162625583E-8</v>
      </c>
      <c r="H298">
        <f t="shared" si="39"/>
        <v>7.0864035738443336</v>
      </c>
      <c r="I298">
        <f>IMARGUMENT(IMPRODUCT(-1,Table1[[#This Row],[x]]))/turn</f>
        <v>-0.22619658571836057</v>
      </c>
      <c r="J298">
        <f t="shared" si="35"/>
        <v>1.1549245147375992E-3</v>
      </c>
      <c r="K298">
        <f>1/(Table1[[#This Row],[omega]]*BxL)</f>
        <v>6.3940128434133972E-6</v>
      </c>
      <c r="L298">
        <f>BxL/(Rdc*mms*Table1[[#This Row],[omega]]^2)</f>
        <v>2.2256553918293712E-7</v>
      </c>
      <c r="M298">
        <f>BxL/(Table1[[#This Row],[omega]]*Le*mms*Table1[[#This Row],[omega]]^2)</f>
        <v>3.3362593823719654E-8</v>
      </c>
      <c r="N298" s="1">
        <f>Table1[[#This Row],[x_A]]*Table1[[#This Row],[omega]]^2</f>
        <v>246739.70204028796</v>
      </c>
      <c r="O298" s="1">
        <f>Table1[[#This Row],[x_B]]*Table1[[#This Row],[omega]]^2</f>
        <v>1366.0259209096816</v>
      </c>
      <c r="P298" s="1">
        <f>Table1[[#This Row],[x_C]]*Table1[[#This Row],[omega]]^2</f>
        <v>47.549215660134202</v>
      </c>
      <c r="Q298" s="1">
        <f>Table1[[#This Row],[x_D]]*Table1[[#This Row],[omega]]^2</f>
        <v>7.1276315935037839</v>
      </c>
    </row>
    <row r="299" spans="2:17" x14ac:dyDescent="0.3">
      <c r="B299">
        <f t="shared" si="36"/>
        <v>279</v>
      </c>
      <c r="C299">
        <f t="shared" si="37"/>
        <v>2378.2574567365905</v>
      </c>
      <c r="D299">
        <f t="shared" si="32"/>
        <v>14943.032308857621</v>
      </c>
      <c r="E299" t="str">
        <f t="shared" si="33"/>
        <v>50238632.4329803+340924342.365818i</v>
      </c>
      <c r="F299" t="str">
        <f t="shared" si="34"/>
        <v>-4.52663835846644E-09+3.07182168532709E-08i</v>
      </c>
      <c r="G299">
        <f t="shared" si="38"/>
        <v>3.1049948493885073E-8</v>
      </c>
      <c r="H299">
        <f t="shared" si="39"/>
        <v>6.9332738618021432</v>
      </c>
      <c r="I299">
        <f>IMARGUMENT(IMPRODUCT(-1,Table1[[#This Row],[x]]))/turn</f>
        <v>-0.22671450067827034</v>
      </c>
      <c r="J299">
        <f t="shared" si="35"/>
        <v>1.1549245147375992E-3</v>
      </c>
      <c r="K299">
        <f>1/(Table1[[#This Row],[omega]]*BxL)</f>
        <v>6.2542823968757394E-6</v>
      </c>
      <c r="L299">
        <f>BxL/(Rdc*mms*Table1[[#This Row],[omega]]^2)</f>
        <v>2.1294423480165899E-7</v>
      </c>
      <c r="M299">
        <f>BxL/(Table1[[#This Row],[omega]]*Le*mms*Table1[[#This Row],[omega]]^2)</f>
        <v>3.1222793435688878E-8</v>
      </c>
      <c r="N299" s="1">
        <f>Table1[[#This Row],[x_A]]*Table1[[#This Row],[omega]]^2</f>
        <v>257887.9624216345</v>
      </c>
      <c r="O299" s="1">
        <f>Table1[[#This Row],[x_B]]*Table1[[#This Row],[omega]]^2</f>
        <v>1396.5450755941702</v>
      </c>
      <c r="P299" s="1">
        <f>Table1[[#This Row],[x_C]]*Table1[[#This Row],[omega]]^2</f>
        <v>47.549215660134202</v>
      </c>
      <c r="Q299" s="1">
        <f>Table1[[#This Row],[x_D]]*Table1[[#This Row],[omega]]^2</f>
        <v>6.9718691373269648</v>
      </c>
    </row>
    <row r="300" spans="2:17" x14ac:dyDescent="0.3">
      <c r="B300">
        <f t="shared" si="36"/>
        <v>280</v>
      </c>
      <c r="C300">
        <f t="shared" si="37"/>
        <v>2431.3914464293689</v>
      </c>
      <c r="D300">
        <f t="shared" si="32"/>
        <v>15276.883012207118</v>
      </c>
      <c r="E300" t="str">
        <f t="shared" si="33"/>
        <v>52508946.5978273+364370949.920149i</v>
      </c>
      <c r="F300" t="str">
        <f t="shared" si="34"/>
        <v>-4.14574765124658E-09+2.87682406082861E-08i</v>
      </c>
      <c r="G300">
        <f t="shared" si="38"/>
        <v>2.9065424326578439E-8</v>
      </c>
      <c r="H300">
        <f t="shared" si="39"/>
        <v>6.7833804182136159</v>
      </c>
      <c r="I300">
        <f>IMARGUMENT(IMPRODUCT(-1,Table1[[#This Row],[x]]))/turn</f>
        <v>-0.22722124205234243</v>
      </c>
      <c r="J300">
        <f t="shared" si="35"/>
        <v>1.1549245147375992E-3</v>
      </c>
      <c r="K300">
        <f>1/(Table1[[#This Row],[omega]]*BxL)</f>
        <v>6.1176055253257698E-6</v>
      </c>
      <c r="L300">
        <f>BxL/(Rdc*mms*Table1[[#This Row],[omega]]^2)</f>
        <v>2.0373885059534151E-7</v>
      </c>
      <c r="M300">
        <f>BxL/(Table1[[#This Row],[omega]]*Le*mms*Table1[[#This Row],[omega]]^2)</f>
        <v>2.9220234945719411E-8</v>
      </c>
      <c r="N300" s="1">
        <f>Table1[[#This Row],[x_A]]*Table1[[#This Row],[omega]]^2</f>
        <v>269539.92653814255</v>
      </c>
      <c r="O300" s="1">
        <f>Table1[[#This Row],[x_B]]*Table1[[#This Row],[omega]]^2</f>
        <v>1427.7460759072073</v>
      </c>
      <c r="P300" s="1">
        <f>Table1[[#This Row],[x_C]]*Table1[[#This Row],[omega]]^2</f>
        <v>47.549215660134202</v>
      </c>
      <c r="Q300" s="1">
        <f>Table1[[#This Row],[x_D]]*Table1[[#This Row],[omega]]^2</f>
        <v>6.8195106088694644</v>
      </c>
    </row>
    <row r="301" spans="2:17" x14ac:dyDescent="0.3">
      <c r="B301">
        <f t="shared" si="36"/>
        <v>281</v>
      </c>
      <c r="C301">
        <f t="shared" si="37"/>
        <v>2485.7125325202555</v>
      </c>
      <c r="D301">
        <f t="shared" si="32"/>
        <v>15618.192462203413</v>
      </c>
      <c r="E301" t="str">
        <f t="shared" si="33"/>
        <v>54881838.715261+389426261.126414i</v>
      </c>
      <c r="F301" t="str">
        <f t="shared" si="34"/>
        <v>-3.79682748665504E-09+2.69412316876133E-08i</v>
      </c>
      <c r="G301">
        <f t="shared" si="38"/>
        <v>2.7207459708857023E-8</v>
      </c>
      <c r="H301">
        <f t="shared" si="39"/>
        <v>6.6366594847738893</v>
      </c>
      <c r="I301">
        <f>IMARGUMENT(IMPRODUCT(-1,Table1[[#This Row],[x]]))/turn</f>
        <v>-0.22771704484504282</v>
      </c>
      <c r="J301">
        <f t="shared" si="35"/>
        <v>1.1549245147375992E-3</v>
      </c>
      <c r="K301">
        <f>1/(Table1[[#This Row],[omega]]*BxL)</f>
        <v>5.9839154979941009E-6</v>
      </c>
      <c r="L301">
        <f>BxL/(Rdc*mms*Table1[[#This Row],[omega]]^2)</f>
        <v>1.9493140671581868E-7</v>
      </c>
      <c r="M301">
        <f>BxL/(Table1[[#This Row],[omega]]*Le*mms*Table1[[#This Row],[omega]]^2)</f>
        <v>2.7346115972669274E-8</v>
      </c>
      <c r="N301" s="1">
        <f>Table1[[#This Row],[x_A]]*Table1[[#This Row],[omega]]^2</f>
        <v>281718.35286908405</v>
      </c>
      <c r="O301" s="1">
        <f>Table1[[#This Row],[x_B]]*Table1[[#This Row],[omega]]^2</f>
        <v>1459.6441553461134</v>
      </c>
      <c r="P301" s="1">
        <f>Table1[[#This Row],[x_C]]*Table1[[#This Row],[omega]]^2</f>
        <v>47.549215660134202</v>
      </c>
      <c r="Q301" s="1">
        <f>Table1[[#This Row],[x_D]]*Table1[[#This Row],[omega]]^2</f>
        <v>6.6704816209894702</v>
      </c>
    </row>
    <row r="302" spans="2:17" x14ac:dyDescent="0.3">
      <c r="B302">
        <f t="shared" si="36"/>
        <v>282</v>
      </c>
      <c r="C302">
        <f t="shared" si="37"/>
        <v>2541.2472365986664</v>
      </c>
      <c r="D302">
        <f t="shared" si="32"/>
        <v>15967.127298907451</v>
      </c>
      <c r="E302" t="str">
        <f t="shared" si="33"/>
        <v>57361943.4902576+416200566.621853i</v>
      </c>
      <c r="F302" t="str">
        <f t="shared" si="34"/>
        <v>-3.47720415788065E-09+2.52295207015709E-08i</v>
      </c>
      <c r="G302">
        <f t="shared" si="38"/>
        <v>2.5468012556667572E-8</v>
      </c>
      <c r="H302">
        <f t="shared" si="39"/>
        <v>6.4930482599556791</v>
      </c>
      <c r="I302">
        <f>IMARGUMENT(IMPRODUCT(-1,Table1[[#This Row],[x]]))/turn</f>
        <v>-0.22820213950361778</v>
      </c>
      <c r="J302">
        <f t="shared" si="35"/>
        <v>1.1549245147375992E-3</v>
      </c>
      <c r="K302">
        <f>1/(Table1[[#This Row],[omega]]*BxL)</f>
        <v>5.8531470424005755E-6</v>
      </c>
      <c r="L302">
        <f>BxL/(Rdc*mms*Table1[[#This Row],[omega]]^2)</f>
        <v>1.8650470056728921E-7</v>
      </c>
      <c r="M302">
        <f>BxL/(Table1[[#This Row],[omega]]*Le*mms*Table1[[#This Row],[omega]]^2)</f>
        <v>2.5592198699970573E-8</v>
      </c>
      <c r="N302" s="1">
        <f>Table1[[#This Row],[x_A]]*Table1[[#This Row],[omega]]^2</f>
        <v>294447.02817353839</v>
      </c>
      <c r="O302" s="1">
        <f>Table1[[#This Row],[x_B]]*Table1[[#This Row],[omega]]^2</f>
        <v>1492.2548877483598</v>
      </c>
      <c r="P302" s="1">
        <f>Table1[[#This Row],[x_C]]*Table1[[#This Row],[omega]]^2</f>
        <v>47.549215660134202</v>
      </c>
      <c r="Q302" s="1">
        <f>Table1[[#This Row],[x_D]]*Table1[[#This Row],[omega]]^2</f>
        <v>6.5247094121515952</v>
      </c>
    </row>
    <row r="303" spans="2:17" x14ac:dyDescent="0.3">
      <c r="B303">
        <f t="shared" si="36"/>
        <v>283</v>
      </c>
      <c r="C303">
        <f t="shared" si="37"/>
        <v>2598.0226727877789</v>
      </c>
      <c r="D303">
        <f t="shared" si="32"/>
        <v>16323.857885379593</v>
      </c>
      <c r="E303" t="str">
        <f t="shared" si="33"/>
        <v>59954105.0342947+444811716.536449i</v>
      </c>
      <c r="F303" t="str">
        <f t="shared" si="34"/>
        <v>-3.18442635466294E-09+2.36259077204353E-08i</v>
      </c>
      <c r="G303">
        <f t="shared" si="38"/>
        <v>2.3839548796543869E-8</v>
      </c>
      <c r="H303">
        <f t="shared" si="39"/>
        <v>6.3524849050534664</v>
      </c>
      <c r="I303">
        <f>IMARGUMENT(IMPRODUCT(-1,Table1[[#This Row],[x]]))/turn</f>
        <v>-0.22867675198162818</v>
      </c>
      <c r="J303">
        <f t="shared" si="35"/>
        <v>1.1549245147375992E-3</v>
      </c>
      <c r="K303">
        <f>1/(Table1[[#This Row],[omega]]*BxL)</f>
        <v>5.7252363124858448E-6</v>
      </c>
      <c r="L303">
        <f>BxL/(Rdc*mms*Table1[[#This Row],[omega]]^2)</f>
        <v>1.7844227320641173E-7</v>
      </c>
      <c r="M303">
        <f>BxL/(Table1[[#This Row],[omega]]*Le*mms*Table1[[#This Row],[omega]]^2)</f>
        <v>2.3950773665750911E-8</v>
      </c>
      <c r="N303" s="1">
        <f>Table1[[#This Row],[x_A]]*Table1[[#This Row],[omega]]^2</f>
        <v>307750.81395040604</v>
      </c>
      <c r="O303" s="1">
        <f>Table1[[#This Row],[x_B]]*Table1[[#This Row],[omega]]^2</f>
        <v>1525.5941948952891</v>
      </c>
      <c r="P303" s="1">
        <f>Table1[[#This Row],[x_C]]*Table1[[#This Row],[omega]]^2</f>
        <v>47.549215660134202</v>
      </c>
      <c r="Q303" s="1">
        <f>Table1[[#This Row],[x_D]]*Table1[[#This Row],[omega]]^2</f>
        <v>6.3821228109020334</v>
      </c>
    </row>
    <row r="304" spans="2:17" x14ac:dyDescent="0.3">
      <c r="B304">
        <f t="shared" si="36"/>
        <v>284</v>
      </c>
      <c r="C304">
        <f t="shared" si="37"/>
        <v>2656.0665609826801</v>
      </c>
      <c r="D304">
        <f t="shared" si="32"/>
        <v>16688.558390857372</v>
      </c>
      <c r="E304" t="str">
        <f t="shared" si="33"/>
        <v>62663386.3268138+475385638.590168i</v>
      </c>
      <c r="F304" t="str">
        <f t="shared" si="34"/>
        <v>-2.91624681323601E-09+2.2123634467605E-08i</v>
      </c>
      <c r="G304">
        <f t="shared" si="38"/>
        <v>2.231501058776153E-8</v>
      </c>
      <c r="H304">
        <f t="shared" si="39"/>
        <v>6.2149085484743134</v>
      </c>
      <c r="I304">
        <f>IMARGUMENT(IMPRODUCT(-1,Table1[[#This Row],[x]]))/turn</f>
        <v>-0.22914110380330041</v>
      </c>
      <c r="J304">
        <f t="shared" si="35"/>
        <v>1.1549245147375992E-3</v>
      </c>
      <c r="K304">
        <f>1/(Table1[[#This Row],[omega]]*BxL)</f>
        <v>5.6001208574392778E-6</v>
      </c>
      <c r="L304">
        <f>BxL/(Rdc*mms*Table1[[#This Row],[omega]]^2)</f>
        <v>1.7072837719488712E-7</v>
      </c>
      <c r="M304">
        <f>BxL/(Table1[[#This Row],[omega]]*Le*mms*Table1[[#This Row],[omega]]^2)</f>
        <v>2.2414625875372151E-8</v>
      </c>
      <c r="N304" s="1">
        <f>Table1[[#This Row],[x_A]]*Table1[[#This Row],[omega]]^2</f>
        <v>321655.69499760069</v>
      </c>
      <c r="O304" s="1">
        <f>Table1[[#This Row],[x_B]]*Table1[[#This Row],[omega]]^2</f>
        <v>1559.6783542857356</v>
      </c>
      <c r="P304" s="1">
        <f>Table1[[#This Row],[x_C]]*Table1[[#This Row],[omega]]^2</f>
        <v>47.549215660134195</v>
      </c>
      <c r="Q304" s="1">
        <f>Table1[[#This Row],[x_D]]*Table1[[#This Row],[omega]]^2</f>
        <v>6.2426522011199239</v>
      </c>
    </row>
    <row r="305" spans="2:17" x14ac:dyDescent="0.3">
      <c r="B305">
        <f t="shared" si="36"/>
        <v>285</v>
      </c>
      <c r="C305">
        <f t="shared" si="37"/>
        <v>2715.4072403842447</v>
      </c>
      <c r="D305">
        <f t="shared" si="32"/>
        <v>17061.406875791337</v>
      </c>
      <c r="E305" t="str">
        <f t="shared" si="33"/>
        <v>65495079.1041711+508056891.697549i</v>
      </c>
      <c r="F305" t="str">
        <f t="shared" si="34"/>
        <v>-2.670605462025E-09+2.07163580614793E-08i</v>
      </c>
      <c r="G305">
        <f t="shared" si="38"/>
        <v>2.0887786499895482E-8</v>
      </c>
      <c r="H305">
        <f t="shared" si="39"/>
        <v>6.0802592884061903</v>
      </c>
      <c r="I305">
        <f>IMARGUMENT(IMPRODUCT(-1,Table1[[#This Row],[x]]))/turn</f>
        <v>-0.22959541212854659</v>
      </c>
      <c r="J305">
        <f t="shared" si="35"/>
        <v>1.1549245147375992E-3</v>
      </c>
      <c r="K305">
        <f>1/(Table1[[#This Row],[omega]]*BxL)</f>
        <v>5.4777395912081789E-6</v>
      </c>
      <c r="L305">
        <f>BxL/(Rdc*mms*Table1[[#This Row],[omega]]^2)</f>
        <v>1.6334794584174971E-7</v>
      </c>
      <c r="M305">
        <f>BxL/(Table1[[#This Row],[omega]]*Le*mms*Table1[[#This Row],[omega]]^2)</f>
        <v>2.0977003087434527E-8</v>
      </c>
      <c r="N305" s="1">
        <f>Table1[[#This Row],[x_A]]*Table1[[#This Row],[omega]]^2</f>
        <v>336188.83016524691</v>
      </c>
      <c r="O305" s="1">
        <f>Table1[[#This Row],[x_B]]*Table1[[#This Row],[omega]]^2</f>
        <v>1594.5240070833026</v>
      </c>
      <c r="P305" s="1">
        <f>Table1[[#This Row],[x_C]]*Table1[[#This Row],[omega]]^2</f>
        <v>47.549215660134202</v>
      </c>
      <c r="Q305" s="1">
        <f>Table1[[#This Row],[x_D]]*Table1[[#This Row],[omega]]^2</f>
        <v>6.1062294880281982</v>
      </c>
    </row>
    <row r="306" spans="2:17" x14ac:dyDescent="0.3">
      <c r="B306">
        <f t="shared" si="36"/>
        <v>286</v>
      </c>
      <c r="C306">
        <f t="shared" si="37"/>
        <v>2776.0736833353985</v>
      </c>
      <c r="D306">
        <f t="shared" si="32"/>
        <v>17442.585378780874</v>
      </c>
      <c r="E306" t="str">
        <f t="shared" si="33"/>
        <v>68454714.1953956+542969257.5131i</v>
      </c>
      <c r="F306" t="str">
        <f t="shared" si="34"/>
        <v>-2.4456139434317E-09+1.93981262304082E-08i</v>
      </c>
      <c r="G306">
        <f t="shared" si="38"/>
        <v>1.9551683528820688E-8</v>
      </c>
      <c r="H306">
        <f t="shared" si="39"/>
        <v>5.9484781939880298</v>
      </c>
      <c r="I306">
        <f>IMARGUMENT(IMPRODUCT(-1,Table1[[#This Row],[x]]))/turn</f>
        <v>-0.23003988981851464</v>
      </c>
      <c r="J306">
        <f t="shared" si="35"/>
        <v>1.1549245147375992E-3</v>
      </c>
      <c r="K306">
        <f>1/(Table1[[#This Row],[omega]]*BxL)</f>
        <v>5.3580327626732686E-6</v>
      </c>
      <c r="L306">
        <f>BxL/(Rdc*mms*Table1[[#This Row],[omega]]^2)</f>
        <v>1.5628656377528267E-7</v>
      </c>
      <c r="M306">
        <f>BxL/(Table1[[#This Row],[omega]]*Le*mms*Table1[[#This Row],[omega]]^2)</f>
        <v>1.9631586133843204E-8</v>
      </c>
      <c r="N306" s="1">
        <f>Table1[[#This Row],[x_A]]*Table1[[#This Row],[omega]]^2</f>
        <v>351378.60540202807</v>
      </c>
      <c r="O306" s="1">
        <f>Table1[[#This Row],[x_B]]*Table1[[#This Row],[omega]]^2</f>
        <v>1630.1481662412032</v>
      </c>
      <c r="P306" s="1">
        <f>Table1[[#This Row],[x_C]]*Table1[[#This Row],[omega]]^2</f>
        <v>47.549215660134195</v>
      </c>
      <c r="Q306" s="1">
        <f>Table1[[#This Row],[x_D]]*Table1[[#This Row],[omega]]^2</f>
        <v>5.9727880649471548</v>
      </c>
    </row>
    <row r="307" spans="2:17" x14ac:dyDescent="0.3">
      <c r="B307">
        <f t="shared" si="36"/>
        <v>287</v>
      </c>
      <c r="C307">
        <f t="shared" si="37"/>
        <v>2838.0955094665096</v>
      </c>
      <c r="D307">
        <f t="shared" si="32"/>
        <v>17832.280005452318</v>
      </c>
      <c r="E307" t="str">
        <f t="shared" si="33"/>
        <v>71548072.3249393+580276372.517723i</v>
      </c>
      <c r="F307" t="str">
        <f t="shared" si="34"/>
        <v>-2.23954140133995E-09+1.81633539275638E-08i</v>
      </c>
      <c r="G307">
        <f t="shared" si="38"/>
        <v>1.8300900840840131E-8</v>
      </c>
      <c r="H307">
        <f t="shared" si="39"/>
        <v>5.8195073050973418</v>
      </c>
      <c r="I307">
        <f>IMARGUMENT(IMPRODUCT(-1,Table1[[#This Row],[x]]))/turn</f>
        <v>-0.23047474550154232</v>
      </c>
      <c r="J307">
        <f t="shared" si="35"/>
        <v>1.1549245147375992E-3</v>
      </c>
      <c r="K307">
        <f>1/(Table1[[#This Row],[omega]]*BxL)</f>
        <v>5.2409419264759393E-6</v>
      </c>
      <c r="L307">
        <f>BxL/(Rdc*mms*Table1[[#This Row],[omega]]^2)</f>
        <v>1.495304387870827E-7</v>
      </c>
      <c r="M307">
        <f>BxL/(Table1[[#This Row],[omega]]*Le*mms*Table1[[#This Row],[omega]]^2)</f>
        <v>1.8372461143477755E-8</v>
      </c>
      <c r="N307" s="1">
        <f>Table1[[#This Row],[x_A]]*Table1[[#This Row],[omega]]^2</f>
        <v>367254.68919828971</v>
      </c>
      <c r="O307" s="1">
        <f>Table1[[#This Row],[x_B]]*Table1[[#This Row],[omega]]^2</f>
        <v>1666.5682248086277</v>
      </c>
      <c r="P307" s="1">
        <f>Table1[[#This Row],[x_C]]*Table1[[#This Row],[omega]]^2</f>
        <v>47.549215660134195</v>
      </c>
      <c r="Q307" s="1">
        <f>Table1[[#This Row],[x_D]]*Table1[[#This Row],[omega]]^2</f>
        <v>5.8422627807745435</v>
      </c>
    </row>
    <row r="308" spans="2:17" x14ac:dyDescent="0.3">
      <c r="B308">
        <f t="shared" si="36"/>
        <v>288</v>
      </c>
      <c r="C308">
        <f t="shared" si="37"/>
        <v>2901.5030001567866</v>
      </c>
      <c r="D308">
        <f t="shared" si="32"/>
        <v>18230.681019322594</v>
      </c>
      <c r="E308" t="str">
        <f t="shared" si="33"/>
        <v>74781195.4035191+620142403.424569i</v>
      </c>
      <c r="F308" t="str">
        <f t="shared" si="34"/>
        <v>-2.05080143257874E-09+1.70068012751516E-08i</v>
      </c>
      <c r="G308">
        <f t="shared" si="38"/>
        <v>1.7130005140932244E-8</v>
      </c>
      <c r="H308">
        <f t="shared" si="39"/>
        <v>5.6932896308651655</v>
      </c>
      <c r="I308">
        <f>IMARGUMENT(IMPRODUCT(-1,Table1[[#This Row],[x]]))/turn</f>
        <v>-0.23090018363939552</v>
      </c>
      <c r="J308">
        <f t="shared" si="35"/>
        <v>1.1549245147375992E-3</v>
      </c>
      <c r="K308">
        <f>1/(Table1[[#This Row],[omega]]*BxL)</f>
        <v>5.1264099144830687E-6</v>
      </c>
      <c r="L308">
        <f>BxL/(Rdc*mms*Table1[[#This Row],[omega]]^2)</f>
        <v>1.4306637489328269E-7</v>
      </c>
      <c r="M308">
        <f>BxL/(Table1[[#This Row],[omega]]*Le*mms*Table1[[#This Row],[omega]]^2)</f>
        <v>1.7194093547372488E-8</v>
      </c>
      <c r="N308" s="1">
        <f>Table1[[#This Row],[x_A]]*Table1[[#This Row],[omega]]^2</f>
        <v>383848.09053418163</v>
      </c>
      <c r="O308" s="1">
        <f>Table1[[#This Row],[x_B]]*Table1[[#This Row],[omega]]^2</f>
        <v>1703.8019644226724</v>
      </c>
      <c r="P308" s="1">
        <f>Table1[[#This Row],[x_C]]*Table1[[#This Row],[omega]]^2</f>
        <v>47.549215660134202</v>
      </c>
      <c r="Q308" s="1">
        <f>Table1[[#This Row],[x_D]]*Table1[[#This Row],[omega]]^2</f>
        <v>5.7145899081764107</v>
      </c>
    </row>
    <row r="309" spans="2:17" x14ac:dyDescent="0.3">
      <c r="B309">
        <f t="shared" si="36"/>
        <v>289</v>
      </c>
      <c r="C309">
        <f t="shared" si="37"/>
        <v>2966.3271133188005</v>
      </c>
      <c r="D309">
        <f t="shared" si="32"/>
        <v>18637.982934693104</v>
      </c>
      <c r="E309" t="str">
        <f t="shared" si="33"/>
        <v>78160398.3291075+662742768.873182i</v>
      </c>
      <c r="F309" t="str">
        <f t="shared" si="34"/>
        <v>-1.87794010854716E-09+1.59235527699845E-08i</v>
      </c>
      <c r="G309">
        <f t="shared" si="38"/>
        <v>1.6033907567083301E-8</v>
      </c>
      <c r="H309">
        <f t="shared" si="39"/>
        <v>5.5697691470205886</v>
      </c>
      <c r="I309">
        <f>IMARGUMENT(IMPRODUCT(-1,Table1[[#This Row],[x]]))/turn</f>
        <v>-0.2313164045936803</v>
      </c>
      <c r="J309">
        <f t="shared" si="35"/>
        <v>1.1549245147375992E-3</v>
      </c>
      <c r="K309">
        <f>1/(Table1[[#This Row],[omega]]*BxL)</f>
        <v>5.0143808078753638E-6</v>
      </c>
      <c r="L309">
        <f>BxL/(Rdc*mms*Table1[[#This Row],[omega]]^2)</f>
        <v>1.3688174656030914E-7</v>
      </c>
      <c r="M309">
        <f>BxL/(Table1[[#This Row],[omega]]*Le*mms*Table1[[#This Row],[omega]]^2)</f>
        <v>1.6091303751144251E-8</v>
      </c>
      <c r="N309" s="1">
        <f>Table1[[#This Row],[x_A]]*Table1[[#This Row],[omega]]^2</f>
        <v>401191.21944603795</v>
      </c>
      <c r="O309" s="1">
        <f>Table1[[#This Row],[x_B]]*Table1[[#This Row],[omega]]^2</f>
        <v>1741.8675639900098</v>
      </c>
      <c r="P309" s="1">
        <f>Table1[[#This Row],[x_C]]*Table1[[#This Row],[omega]]^2</f>
        <v>47.549215660134195</v>
      </c>
      <c r="Q309" s="1">
        <f>Table1[[#This Row],[x_D]]*Table1[[#This Row],[omega]]^2</f>
        <v>5.5897071124729827</v>
      </c>
    </row>
    <row r="310" spans="2:17" x14ac:dyDescent="0.3">
      <c r="B310">
        <f t="shared" si="36"/>
        <v>290</v>
      </c>
      <c r="C310">
        <f t="shared" si="37"/>
        <v>3032.5994985132793</v>
      </c>
      <c r="D310">
        <f t="shared" si="32"/>
        <v>19054.3846116188</v>
      </c>
      <c r="E310" t="str">
        <f t="shared" si="33"/>
        <v>81692281.3211155+708264910.584204i</v>
      </c>
      <c r="F310" t="str">
        <f t="shared" si="34"/>
        <v>-1.71962498057462E-09+1.49089976850755E-08i</v>
      </c>
      <c r="G310">
        <f t="shared" si="38"/>
        <v>1.5007842018338376E-8</v>
      </c>
      <c r="H310">
        <f t="shared" si="39"/>
        <v>5.4488907921614329</v>
      </c>
      <c r="I310">
        <f>IMARGUMENT(IMPRODUCT(-1,Table1[[#This Row],[x]]))/turn</f>
        <v>-0.23172360469232864</v>
      </c>
      <c r="J310">
        <f t="shared" si="35"/>
        <v>1.1549245147375992E-3</v>
      </c>
      <c r="K310">
        <f>1/(Table1[[#This Row],[omega]]*BxL)</f>
        <v>4.9047999098457247E-6</v>
      </c>
      <c r="L310">
        <f>BxL/(Rdc*mms*Table1[[#This Row],[omega]]^2)</f>
        <v>1.3096447404484026E-7</v>
      </c>
      <c r="M310">
        <f>BxL/(Table1[[#This Row],[omega]]*Le*mms*Table1[[#This Row],[omega]]^2)</f>
        <v>1.5059244367735656E-8</v>
      </c>
      <c r="N310" s="1">
        <f>Table1[[#This Row],[x_A]]*Table1[[#This Row],[omega]]^2</f>
        <v>419317.95032927487</v>
      </c>
      <c r="O310" s="1">
        <f>Table1[[#This Row],[x_B]]*Table1[[#This Row],[omega]]^2</f>
        <v>1780.7836085625047</v>
      </c>
      <c r="P310" s="1">
        <f>Table1[[#This Row],[x_C]]*Table1[[#This Row],[omega]]^2</f>
        <v>47.549215660134195</v>
      </c>
      <c r="Q310" s="1">
        <f>Table1[[#This Row],[x_D]]*Table1[[#This Row],[omega]]^2</f>
        <v>5.467553421204574</v>
      </c>
    </row>
    <row r="311" spans="2:17" x14ac:dyDescent="0.3">
      <c r="B311">
        <f t="shared" si="36"/>
        <v>291</v>
      </c>
      <c r="C311">
        <f t="shared" si="37"/>
        <v>3100.3525124016137</v>
      </c>
      <c r="D311">
        <f t="shared" si="32"/>
        <v>19480.089352999115</v>
      </c>
      <c r="E311" t="str">
        <f t="shared" si="33"/>
        <v>85383742.8118639+756909117.364363i</v>
      </c>
      <c r="F311" t="str">
        <f t="shared" si="34"/>
        <v>-1.5746349894038E-09+1.39588116045326E-08i</v>
      </c>
      <c r="G311">
        <f t="shared" si="38"/>
        <v>1.4047344829564366E-8</v>
      </c>
      <c r="H311">
        <f t="shared" si="39"/>
        <v>5.3306004630411943</v>
      </c>
      <c r="I311">
        <f>IMARGUMENT(IMPRODUCT(-1,Table1[[#This Row],[x]]))/turn</f>
        <v>-0.2321219762960636</v>
      </c>
      <c r="J311">
        <f t="shared" si="35"/>
        <v>1.1549245147375992E-3</v>
      </c>
      <c r="K311">
        <f>1/(Table1[[#This Row],[omega]]*BxL)</f>
        <v>4.7976137188942131E-6</v>
      </c>
      <c r="L311">
        <f>BxL/(Rdc*mms*Table1[[#This Row],[omega]]^2)</f>
        <v>1.2530299979979298E-7</v>
      </c>
      <c r="M311">
        <f>BxL/(Table1[[#This Row],[omega]]*Le*mms*Table1[[#This Row],[omega]]^2)</f>
        <v>1.4093378910397701E-8</v>
      </c>
      <c r="N311" s="1">
        <f>Table1[[#This Row],[x_A]]*Table1[[#This Row],[omega]]^2</f>
        <v>438263.68810146139</v>
      </c>
      <c r="O311" s="1">
        <f>Table1[[#This Row],[x_B]]*Table1[[#This Row],[omega]]^2</f>
        <v>1820.5690984111325</v>
      </c>
      <c r="P311" s="1">
        <f>Table1[[#This Row],[x_C]]*Table1[[#This Row],[omega]]^2</f>
        <v>47.549215660134209</v>
      </c>
      <c r="Q311" s="1">
        <f>Table1[[#This Row],[x_D]]*Table1[[#This Row],[omega]]^2</f>
        <v>5.3480691943625329</v>
      </c>
    </row>
    <row r="312" spans="2:17" x14ac:dyDescent="0.3">
      <c r="B312">
        <f t="shared" si="36"/>
        <v>292</v>
      </c>
      <c r="C312">
        <f t="shared" si="37"/>
        <v>3169.619234543622</v>
      </c>
      <c r="D312">
        <f t="shared" si="32"/>
        <v>19915.305003838272</v>
      </c>
      <c r="E312" t="str">
        <f t="shared" si="33"/>
        <v>89241992.9205219+808889405.583796i</v>
      </c>
      <c r="F312" t="str">
        <f t="shared" si="34"/>
        <v>-1.44185120548109E-09+1.30689390316571E-08i</v>
      </c>
      <c r="G312">
        <f t="shared" si="38"/>
        <v>1.3148235710996275E-8</v>
      </c>
      <c r="H312">
        <f t="shared" si="39"/>
        <v>5.2148450089570124</v>
      </c>
      <c r="I312">
        <f>IMARGUMENT(IMPRODUCT(-1,Table1[[#This Row],[x]]))/turn</f>
        <v>-0.23251170786475792</v>
      </c>
      <c r="J312">
        <f t="shared" si="35"/>
        <v>1.1549245147375992E-3</v>
      </c>
      <c r="K312">
        <f>1/(Table1[[#This Row],[omega]]*BxL)</f>
        <v>4.6927699027065632E-6</v>
      </c>
      <c r="L312">
        <f>BxL/(Rdc*mms*Table1[[#This Row],[omega]]^2)</f>
        <v>1.1988626590025531E-7</v>
      </c>
      <c r="M312">
        <f>BxL/(Table1[[#This Row],[omega]]*Le*mms*Table1[[#This Row],[omega]]^2)</f>
        <v>1.3189461852255348E-8</v>
      </c>
      <c r="N312" s="1">
        <f>Table1[[#This Row],[x_A]]*Table1[[#This Row],[omega]]^2</f>
        <v>458065.43735479703</v>
      </c>
      <c r="O312" s="1">
        <f>Table1[[#This Row],[x_B]]*Table1[[#This Row],[omega]]^2</f>
        <v>1861.2434583026422</v>
      </c>
      <c r="P312" s="1">
        <f>Table1[[#This Row],[x_C]]*Table1[[#This Row],[omega]]^2</f>
        <v>47.549215660134195</v>
      </c>
      <c r="Q312" s="1">
        <f>Table1[[#This Row],[x_D]]*Table1[[#This Row],[omega]]^2</f>
        <v>5.2311960952707173</v>
      </c>
    </row>
    <row r="313" spans="2:17" x14ac:dyDescent="0.3">
      <c r="B313">
        <f t="shared" si="36"/>
        <v>293</v>
      </c>
      <c r="C313">
        <f t="shared" si="37"/>
        <v>3240.4334835481691</v>
      </c>
      <c r="D313">
        <f t="shared" si="32"/>
        <v>20360.244052722599</v>
      </c>
      <c r="E313" t="str">
        <f t="shared" si="33"/>
        <v>93274567.5358236+864434459.995818i</v>
      </c>
      <c r="F313" t="str">
        <f t="shared" si="34"/>
        <v>-1.32024833255681E-09+1.22355770127351E-08i</v>
      </c>
      <c r="G313">
        <f t="shared" si="38"/>
        <v>1.2306599875440439E-8</v>
      </c>
      <c r="H313">
        <f t="shared" si="39"/>
        <v>5.1015722253182272</v>
      </c>
      <c r="I313">
        <f>IMARGUMENT(IMPRODUCT(-1,Table1[[#This Row],[x]]))/turn</f>
        <v>-0.23289298402360564</v>
      </c>
      <c r="J313">
        <f t="shared" si="35"/>
        <v>1.1549245147375992E-3</v>
      </c>
      <c r="K313">
        <f>1/(Table1[[#This Row],[omega]]*BxL)</f>
        <v>4.5902172726036817E-6</v>
      </c>
      <c r="L313">
        <f>BxL/(Rdc*mms*Table1[[#This Row],[omega]]^2)</f>
        <v>1.1470369244528265E-7</v>
      </c>
      <c r="M313">
        <f>BxL/(Table1[[#This Row],[omega]]*Le*mms*Table1[[#This Row],[omega]]^2)</f>
        <v>1.2343519964808129E-8</v>
      </c>
      <c r="N313" s="1">
        <f>Table1[[#This Row],[x_A]]*Table1[[#This Row],[omega]]^2</f>
        <v>478761.87463302916</v>
      </c>
      <c r="O313" s="1">
        <f>Table1[[#This Row],[x_B]]*Table1[[#This Row],[omega]]^2</f>
        <v>1902.8265469834207</v>
      </c>
      <c r="P313" s="1">
        <f>Table1[[#This Row],[x_C]]*Table1[[#This Row],[omega]]^2</f>
        <v>47.549215660134202</v>
      </c>
      <c r="Q313" s="1">
        <f>Table1[[#This Row],[x_D]]*Table1[[#This Row],[omega]]^2</f>
        <v>5.116877062103435</v>
      </c>
    </row>
    <row r="314" spans="2:17" x14ac:dyDescent="0.3">
      <c r="B314">
        <f t="shared" si="36"/>
        <v>294</v>
      </c>
      <c r="C314">
        <f t="shared" si="37"/>
        <v>3312.8298335847344</v>
      </c>
      <c r="D314">
        <f t="shared" si="32"/>
        <v>20815.123735565776</v>
      </c>
      <c r="E314" t="str">
        <f t="shared" si="33"/>
        <v>97489343.0350806+923788639.034826i</v>
      </c>
      <c r="F314" t="str">
        <f t="shared" si="34"/>
        <v>-1.20888691246829E-09+1.14551597215527E-08i</v>
      </c>
      <c r="G314">
        <f t="shared" si="38"/>
        <v>1.1518771280541187E-8</v>
      </c>
      <c r="H314">
        <f t="shared" si="39"/>
        <v>4.9907308464686908</v>
      </c>
      <c r="I314">
        <f>IMARGUMENT(IMPRODUCT(-1,Table1[[#This Row],[x]]))/turn</f>
        <v>-0.23326598562903514</v>
      </c>
      <c r="J314">
        <f t="shared" si="35"/>
        <v>1.1549245147375992E-3</v>
      </c>
      <c r="K314">
        <f>1/(Table1[[#This Row],[omega]]*BxL)</f>
        <v>4.4899057585493313E-6</v>
      </c>
      <c r="L314">
        <f>BxL/(Rdc*mms*Table1[[#This Row],[omega]]^2)</f>
        <v>1.0974515689335503E-7</v>
      </c>
      <c r="M314">
        <f>BxL/(Table1[[#This Row],[omega]]*Le*mms*Table1[[#This Row],[omega]]^2)</f>
        <v>1.1551834853335097E-8</v>
      </c>
      <c r="N314" s="1">
        <f>Table1[[#This Row],[x_A]]*Table1[[#This Row],[omega]]^2</f>
        <v>500393.42397403816</v>
      </c>
      <c r="O314" s="1">
        <f>Table1[[#This Row],[x_B]]*Table1[[#This Row],[omega]]^2</f>
        <v>1945.338666875306</v>
      </c>
      <c r="P314" s="1">
        <f>Table1[[#This Row],[x_C]]*Table1[[#This Row],[omega]]^2</f>
        <v>47.549215660134195</v>
      </c>
      <c r="Q314" s="1">
        <f>Table1[[#This Row],[x_D]]*Table1[[#This Row],[omega]]^2</f>
        <v>5.0050562800256353</v>
      </c>
    </row>
    <row r="315" spans="2:17" x14ac:dyDescent="0.3">
      <c r="B315">
        <f t="shared" si="36"/>
        <v>295</v>
      </c>
      <c r="C315">
        <f t="shared" si="37"/>
        <v>3386.8436312637982</v>
      </c>
      <c r="D315">
        <f t="shared" si="32"/>
        <v>21280.166141671431</v>
      </c>
      <c r="E315" t="str">
        <f t="shared" si="33"/>
        <v>101894551.668228+987213049.011057i</v>
      </c>
      <c r="F315" t="str">
        <f t="shared" si="34"/>
        <v>-1.10690617393802E-09+1.07243439521728E-08i</v>
      </c>
      <c r="G315">
        <f t="shared" si="38"/>
        <v>1.0781316917817018E-8</v>
      </c>
      <c r="H315">
        <f t="shared" si="39"/>
        <v>4.8822705378338984</v>
      </c>
      <c r="I315">
        <f>IMARGUMENT(IMPRODUCT(-1,Table1[[#This Row],[x]]))/turn</f>
        <v>-0.23363088983429792</v>
      </c>
      <c r="J315">
        <f t="shared" si="35"/>
        <v>1.1549245147375992E-3</v>
      </c>
      <c r="K315">
        <f>1/(Table1[[#This Row],[omega]]*BxL)</f>
        <v>4.3917863847040942E-6</v>
      </c>
      <c r="L315">
        <f>BxL/(Rdc*mms*Table1[[#This Row],[omega]]^2)</f>
        <v>1.050009742911497E-7</v>
      </c>
      <c r="M315">
        <f>BxL/(Table1[[#This Row],[omega]]*Le*mms*Table1[[#This Row],[omega]]^2)</f>
        <v>1.0810926612439842E-8</v>
      </c>
      <c r="N315" s="1">
        <f>Table1[[#This Row],[x_A]]*Table1[[#This Row],[omega]]^2</f>
        <v>523002.33586558898</v>
      </c>
      <c r="O315" s="1">
        <f>Table1[[#This Row],[x_B]]*Table1[[#This Row],[omega]]^2</f>
        <v>1988.8005739879841</v>
      </c>
      <c r="P315" s="1">
        <f>Table1[[#This Row],[x_C]]*Table1[[#This Row],[omega]]^2</f>
        <v>47.549215660134202</v>
      </c>
      <c r="Q315" s="1">
        <f>Table1[[#This Row],[x_D]]*Table1[[#This Row],[omega]]^2</f>
        <v>4.8956791539420443</v>
      </c>
    </row>
    <row r="316" spans="2:17" x14ac:dyDescent="0.3">
      <c r="B316">
        <f t="shared" si="36"/>
        <v>296</v>
      </c>
      <c r="C316">
        <f t="shared" si="37"/>
        <v>3462.5110128943588</v>
      </c>
      <c r="D316">
        <f t="shared" si="32"/>
        <v>21755.598322165322</v>
      </c>
      <c r="E316" t="str">
        <f t="shared" si="33"/>
        <v>106498797.636957+1054986691.92403i</v>
      </c>
      <c r="F316" t="str">
        <f t="shared" si="34"/>
        <v>-1.01351747279294E-09+1.00399954699393E-08i</v>
      </c>
      <c r="G316">
        <f t="shared" si="38"/>
        <v>1.0091022084212196E-8</v>
      </c>
      <c r="H316">
        <f t="shared" si="39"/>
        <v>4.7761418874557933</v>
      </c>
      <c r="I316">
        <f>IMARGUMENT(IMPRODUCT(-1,Table1[[#This Row],[x]]))/turn</f>
        <v>-0.23398787015466752</v>
      </c>
      <c r="J316">
        <f t="shared" si="35"/>
        <v>1.1549245147375992E-3</v>
      </c>
      <c r="K316">
        <f>1/(Table1[[#This Row],[omega]]*BxL)</f>
        <v>4.2958112455135565E-6</v>
      </c>
      <c r="L316">
        <f>BxL/(Rdc*mms*Table1[[#This Row],[omega]]^2)</f>
        <v>1.004618783570055E-7</v>
      </c>
      <c r="M316">
        <f>BxL/(Table1[[#This Row],[omega]]*Le*mms*Table1[[#This Row],[omega]]^2)</f>
        <v>1.0117538529891436E-8</v>
      </c>
      <c r="N316" s="1">
        <f>Table1[[#This Row],[x_A]]*Table1[[#This Row],[omega]]^2</f>
        <v>546632.76976847916</v>
      </c>
      <c r="O316" s="1">
        <f>Table1[[#This Row],[x_B]]*Table1[[#This Row],[omega]]^2</f>
        <v>2033.233488052834</v>
      </c>
      <c r="P316" s="1">
        <f>Table1[[#This Row],[x_C]]*Table1[[#This Row],[omega]]^2</f>
        <v>47.549215660134202</v>
      </c>
      <c r="Q316" s="1">
        <f>Table1[[#This Row],[x_D]]*Table1[[#This Row],[omega]]^2</f>
        <v>4.78869228184183</v>
      </c>
    </row>
    <row r="317" spans="2:17" x14ac:dyDescent="0.3">
      <c r="B317">
        <f t="shared" si="36"/>
        <v>297</v>
      </c>
      <c r="C317">
        <f t="shared" si="37"/>
        <v>3539.868922127072</v>
      </c>
      <c r="D317">
        <f t="shared" si="32"/>
        <v>22241.652400850435</v>
      </c>
      <c r="E317" t="str">
        <f t="shared" si="33"/>
        <v>111311073.900344+1127407691.94001i</v>
      </c>
      <c r="F317" t="str">
        <f t="shared" si="34"/>
        <v>-9.27998275230358E-10+9.39917617305941E-09i</v>
      </c>
      <c r="G317">
        <f t="shared" si="38"/>
        <v>9.4448765757440286E-9</v>
      </c>
      <c r="H317">
        <f t="shared" si="39"/>
        <v>4.6722963969776767</v>
      </c>
      <c r="I317">
        <f>IMARGUMENT(IMPRODUCT(-1,Table1[[#This Row],[x]]))/turn</f>
        <v>-0.23433709653219859</v>
      </c>
      <c r="J317">
        <f t="shared" si="35"/>
        <v>1.1549245147375992E-3</v>
      </c>
      <c r="K317">
        <f>1/(Table1[[#This Row],[omega]]*BxL)</f>
        <v>4.2019334823189753E-6</v>
      </c>
      <c r="L317">
        <f>BxL/(Rdc*mms*Table1[[#This Row],[omega]]^2)</f>
        <v>9.6119003382128193E-8</v>
      </c>
      <c r="M317">
        <f>BxL/(Table1[[#This Row],[omega]]*Le*mms*Table1[[#This Row],[omega]]^2)</f>
        <v>9.4686227715253951E-9</v>
      </c>
      <c r="N317" s="1">
        <f>Table1[[#This Row],[x_A]]*Table1[[#This Row],[omega]]^2</f>
        <v>571330.88036829</v>
      </c>
      <c r="O317" s="1">
        <f>Table1[[#This Row],[x_B]]*Table1[[#This Row],[omega]]^2</f>
        <v>2078.6591028832186</v>
      </c>
      <c r="P317" s="1">
        <f>Table1[[#This Row],[x_C]]*Table1[[#This Row],[omega]]^2</f>
        <v>47.549215660134202</v>
      </c>
      <c r="Q317" s="1">
        <f>Table1[[#This Row],[x_D]]*Table1[[#This Row],[omega]]^2</f>
        <v>4.6840434287256763</v>
      </c>
    </row>
    <row r="318" spans="2:17" x14ac:dyDescent="0.3">
      <c r="B318">
        <f t="shared" si="36"/>
        <v>298</v>
      </c>
      <c r="C318">
        <f t="shared" si="37"/>
        <v>3618.9551279914986</v>
      </c>
      <c r="D318">
        <f t="shared" si="32"/>
        <v>22738.565687538379</v>
      </c>
      <c r="E318" t="str">
        <f t="shared" si="33"/>
        <v>116340779.739789+1204794605.9246i</v>
      </c>
      <c r="F318" t="str">
        <f t="shared" si="34"/>
        <v>-8.49686639646275E-10+8.79913201941454E-09i</v>
      </c>
      <c r="G318">
        <f t="shared" si="38"/>
        <v>8.8400617464291282E-9</v>
      </c>
      <c r="H318">
        <f t="shared" si="39"/>
        <v>4.5706864721342662</v>
      </c>
      <c r="I318">
        <f>IMARGUMENT(IMPRODUCT(-1,Table1[[#This Row],[x]]))/turn</f>
        <v>-0.23467873539999248</v>
      </c>
      <c r="J318">
        <f t="shared" si="35"/>
        <v>1.1549245147375992E-3</v>
      </c>
      <c r="K318">
        <f>1/(Table1[[#This Row],[omega]]*BxL)</f>
        <v>4.1101072604791542E-6</v>
      </c>
      <c r="L318">
        <f>BxL/(Rdc*mms*Table1[[#This Row],[omega]]^2)</f>
        <v>9.1963866914193706E-8</v>
      </c>
      <c r="M318">
        <f>BxL/(Table1[[#This Row],[omega]]*Le*mms*Table1[[#This Row],[omega]]^2)</f>
        <v>8.8613269842829322E-9</v>
      </c>
      <c r="N318" s="1">
        <f>Table1[[#This Row],[x_A]]*Table1[[#This Row],[omega]]^2</f>
        <v>597144.90772416885</v>
      </c>
      <c r="O318" s="1">
        <f>Table1[[#This Row],[x_B]]*Table1[[#This Row],[omega]]^2</f>
        <v>2125.099596966204</v>
      </c>
      <c r="P318" s="1">
        <f>Table1[[#This Row],[x_C]]*Table1[[#This Row],[omega]]^2</f>
        <v>47.549215660134202</v>
      </c>
      <c r="Q318" s="1">
        <f>Table1[[#This Row],[x_D]]*Table1[[#This Row],[omega]]^2</f>
        <v>4.5816815011027412</v>
      </c>
    </row>
    <row r="319" spans="2:17" x14ac:dyDescent="0.3">
      <c r="B319">
        <f t="shared" si="36"/>
        <v>299</v>
      </c>
      <c r="C319">
        <f t="shared" si="37"/>
        <v>3699.8082433363747</v>
      </c>
      <c r="D319">
        <f t="shared" si="32"/>
        <v>23246.580793913003</v>
      </c>
      <c r="E319" t="str">
        <f t="shared" si="33"/>
        <v>121597739.117583+1287487823.7911i</v>
      </c>
      <c r="F319" t="str">
        <f t="shared" si="34"/>
        <v>-7.77976156127498E-10+8.23728167548734E-09i</v>
      </c>
      <c r="G319">
        <f t="shared" si="38"/>
        <v>8.2739383790805713E-9</v>
      </c>
      <c r="H319">
        <f t="shared" si="39"/>
        <v>4.4712654128002915</v>
      </c>
      <c r="I319">
        <f>IMARGUMENT(IMPRODUCT(-1,Table1[[#This Row],[x]]))/turn</f>
        <v>-0.23501294974592354</v>
      </c>
      <c r="J319">
        <f t="shared" si="35"/>
        <v>1.1549245147375992E-3</v>
      </c>
      <c r="K319">
        <f>1/(Table1[[#This Row],[omega]]*BxL)</f>
        <v>4.0202877469922429E-6</v>
      </c>
      <c r="L319">
        <f>BxL/(Rdc*mms*Table1[[#This Row],[omega]]^2)</f>
        <v>8.7988353189521402E-8</v>
      </c>
      <c r="M319">
        <f>BxL/(Table1[[#This Row],[omega]]*Le*mms*Table1[[#This Row],[omega]]^2)</f>
        <v>8.2929817585002703E-9</v>
      </c>
      <c r="N319" s="1">
        <f>Table1[[#This Row],[x_A]]*Table1[[#This Row],[omega]]^2</f>
        <v>624125.27149074886</v>
      </c>
      <c r="O319" s="1">
        <f>Table1[[#This Row],[x_B]]*Table1[[#This Row],[omega]]^2</f>
        <v>2172.577644290935</v>
      </c>
      <c r="P319" s="1">
        <f>Table1[[#This Row],[x_C]]*Table1[[#This Row],[omega]]^2</f>
        <v>47.549215660134202</v>
      </c>
      <c r="Q319" s="1">
        <f>Table1[[#This Row],[x_D]]*Table1[[#This Row],[omega]]^2</f>
        <v>4.4815565220448832</v>
      </c>
    </row>
    <row r="320" spans="2:17" x14ac:dyDescent="0.3">
      <c r="B320">
        <f t="shared" si="36"/>
        <v>300</v>
      </c>
      <c r="C320">
        <f t="shared" si="37"/>
        <v>3782.4677436818224</v>
      </c>
      <c r="D320">
        <f t="shared" si="32"/>
        <v>23765.945751982323</v>
      </c>
      <c r="E320" t="str">
        <f t="shared" si="33"/>
        <v>127092219.864953+1375851064.81981i</v>
      </c>
      <c r="F320" t="str">
        <f t="shared" si="34"/>
        <v>-7.12311306012888E-10+7.71120584645068E-09i</v>
      </c>
      <c r="G320">
        <f t="shared" si="38"/>
        <v>7.7440353177790274E-9</v>
      </c>
      <c r="H320">
        <f t="shared" si="39"/>
        <v>4.3739874026470931</v>
      </c>
      <c r="I320">
        <f>IMARGUMENT(IMPRODUCT(-1,Table1[[#This Row],[x]]))/turn</f>
        <v>-0.23533989917578399</v>
      </c>
      <c r="J320">
        <f t="shared" si="35"/>
        <v>1.1549245147375992E-3</v>
      </c>
      <c r="K320">
        <f>1/(Table1[[#This Row],[omega]]*BxL)</f>
        <v>3.932431088606617E-6</v>
      </c>
      <c r="L320">
        <f>BxL/(Rdc*mms*Table1[[#This Row],[omega]]^2)</f>
        <v>8.4184697281461341E-8</v>
      </c>
      <c r="M320">
        <f>BxL/(Table1[[#This Row],[omega]]*Le*mms*Table1[[#This Row],[omega]]^2)</f>
        <v>7.7610888943383153E-9</v>
      </c>
      <c r="N320" s="1">
        <f>Table1[[#This Row],[x_A]]*Table1[[#This Row],[omega]]^2</f>
        <v>652324.66939721559</v>
      </c>
      <c r="O320" s="1">
        <f>Table1[[#This Row],[x_B]]*Table1[[#This Row],[omega]]^2</f>
        <v>2221.1164254189089</v>
      </c>
      <c r="P320" s="1">
        <f>Table1[[#This Row],[x_C]]*Table1[[#This Row],[omega]]^2</f>
        <v>47.549215660134202</v>
      </c>
      <c r="Q320" s="1">
        <f>Table1[[#This Row],[x_D]]*Table1[[#This Row],[omega]]^2</f>
        <v>4.383619606786084</v>
      </c>
    </row>
    <row r="321" spans="2:17" x14ac:dyDescent="0.3">
      <c r="B321">
        <f t="shared" si="36"/>
        <v>301</v>
      </c>
      <c r="C321">
        <f t="shared" si="37"/>
        <v>3866.9739864928201</v>
      </c>
      <c r="D321">
        <f t="shared" si="32"/>
        <v>24296.914135177336</v>
      </c>
      <c r="E321" t="str">
        <f t="shared" si="33"/>
        <v>132834953.737077+1470272976.52579i</v>
      </c>
      <c r="F321" t="str">
        <f t="shared" si="34"/>
        <v>-6.52183206971972E-10+7.218637248542E-09i</v>
      </c>
      <c r="G321">
        <f t="shared" si="38"/>
        <v>7.2480388148446236E-9</v>
      </c>
      <c r="H321">
        <f t="shared" si="39"/>
        <v>4.2788074984521138</v>
      </c>
      <c r="I321">
        <f>IMARGUMENT(IMPRODUCT(-1,Table1[[#This Row],[x]]))/turn</f>
        <v>-0.23565973997581141</v>
      </c>
      <c r="J321">
        <f t="shared" si="35"/>
        <v>1.1549245147375992E-3</v>
      </c>
      <c r="K321">
        <f>1/(Table1[[#This Row],[omega]]*BxL)</f>
        <v>3.8464943904100246E-6</v>
      </c>
      <c r="L321">
        <f>BxL/(Rdc*mms*Table1[[#This Row],[omega]]^2)</f>
        <v>8.0545469934028517E-8</v>
      </c>
      <c r="M321">
        <f>BxL/(Table1[[#This Row],[omega]]*Le*mms*Table1[[#This Row],[omega]]^2)</f>
        <v>7.2633104207761399E-9</v>
      </c>
      <c r="N321" s="1">
        <f>Table1[[#This Row],[x_A]]*Table1[[#This Row],[omega]]^2</f>
        <v>681798.18017590791</v>
      </c>
      <c r="O321" s="1">
        <f>Table1[[#This Row],[x_B]]*Table1[[#This Row],[omega]]^2</f>
        <v>2270.7396388016205</v>
      </c>
      <c r="P321" s="1">
        <f>Table1[[#This Row],[x_C]]*Table1[[#This Row],[omega]]^2</f>
        <v>47.549215660134202</v>
      </c>
      <c r="Q321" s="1">
        <f>Table1[[#This Row],[x_D]]*Table1[[#This Row],[omega]]^2</f>
        <v>4.2878229388550197</v>
      </c>
    </row>
    <row r="322" spans="2:17" x14ac:dyDescent="0.3">
      <c r="B322">
        <f t="shared" si="36"/>
        <v>302</v>
      </c>
      <c r="C322">
        <f t="shared" si="37"/>
        <v>3953.3682308832058</v>
      </c>
      <c r="D322">
        <f t="shared" si="32"/>
        <v>24839.74518215589</v>
      </c>
      <c r="E322" t="str">
        <f t="shared" si="33"/>
        <v>138837157.374211+1571168843.10299i</v>
      </c>
      <c r="F322" t="str">
        <f t="shared" si="34"/>
        <v>-5.9712571185199E-10+6.75745118685215E-09i</v>
      </c>
      <c r="G322">
        <f t="shared" si="38"/>
        <v>6.7837825479922539E-9</v>
      </c>
      <c r="H322">
        <f t="shared" si="39"/>
        <v>4.185681619103975</v>
      </c>
      <c r="I322">
        <f>IMARGUMENT(IMPRODUCT(-1,Table1[[#This Row],[x]]))/turn</f>
        <v>-0.23597262517456677</v>
      </c>
      <c r="J322">
        <f t="shared" si="35"/>
        <v>1.1549245147375992E-3</v>
      </c>
      <c r="K322">
        <f>1/(Table1[[#This Row],[omega]]*BxL)</f>
        <v>3.7624356948867159E-6</v>
      </c>
      <c r="L322">
        <f>BxL/(Rdc*mms*Table1[[#This Row],[omega]]^2)</f>
        <v>7.7063563051168993E-8</v>
      </c>
      <c r="M322">
        <f>BxL/(Table1[[#This Row],[omega]]*Le*mms*Table1[[#This Row],[omega]]^2)</f>
        <v>6.7974583189016272E-9</v>
      </c>
      <c r="N322" s="1">
        <f>Table1[[#This Row],[x_A]]*Table1[[#This Row],[omega]]^2</f>
        <v>712603.37114144</v>
      </c>
      <c r="O322" s="1">
        <f>Table1[[#This Row],[x_B]]*Table1[[#This Row],[omega]]^2</f>
        <v>2321.4715123510177</v>
      </c>
      <c r="P322" s="1">
        <f>Table1[[#This Row],[x_C]]*Table1[[#This Row],[omega]]^2</f>
        <v>47.549215660134195</v>
      </c>
      <c r="Q322" s="1">
        <f>Table1[[#This Row],[x_D]]*Table1[[#This Row],[omega]]^2</f>
        <v>4.1941197467293048</v>
      </c>
    </row>
    <row r="323" spans="2:17" x14ac:dyDescent="0.3">
      <c r="B323">
        <f t="shared" si="36"/>
        <v>303</v>
      </c>
      <c r="C323">
        <f t="shared" si="37"/>
        <v>4041.6926577599056</v>
      </c>
      <c r="D323">
        <f t="shared" si="32"/>
        <v>25394.703923372625</v>
      </c>
      <c r="E323" t="str">
        <f t="shared" si="33"/>
        <v>145110554.209907+1678982410.95408i</v>
      </c>
      <c r="F323" t="str">
        <f t="shared" si="34"/>
        <v>-5.46711832124988E-10+6.32565670358157E-09i</v>
      </c>
      <c r="G323">
        <f t="shared" si="38"/>
        <v>6.3492382660404169E-9</v>
      </c>
      <c r="H323">
        <f t="shared" si="39"/>
        <v>4.0945665343437589</v>
      </c>
      <c r="I323">
        <f>IMARGUMENT(IMPRODUCT(-1,Table1[[#This Row],[x]]))/turn</f>
        <v>-0.2362787046041265</v>
      </c>
      <c r="J323">
        <f t="shared" si="35"/>
        <v>1.1549245147375992E-3</v>
      </c>
      <c r="K323">
        <f>1/(Table1[[#This Row],[omega]]*BxL)</f>
        <v>3.6802139614322262E-6</v>
      </c>
      <c r="L323">
        <f>BxL/(Rdc*mms*Table1[[#This Row],[omega]]^2)</f>
        <v>7.37321758133107E-8</v>
      </c>
      <c r="M323">
        <f>BxL/(Table1[[#This Row],[omega]]*Le*mms*Table1[[#This Row],[omega]]^2)</f>
        <v>6.3614849043265572E-9</v>
      </c>
      <c r="N323" s="1">
        <f>Table1[[#This Row],[x_A]]*Table1[[#This Row],[omega]]^2</f>
        <v>744800.4106304989</v>
      </c>
      <c r="O323" s="1">
        <f>Table1[[#This Row],[x_B]]*Table1[[#This Row],[omega]]^2</f>
        <v>2373.3368152684702</v>
      </c>
      <c r="P323" s="1">
        <f>Table1[[#This Row],[x_C]]*Table1[[#This Row],[omega]]^2</f>
        <v>47.549215660134202</v>
      </c>
      <c r="Q323" s="1">
        <f>Table1[[#This Row],[x_D]]*Table1[[#This Row],[omega]]^2</f>
        <v>4.1024642809998966</v>
      </c>
    </row>
    <row r="324" spans="2:17" x14ac:dyDescent="0.3">
      <c r="B324">
        <f t="shared" si="36"/>
        <v>304</v>
      </c>
      <c r="C324">
        <f t="shared" si="37"/>
        <v>4131.9903904172697</v>
      </c>
      <c r="D324">
        <f t="shared" si="32"/>
        <v>25962.061310477005</v>
      </c>
      <c r="E324" t="str">
        <f t="shared" si="33"/>
        <v>151667397.369083+1794187839.33082i</v>
      </c>
      <c r="F324" t="str">
        <f t="shared" si="34"/>
        <v>-5.00550459140168E-10+5.92138826365738E-09i</v>
      </c>
      <c r="G324">
        <f t="shared" si="38"/>
        <v>5.9425070240702948E-9</v>
      </c>
      <c r="H324">
        <f t="shared" si="39"/>
        <v>4.0054198532776466</v>
      </c>
      <c r="I324">
        <f>IMARGUMENT(IMPRODUCT(-1,Table1[[#This Row],[x]]))/turn</f>
        <v>-0.23657812496057015</v>
      </c>
      <c r="J324">
        <f t="shared" si="35"/>
        <v>1.1549245147375992E-3</v>
      </c>
      <c r="K324">
        <f>1/(Table1[[#This Row],[omega]]*BxL)</f>
        <v>3.5997890463157731E-6</v>
      </c>
      <c r="L324">
        <f>BxL/(Rdc*mms*Table1[[#This Row],[omega]]^2)</f>
        <v>7.0544801394081027E-8</v>
      </c>
      <c r="M324">
        <f>BxL/(Table1[[#This Row],[omega]]*Le*mms*Table1[[#This Row],[omega]]^2)</f>
        <v>5.9534738264513236E-9</v>
      </c>
      <c r="N324" s="1">
        <f>Table1[[#This Row],[x_A]]*Table1[[#This Row],[omega]]^2</f>
        <v>778452.18552194536</v>
      </c>
      <c r="O324" s="1">
        <f>Table1[[#This Row],[x_B]]*Table1[[#This Row],[omega]]^2</f>
        <v>2426.3608701380381</v>
      </c>
      <c r="P324" s="1">
        <f>Table1[[#This Row],[x_C]]*Table1[[#This Row],[omega]]^2</f>
        <v>47.549215660134202</v>
      </c>
      <c r="Q324" s="1">
        <f>Table1[[#This Row],[x_D]]*Table1[[#This Row],[omega]]^2</f>
        <v>4.0128117920344746</v>
      </c>
    </row>
    <row r="325" spans="2:17" x14ac:dyDescent="0.3">
      <c r="B325">
        <f t="shared" si="36"/>
        <v>305</v>
      </c>
      <c r="C325">
        <f t="shared" si="37"/>
        <v>4224.3055155914635</v>
      </c>
      <c r="D325">
        <f t="shared" si="32"/>
        <v>26542.094348601942</v>
      </c>
      <c r="E325" t="str">
        <f t="shared" si="33"/>
        <v>158520493.600683+1917291784.65869i</v>
      </c>
      <c r="F325" t="str">
        <f t="shared" si="34"/>
        <v>-4.58283358573041E-10+5.54289794637693E-09i</v>
      </c>
      <c r="G325">
        <f t="shared" si="38"/>
        <v>5.5618109713199158E-9</v>
      </c>
      <c r="H325">
        <f t="shared" si="39"/>
        <v>3.9182000126962939</v>
      </c>
      <c r="I325">
        <f>IMARGUMENT(IMPRODUCT(-1,Table1[[#This Row],[x]]))/turn</f>
        <v>-0.23687102986373373</v>
      </c>
      <c r="J325">
        <f t="shared" si="35"/>
        <v>1.1549245147375992E-3</v>
      </c>
      <c r="K325">
        <f>1/(Table1[[#This Row],[omega]]*BxL)</f>
        <v>3.5211216830806113E-6</v>
      </c>
      <c r="L325">
        <f>BxL/(Rdc*mms*Table1[[#This Row],[omega]]^2)</f>
        <v>6.74952142512511E-8</v>
      </c>
      <c r="M325">
        <f>BxL/(Table1[[#This Row],[omega]]*Le*mms*Table1[[#This Row],[omega]]^2)</f>
        <v>5.5716316450165307E-9</v>
      </c>
      <c r="N325" s="1">
        <f>Table1[[#This Row],[x_A]]*Table1[[#This Row],[omega]]^2</f>
        <v>813624.42406671843</v>
      </c>
      <c r="O325" s="1">
        <f>Table1[[#This Row],[x_B]]*Table1[[#This Row],[omega]]^2</f>
        <v>2480.5695652899012</v>
      </c>
      <c r="P325" s="1">
        <f>Table1[[#This Row],[x_C]]*Table1[[#This Row],[omega]]^2</f>
        <v>47.549215660134195</v>
      </c>
      <c r="Q325" s="1">
        <f>Table1[[#This Row],[x_D]]*Table1[[#This Row],[omega]]^2</f>
        <v>3.9251185081290196</v>
      </c>
    </row>
    <row r="326" spans="2:17" x14ac:dyDescent="0.3">
      <c r="B326">
        <f t="shared" si="36"/>
        <v>306</v>
      </c>
      <c r="C326">
        <f t="shared" si="37"/>
        <v>4318.6831049852399</v>
      </c>
      <c r="D326">
        <f t="shared" si="32"/>
        <v>27135.086231607947</v>
      </c>
      <c r="E326" t="str">
        <f t="shared" si="33"/>
        <v>165683228.291665+2048835627.70796i</v>
      </c>
      <c r="F326" t="str">
        <f t="shared" si="34"/>
        <v>-4.1958241547236E-10+5.18854811342894E-09i</v>
      </c>
      <c r="G326">
        <f t="shared" si="38"/>
        <v>5.2054856573369434E-9</v>
      </c>
      <c r="H326">
        <f t="shared" si="39"/>
        <v>3.8328662652318406</v>
      </c>
      <c r="I326">
        <f>IMARGUMENT(IMPRODUCT(-1,Table1[[#This Row],[x]]))/turn</f>
        <v>-0.23715755991621171</v>
      </c>
      <c r="J326">
        <f t="shared" si="35"/>
        <v>1.1549245147375992E-3</v>
      </c>
      <c r="K326">
        <f>1/(Table1[[#This Row],[omega]]*BxL)</f>
        <v>3.4441734633726868E-6</v>
      </c>
      <c r="L326">
        <f>BxL/(Rdc*mms*Table1[[#This Row],[omega]]^2)</f>
        <v>6.4577457967080439E-8</v>
      </c>
      <c r="M326">
        <f>BxL/(Table1[[#This Row],[omega]]*Le*mms*Table1[[#This Row],[omega]]^2)</f>
        <v>5.2142799469152196E-9</v>
      </c>
      <c r="N326" s="1">
        <f>Table1[[#This Row],[x_A]]*Table1[[#This Row],[omega]]^2</f>
        <v>850385.8242674754</v>
      </c>
      <c r="O326" s="1">
        <f>Table1[[#This Row],[x_B]]*Table1[[#This Row],[omega]]^2</f>
        <v>2535.9893674399955</v>
      </c>
      <c r="P326" s="1">
        <f>Table1[[#This Row],[x_C]]*Table1[[#This Row],[omega]]^2</f>
        <v>47.549215660134202</v>
      </c>
      <c r="Q326" s="1">
        <f>Table1[[#This Row],[x_D]]*Table1[[#This Row],[omega]]^2</f>
        <v>3.839341614136845</v>
      </c>
    </row>
    <row r="327" spans="2:17" x14ac:dyDescent="0.3">
      <c r="B327">
        <f t="shared" si="36"/>
        <v>307</v>
      </c>
      <c r="C327">
        <f t="shared" si="37"/>
        <v>4415.1692372736779</v>
      </c>
      <c r="D327">
        <f t="shared" si="32"/>
        <v>27741.326480349246</v>
      </c>
      <c r="E327" t="str">
        <f t="shared" si="33"/>
        <v>173169591.611186+2189397853.40083i</v>
      </c>
      <c r="F327" t="str">
        <f t="shared" si="34"/>
        <v>-3.84147109155151E-10+4.85680452525877E-09i</v>
      </c>
      <c r="G327">
        <f t="shared" si="38"/>
        <v>4.8719728240258399E-9</v>
      </c>
      <c r="H327">
        <f t="shared" si="39"/>
        <v>3.749378667382131</v>
      </c>
      <c r="I327">
        <f>IMARGUMENT(IMPRODUCT(-1,Table1[[#This Row],[x]]))/turn</f>
        <v>-0.2374378527615876</v>
      </c>
      <c r="J327">
        <f t="shared" si="35"/>
        <v>1.1549245147375992E-3</v>
      </c>
      <c r="K327">
        <f>1/(Table1[[#This Row],[omega]]*BxL)</f>
        <v>3.3689068181882078E-6</v>
      </c>
      <c r="L327">
        <f>BxL/(Rdc*mms*Table1[[#This Row],[omega]]^2)</f>
        <v>6.1785833614310537E-8</v>
      </c>
      <c r="M327">
        <f>BxL/(Table1[[#This Row],[omega]]*Le*mms*Table1[[#This Row],[omega]]^2)</f>
        <v>4.8798479686145028E-9</v>
      </c>
      <c r="N327" s="1">
        <f>Table1[[#This Row],[x_A]]*Table1[[#This Row],[omega]]^2</f>
        <v>888808.18805873685</v>
      </c>
      <c r="O327" s="1">
        <f>Table1[[#This Row],[x_B]]*Table1[[#This Row],[omega]]^2</f>
        <v>2592.6473346120788</v>
      </c>
      <c r="P327" s="1">
        <f>Table1[[#This Row],[x_C]]*Table1[[#This Row],[omega]]^2</f>
        <v>47.549215660134202</v>
      </c>
      <c r="Q327" s="1">
        <f>Table1[[#This Row],[x_D]]*Table1[[#This Row],[omega]]^2</f>
        <v>3.7554392305646003</v>
      </c>
    </row>
    <row r="328" spans="2:17" x14ac:dyDescent="0.3">
      <c r="B328">
        <f t="shared" si="36"/>
        <v>308</v>
      </c>
      <c r="C328">
        <f t="shared" si="37"/>
        <v>4513.811020601489</v>
      </c>
      <c r="D328">
        <f t="shared" si="32"/>
        <v>28361.11108402854</v>
      </c>
      <c r="E328" t="str">
        <f t="shared" si="33"/>
        <v>180994205.836035+2339596593.71526i</v>
      </c>
      <c r="F328" t="str">
        <f t="shared" si="34"/>
        <v>-3.5170219890019E-10+4.54622987928395E-09i</v>
      </c>
      <c r="G328">
        <f t="shared" si="38"/>
        <v>4.5598136532105553E-9</v>
      </c>
      <c r="H328">
        <f t="shared" si="39"/>
        <v>3.6676980674292894</v>
      </c>
      <c r="I328">
        <f>IMARGUMENT(IMPRODUCT(-1,Table1[[#This Row],[x]]))/turn</f>
        <v>-0.23771204314187855</v>
      </c>
      <c r="J328">
        <f t="shared" si="35"/>
        <v>1.1549245147375992E-3</v>
      </c>
      <c r="K328">
        <f>1/(Table1[[#This Row],[omega]]*BxL)</f>
        <v>3.2952849995310714E-6</v>
      </c>
      <c r="L328">
        <f>BxL/(Rdc*mms*Table1[[#This Row],[omega]]^2)</f>
        <v>5.9114888625088042E-8</v>
      </c>
      <c r="M328">
        <f>BxL/(Table1[[#This Row],[omega]]*Le*mms*Table1[[#This Row],[omega]]^2)</f>
        <v>4.566865691758428E-9</v>
      </c>
      <c r="N328" s="1">
        <f>Table1[[#This Row],[x_A]]*Table1[[#This Row],[omega]]^2</f>
        <v>928966.56154957204</v>
      </c>
      <c r="O328" s="1">
        <f>Table1[[#This Row],[x_B]]*Table1[[#This Row],[omega]]^2</f>
        <v>2650.5711293484619</v>
      </c>
      <c r="P328" s="1">
        <f>Table1[[#This Row],[x_C]]*Table1[[#This Row],[omega]]^2</f>
        <v>47.549215660134202</v>
      </c>
      <c r="Q328" s="1">
        <f>Table1[[#This Row],[x_D]]*Table1[[#This Row],[omega]]^2</f>
        <v>3.6733703931251558</v>
      </c>
    </row>
    <row r="329" spans="2:17" x14ac:dyDescent="0.3">
      <c r="B329">
        <f t="shared" si="36"/>
        <v>309</v>
      </c>
      <c r="C329">
        <f t="shared" si="37"/>
        <v>4614.6566155829923</v>
      </c>
      <c r="D329">
        <f t="shared" si="32"/>
        <v>28994.742644710106</v>
      </c>
      <c r="E329" t="str">
        <f t="shared" si="33"/>
        <v>189172353.910691+2500092344.86317i</v>
      </c>
      <c r="F329" t="str">
        <f t="shared" si="34"/>
        <v>-3.2199560295339E-10+4.25547774493213E-09i</v>
      </c>
      <c r="G329">
        <f t="shared" si="38"/>
        <v>4.2676424412002888E-9</v>
      </c>
      <c r="H329">
        <f t="shared" si="39"/>
        <v>3.587786093277471</v>
      </c>
      <c r="I329">
        <f>IMARGUMENT(IMPRODUCT(-1,Table1[[#This Row],[x]]))/turn</f>
        <v>-0.23798026295418062</v>
      </c>
      <c r="J329">
        <f t="shared" si="35"/>
        <v>1.1549245147375992E-3</v>
      </c>
      <c r="K329">
        <f>1/(Table1[[#This Row],[omega]]*BxL)</f>
        <v>3.2232720624711051E-6</v>
      </c>
      <c r="L329">
        <f>BxL/(Rdc*mms*Table1[[#This Row],[omega]]^2)</f>
        <v>5.6559406141073007E-8</v>
      </c>
      <c r="M329">
        <f>BxL/(Table1[[#This Row],[omega]]*Le*mms*Table1[[#This Row],[omega]]^2)</f>
        <v>4.2739573816029419E-9</v>
      </c>
      <c r="N329" s="1">
        <f>Table1[[#This Row],[x_A]]*Table1[[#This Row],[omega]]^2</f>
        <v>970939.38160278078</v>
      </c>
      <c r="O329" s="1">
        <f>Table1[[#This Row],[x_B]]*Table1[[#This Row],[omega]]^2</f>
        <v>2709.7890322158978</v>
      </c>
      <c r="P329" s="1">
        <f>Table1[[#This Row],[x_C]]*Table1[[#This Row],[omega]]^2</f>
        <v>47.549215660134202</v>
      </c>
      <c r="Q329" s="1">
        <f>Table1[[#This Row],[x_D]]*Table1[[#This Row],[omega]]^2</f>
        <v>3.5930950327372964</v>
      </c>
    </row>
    <row r="330" spans="2:17" x14ac:dyDescent="0.3">
      <c r="B330">
        <f t="shared" si="36"/>
        <v>310</v>
      </c>
      <c r="C330">
        <f t="shared" si="37"/>
        <v>4717.7552588158997</v>
      </c>
      <c r="D330">
        <f t="shared" si="32"/>
        <v>29642.530525061258</v>
      </c>
      <c r="E330" t="str">
        <f t="shared" si="33"/>
        <v>197720009.297787+2671590870.68648i</v>
      </c>
      <c r="F330" t="str">
        <f t="shared" si="34"/>
        <v>-2.94796454795412E-10+3.98328687187138E-09i</v>
      </c>
      <c r="G330">
        <f t="shared" si="38"/>
        <v>3.9941806736028888E-9</v>
      </c>
      <c r="H330">
        <f t="shared" si="39"/>
        <v>3.5096051402331736</v>
      </c>
      <c r="I330">
        <f>IMARGUMENT(IMPRODUCT(-1,Table1[[#This Row],[x]]))/turn</f>
        <v>-0.23824264130650397</v>
      </c>
      <c r="J330">
        <f t="shared" si="35"/>
        <v>1.1549245147375992E-3</v>
      </c>
      <c r="K330">
        <f>1/(Table1[[#This Row],[omega]]*BxL)</f>
        <v>3.1528328475944282E-6</v>
      </c>
      <c r="L330">
        <f>BxL/(Rdc*mms*Table1[[#This Row],[omega]]^2)</f>
        <v>5.4114394823933324E-8</v>
      </c>
      <c r="M330">
        <f>BxL/(Table1[[#This Row],[omega]]*Le*mms*Table1[[#This Row],[omega]]^2)</f>
        <v>3.9998355398809531E-9</v>
      </c>
      <c r="N330" s="1">
        <f>Table1[[#This Row],[x_A]]*Table1[[#This Row],[omega]]^2</f>
        <v>1014808.6290368381</v>
      </c>
      <c r="O330" s="1">
        <f>Table1[[#This Row],[x_B]]*Table1[[#This Row],[omega]]^2</f>
        <v>2770.3299556132019</v>
      </c>
      <c r="P330" s="1">
        <f>Table1[[#This Row],[x_C]]*Table1[[#This Row],[omega]]^2</f>
        <v>47.549215660134202</v>
      </c>
      <c r="Q330" s="1">
        <f>Table1[[#This Row],[x_D]]*Table1[[#This Row],[omega]]^2</f>
        <v>3.514573955962514</v>
      </c>
    </row>
    <row r="331" spans="2:17" x14ac:dyDescent="0.3">
      <c r="B331">
        <f t="shared" si="36"/>
        <v>311</v>
      </c>
      <c r="C331">
        <f t="shared" si="37"/>
        <v>4823.1572869205156</v>
      </c>
      <c r="D331">
        <f t="shared" si="32"/>
        <v>30304.790999395111</v>
      </c>
      <c r="E331" t="str">
        <f t="shared" si="33"/>
        <v>206653867.177296+2854846305.03335i</v>
      </c>
      <c r="F331" t="str">
        <f t="shared" si="34"/>
        <v>-2.69893321942212E-10+3.72847584913016E-09i</v>
      </c>
      <c r="G331">
        <f t="shared" si="38"/>
        <v>3.7382314752802387E-9</v>
      </c>
      <c r="H331">
        <f t="shared" si="39"/>
        <v>3.4331183587492387</v>
      </c>
      <c r="I331">
        <f>IMARGUMENT(IMPRODUCT(-1,Table1[[#This Row],[x]]))/turn</f>
        <v>-0.23849930457278795</v>
      </c>
      <c r="J331">
        <f t="shared" si="35"/>
        <v>1.1549245147375992E-3</v>
      </c>
      <c r="K331">
        <f>1/(Table1[[#This Row],[omega]]*BxL)</f>
        <v>3.0839329638372722E-6</v>
      </c>
      <c r="L331">
        <f>BxL/(Rdc*mms*Table1[[#This Row],[omega]]^2)</f>
        <v>5.1775079106320112E-8</v>
      </c>
      <c r="M331">
        <f>BxL/(Table1[[#This Row],[omega]]*Le*mms*Table1[[#This Row],[omega]]^2)</f>
        <v>3.7432952455165758E-9</v>
      </c>
      <c r="N331" s="1">
        <f>Table1[[#This Row],[x_A]]*Table1[[#This Row],[omega]]^2</f>
        <v>1060659.9887498859</v>
      </c>
      <c r="O331" s="1">
        <f>Table1[[#This Row],[x_B]]*Table1[[#This Row],[omega]]^2</f>
        <v>2832.223457887394</v>
      </c>
      <c r="P331" s="1">
        <f>Table1[[#This Row],[x_C]]*Table1[[#This Row],[omega]]^2</f>
        <v>47.549215660134202</v>
      </c>
      <c r="Q331" s="1">
        <f>Table1[[#This Row],[x_D]]*Table1[[#This Row],[omega]]^2</f>
        <v>3.43776882586927</v>
      </c>
    </row>
    <row r="332" spans="2:17" x14ac:dyDescent="0.3">
      <c r="B332">
        <f t="shared" si="36"/>
        <v>312</v>
      </c>
      <c r="C332">
        <f t="shared" si="37"/>
        <v>4930.9141611159303</v>
      </c>
      <c r="D332">
        <f t="shared" si="32"/>
        <v>30981.847408087338</v>
      </c>
      <c r="E332" t="str">
        <f t="shared" si="33"/>
        <v>215991377.055358+3050664466.7511i</v>
      </c>
      <c r="F332" t="str">
        <f t="shared" si="34"/>
        <v>-2.47092573762586E-10+3.48993809406753E-09i</v>
      </c>
      <c r="G332">
        <f t="shared" si="38"/>
        <v>3.4986744118926421E-9</v>
      </c>
      <c r="H332">
        <f t="shared" si="39"/>
        <v>3.3582896421523718</v>
      </c>
      <c r="I332">
        <f>IMARGUMENT(IMPRODUCT(-1,Table1[[#This Row],[x]]))/turn</f>
        <v>-0.23875037644708963</v>
      </c>
      <c r="J332">
        <f t="shared" si="35"/>
        <v>1.1549245147375992E-3</v>
      </c>
      <c r="K332">
        <f>1/(Table1[[#This Row],[omega]]*BxL)</f>
        <v>3.0165387716949986E-6</v>
      </c>
      <c r="L332">
        <f>BxL/(Rdc*mms*Table1[[#This Row],[omega]]^2)</f>
        <v>4.9536889864286575E-8</v>
      </c>
      <c r="M332">
        <f>BxL/(Table1[[#This Row],[omega]]*Le*mms*Table1[[#This Row],[omega]]^2)</f>
        <v>3.5032088583132193E-9</v>
      </c>
      <c r="N332" s="1">
        <f>Table1[[#This Row],[x_A]]*Table1[[#This Row],[omega]]^2</f>
        <v>1108583.0170784548</v>
      </c>
      <c r="O332" s="1">
        <f>Table1[[#This Row],[x_B]]*Table1[[#This Row],[omega]]^2</f>
        <v>2895.4997577651725</v>
      </c>
      <c r="P332" s="1">
        <f>Table1[[#This Row],[x_C]]*Table1[[#This Row],[omega]]^2</f>
        <v>47.549215660134195</v>
      </c>
      <c r="Q332" s="1">
        <f>Table1[[#This Row],[x_D]]*Table1[[#This Row],[omega]]^2</f>
        <v>3.3626421433154858</v>
      </c>
    </row>
    <row r="333" spans="2:17" x14ac:dyDescent="0.3">
      <c r="B333">
        <f t="shared" si="36"/>
        <v>313</v>
      </c>
      <c r="C333">
        <f t="shared" si="37"/>
        <v>5041.0784923453211</v>
      </c>
      <c r="D333">
        <f t="shared" si="32"/>
        <v>31674.030315443109</v>
      </c>
      <c r="E333" t="str">
        <f t="shared" si="33"/>
        <v>225750776.846446+3259906401.86741i</v>
      </c>
      <c r="F333" t="str">
        <f t="shared" si="34"/>
        <v>-2.26216885911416E-10+3.26663715135182E-09i</v>
      </c>
      <c r="G333">
        <f t="shared" si="38"/>
        <v>3.2744606209364302E-9</v>
      </c>
      <c r="H333">
        <f t="shared" si="39"/>
        <v>3.2850836143721214</v>
      </c>
      <c r="I333">
        <f>IMARGUMENT(IMPRODUCT(-1,Table1[[#This Row],[x]]))/turn</f>
        <v>-0.23899597799694078</v>
      </c>
      <c r="J333">
        <f t="shared" si="35"/>
        <v>1.1549245147375992E-3</v>
      </c>
      <c r="K333">
        <f>1/(Table1[[#This Row],[omega]]*BxL)</f>
        <v>2.9506173667980277E-6</v>
      </c>
      <c r="L333">
        <f>BxL/(Rdc*mms*Table1[[#This Row],[omega]]^2)</f>
        <v>4.7395455492928717E-8</v>
      </c>
      <c r="M333">
        <f>BxL/(Table1[[#This Row],[omega]]*Le*mms*Table1[[#This Row],[omega]]^2)</f>
        <v>3.2785210623349068E-9</v>
      </c>
      <c r="N333" s="1">
        <f>Table1[[#This Row],[x_A]]*Table1[[#This Row],[omega]]^2</f>
        <v>1158671.3167178493</v>
      </c>
      <c r="O333" s="1">
        <f>Table1[[#This Row],[x_B]]*Table1[[#This Row],[omega]]^2</f>
        <v>2960.189749106833</v>
      </c>
      <c r="P333" s="1">
        <f>Table1[[#This Row],[x_C]]*Table1[[#This Row],[omega]]^2</f>
        <v>47.549215660134202</v>
      </c>
      <c r="Q333" s="1">
        <f>Table1[[#This Row],[x_D]]*Table1[[#This Row],[omega]]^2</f>
        <v>3.289157228640061</v>
      </c>
    </row>
    <row r="334" spans="2:17" x14ac:dyDescent="0.3">
      <c r="B334">
        <f t="shared" si="36"/>
        <v>314</v>
      </c>
      <c r="C334">
        <f t="shared" si="37"/>
        <v>5153.704066962594</v>
      </c>
      <c r="D334">
        <f t="shared" si="32"/>
        <v>32381.677671091016</v>
      </c>
      <c r="E334" t="str">
        <f t="shared" si="33"/>
        <v>235951128.495453+3483492168.52972i</v>
      </c>
      <c r="F334" t="str">
        <f t="shared" si="34"/>
        <v>-2.07103870001259E-10+3.05760228324353E-09i</v>
      </c>
      <c r="G334">
        <f t="shared" si="38"/>
        <v>3.0646082515495431E-9</v>
      </c>
      <c r="H334">
        <f t="shared" si="39"/>
        <v>3.213465617687886</v>
      </c>
      <c r="I334">
        <f>IMARGUMENT(IMPRODUCT(-1,Table1[[#This Row],[x]]))/turn</f>
        <v>-0.23923622771586833</v>
      </c>
      <c r="J334">
        <f t="shared" si="35"/>
        <v>1.1549245147375992E-3</v>
      </c>
      <c r="K334">
        <f>1/(Table1[[#This Row],[omega]]*BxL)</f>
        <v>2.8861365638466882E-6</v>
      </c>
      <c r="L334">
        <f>BxL/(Rdc*mms*Table1[[#This Row],[omega]]^2)</f>
        <v>4.5346593367817805E-8</v>
      </c>
      <c r="M334">
        <f>BxL/(Table1[[#This Row],[omega]]*Le*mms*Table1[[#This Row],[omega]]^2)</f>
        <v>3.0682442271937523E-9</v>
      </c>
      <c r="N334" s="1">
        <f>Table1[[#This Row],[x_A]]*Table1[[#This Row],[omega]]^2</f>
        <v>1211022.7195458373</v>
      </c>
      <c r="O334" s="1">
        <f>Table1[[#This Row],[x_B]]*Table1[[#This Row],[omega]]^2</f>
        <v>3026.3250159898148</v>
      </c>
      <c r="P334" s="1">
        <f>Table1[[#This Row],[x_C]]*Table1[[#This Row],[omega]]^2</f>
        <v>47.549215660134202</v>
      </c>
      <c r="Q334" s="1">
        <f>Table1[[#This Row],[x_D]]*Table1[[#This Row],[omega]]^2</f>
        <v>3.2172782037544767</v>
      </c>
    </row>
    <row r="335" spans="2:17" x14ac:dyDescent="0.3">
      <c r="B335">
        <f t="shared" si="36"/>
        <v>315</v>
      </c>
      <c r="C335">
        <f t="shared" si="37"/>
        <v>5268.8458729928643</v>
      </c>
      <c r="D335">
        <f t="shared" si="32"/>
        <v>33105.134974982531</v>
      </c>
      <c r="E335" t="str">
        <f t="shared" si="33"/>
        <v>246612355.20925+3722404881.33953i</v>
      </c>
      <c r="F335" t="str">
        <f t="shared" si="34"/>
        <v>-1.89604818075317E-10+2.86192433355659E-09i</v>
      </c>
      <c r="G335">
        <f t="shared" si="38"/>
        <v>2.8681981936471378E-9</v>
      </c>
      <c r="H335">
        <f t="shared" si="39"/>
        <v>3.1434017005094677</v>
      </c>
      <c r="I335">
        <f>IMARGUMENT(IMPRODUCT(-1,Table1[[#This Row],[x]]))/turn</f>
        <v>-0.23947124157507563</v>
      </c>
      <c r="J335">
        <f t="shared" si="35"/>
        <v>1.1549245147375992E-3</v>
      </c>
      <c r="K335">
        <f>1/(Table1[[#This Row],[omega]]*BxL)</f>
        <v>2.8230648808971656E-6</v>
      </c>
      <c r="L335">
        <f>BxL/(Rdc*mms*Table1[[#This Row],[omega]]^2)</f>
        <v>4.3386301675548237E-8</v>
      </c>
      <c r="M335">
        <f>BxL/(Table1[[#This Row],[omega]]*Le*mms*Table1[[#This Row],[omega]]^2)</f>
        <v>2.8714540668539304E-9</v>
      </c>
      <c r="N335" s="1">
        <f>Table1[[#This Row],[x_A]]*Table1[[#This Row],[omega]]^2</f>
        <v>1265739.4777067043</v>
      </c>
      <c r="O335" s="1">
        <f>Table1[[#This Row],[x_B]]*Table1[[#This Row],[omega]]^2</f>
        <v>3093.9378481292083</v>
      </c>
      <c r="P335" s="1">
        <f>Table1[[#This Row],[x_C]]*Table1[[#This Row],[omega]]^2</f>
        <v>47.549215660134195</v>
      </c>
      <c r="Q335" s="1">
        <f>Table1[[#This Row],[x_D]]*Table1[[#This Row],[omega]]^2</f>
        <v>3.1469699746257906</v>
      </c>
    </row>
    <row r="336" spans="2:17" x14ac:dyDescent="0.3">
      <c r="B336">
        <f t="shared" si="36"/>
        <v>316</v>
      </c>
      <c r="C336">
        <f t="shared" si="37"/>
        <v>5386.5601269797207</v>
      </c>
      <c r="D336">
        <f t="shared" si="32"/>
        <v>33844.755446078358</v>
      </c>
      <c r="E336" t="str">
        <f t="shared" si="33"/>
        <v>257755280.370469+3977695032.85962i</v>
      </c>
      <c r="F336" t="str">
        <f t="shared" si="34"/>
        <v>-1.73583552308239E-10+2.67875184869235E-09i</v>
      </c>
      <c r="G336">
        <f t="shared" si="38"/>
        <v>2.6843700781570026E-9</v>
      </c>
      <c r="H336">
        <f t="shared" si="39"/>
        <v>3.0748586052044691</v>
      </c>
      <c r="I336">
        <f>IMARGUMENT(IMPRODUCT(-1,Table1[[#This Row],[x]]))/turn</f>
        <v>-0.23970113307428548</v>
      </c>
      <c r="J336">
        <f t="shared" si="35"/>
        <v>1.1549245147375992E-3</v>
      </c>
      <c r="K336">
        <f>1/(Table1[[#This Row],[omega]]*BxL)</f>
        <v>2.7613715239908097E-6</v>
      </c>
      <c r="L336">
        <f>BxL/(Rdc*mms*Table1[[#This Row],[omega]]^2)</f>
        <v>4.151075159744165E-8</v>
      </c>
      <c r="M336">
        <f>BxL/(Table1[[#This Row],[omega]]*Le*mms*Table1[[#This Row],[omega]]^2)</f>
        <v>2.6872855768698579E-9</v>
      </c>
      <c r="N336" s="1">
        <f>Table1[[#This Row],[x_A]]*Table1[[#This Row],[omega]]^2</f>
        <v>1322928.4633289671</v>
      </c>
      <c r="O336" s="1">
        <f>Table1[[#This Row],[x_B]]*Table1[[#This Row],[omega]]^2</f>
        <v>3163.0612566428372</v>
      </c>
      <c r="P336" s="1">
        <f>Table1[[#This Row],[x_C]]*Table1[[#This Row],[omega]]^2</f>
        <v>47.549215660134202</v>
      </c>
      <c r="Q336" s="1">
        <f>Table1[[#This Row],[x_D]]*Table1[[#This Row],[omega]]^2</f>
        <v>3.0781982141423843</v>
      </c>
    </row>
    <row r="337" spans="2:17" x14ac:dyDescent="0.3">
      <c r="B337">
        <f t="shared" si="36"/>
        <v>317</v>
      </c>
      <c r="C337">
        <f t="shared" si="37"/>
        <v>5506.9043014322269</v>
      </c>
      <c r="D337">
        <f t="shared" si="32"/>
        <v>34600.900194802998</v>
      </c>
      <c r="E337" t="str">
        <f t="shared" si="33"/>
        <v>269401668.209481+4250485111.28872i</v>
      </c>
      <c r="F337" t="str">
        <f t="shared" si="34"/>
        <v>-1.58915371154282E-10+2.50728744010956E-09i</v>
      </c>
      <c r="G337">
        <f t="shared" si="38"/>
        <v>2.5123185312615622E-9</v>
      </c>
      <c r="H337">
        <f t="shared" si="39"/>
        <v>3.0078037559860547</v>
      </c>
      <c r="I337">
        <f>IMARGUMENT(IMPRODUCT(-1,Table1[[#This Row],[x]]))/turn</f>
        <v>-0.23992601329174248</v>
      </c>
      <c r="J337">
        <f t="shared" si="35"/>
        <v>1.1549245147375992E-3</v>
      </c>
      <c r="K337">
        <f>1/(Table1[[#This Row],[omega]]*BxL)</f>
        <v>2.7010263721193846E-6</v>
      </c>
      <c r="L337">
        <f>BxL/(Rdc*mms*Table1[[#This Row],[omega]]^2)</f>
        <v>3.9716279831143843E-8</v>
      </c>
      <c r="M337">
        <f>BxL/(Table1[[#This Row],[omega]]*Le*mms*Table1[[#This Row],[omega]]^2)</f>
        <v>2.5149292322007684E-9</v>
      </c>
      <c r="N337" s="1">
        <f>Table1[[#This Row],[x_A]]*Table1[[#This Row],[omega]]^2</f>
        <v>1382701.3772667428</v>
      </c>
      <c r="O337" s="1">
        <f>Table1[[#This Row],[x_B]]*Table1[[#This Row],[omega]]^2</f>
        <v>3233.7289901685044</v>
      </c>
      <c r="P337" s="1">
        <f>Table1[[#This Row],[x_C]]*Table1[[#This Row],[omega]]^2</f>
        <v>47.549215660134202</v>
      </c>
      <c r="Q337" s="1">
        <f>Table1[[#This Row],[x_D]]*Table1[[#This Row],[omega]]^2</f>
        <v>3.0109293453541981</v>
      </c>
    </row>
    <row r="338" spans="2:17" x14ac:dyDescent="0.3">
      <c r="B338">
        <f t="shared" si="36"/>
        <v>318</v>
      </c>
      <c r="C338">
        <f t="shared" si="37"/>
        <v>5629.9371528851179</v>
      </c>
      <c r="D338">
        <f t="shared" si="32"/>
        <v>35373.938399352213</v>
      </c>
      <c r="E338" t="str">
        <f t="shared" si="33"/>
        <v>281574266.31404+4541974534.60174i</v>
      </c>
      <c r="F338" t="str">
        <f t="shared" si="34"/>
        <v>-1.45486083890034E-10+2.34678437350693E-09i</v>
      </c>
      <c r="G338">
        <f t="shared" si="38"/>
        <v>2.3512896666174447E-9</v>
      </c>
      <c r="H338">
        <f t="shared" si="39"/>
        <v>2.9422052468720397</v>
      </c>
      <c r="I338">
        <f>IMARGUMENT(IMPRODUCT(-1,Table1[[#This Row],[x]]))/turn</f>
        <v>-0.24014599093337705</v>
      </c>
      <c r="J338">
        <f t="shared" si="35"/>
        <v>1.1549245147375992E-3</v>
      </c>
      <c r="K338">
        <f>1/(Table1[[#This Row],[omega]]*BxL)</f>
        <v>2.6419999625188783E-6</v>
      </c>
      <c r="L338">
        <f>BxL/(Rdc*mms*Table1[[#This Row],[omega]]^2)</f>
        <v>3.7999381435506067E-8</v>
      </c>
      <c r="M338">
        <f>BxL/(Table1[[#This Row],[omega]]*Le*mms*Table1[[#This Row],[omega]]^2)</f>
        <v>2.3536274288887327E-9</v>
      </c>
      <c r="N338" s="1">
        <f>Table1[[#This Row],[x_A]]*Table1[[#This Row],[omega]]^2</f>
        <v>1445174.9672725322</v>
      </c>
      <c r="O338" s="1">
        <f>Table1[[#This Row],[x_B]]*Table1[[#This Row],[omega]]^2</f>
        <v>3305.9755513413288</v>
      </c>
      <c r="P338" s="1">
        <f>Table1[[#This Row],[x_C]]*Table1[[#This Row],[omega]]^2</f>
        <v>47.549215660134202</v>
      </c>
      <c r="Q338" s="1">
        <f>Table1[[#This Row],[x_D]]*Table1[[#This Row],[omega]]^2</f>
        <v>2.9451305250792195</v>
      </c>
    </row>
    <row r="339" spans="2:17" x14ac:dyDescent="0.3">
      <c r="B339">
        <f t="shared" si="36"/>
        <v>319</v>
      </c>
      <c r="C339">
        <f t="shared" si="37"/>
        <v>5755.7187505860047</v>
      </c>
      <c r="D339">
        <f t="shared" si="32"/>
        <v>36164.247485939995</v>
      </c>
      <c r="E339" t="str">
        <f t="shared" si="33"/>
        <v>294296850.059599+4853444922.84393i</v>
      </c>
      <c r="F339" t="str">
        <f t="shared" si="34"/>
        <v>-1.33191126167139E-10+2.19654337086127E-09i</v>
      </c>
      <c r="G339">
        <f t="shared" si="38"/>
        <v>2.2005778005251852E-9</v>
      </c>
      <c r="H339">
        <f t="shared" si="39"/>
        <v>2.8780318297260217</v>
      </c>
      <c r="I339">
        <f>IMARGUMENT(IMPRODUCT(-1,Table1[[#This Row],[x]]))/turn</f>
        <v>-0.24036117238113427</v>
      </c>
      <c r="J339">
        <f t="shared" si="35"/>
        <v>1.1549245147375992E-3</v>
      </c>
      <c r="K339">
        <f>1/(Table1[[#This Row],[omega]]*BxL)</f>
        <v>2.5842634762846484E-6</v>
      </c>
      <c r="L339">
        <f>BxL/(Rdc*mms*Table1[[#This Row],[omega]]^2)</f>
        <v>3.6356702984774411E-8</v>
      </c>
      <c r="M339">
        <f>BxL/(Table1[[#This Row],[omega]]*Le*mms*Table1[[#This Row],[omega]]^2)</f>
        <v>2.202671153959198E-9</v>
      </c>
      <c r="N339" s="1">
        <f>Table1[[#This Row],[x_A]]*Table1[[#This Row],[omega]]^2</f>
        <v>1510471.2560275819</v>
      </c>
      <c r="O339" s="1">
        <f>Table1[[#This Row],[x_B]]*Table1[[#This Row],[omega]]^2</f>
        <v>3379.836213639252</v>
      </c>
      <c r="P339" s="1">
        <f>Table1[[#This Row],[x_C]]*Table1[[#This Row],[omega]]^2</f>
        <v>47.549215660134195</v>
      </c>
      <c r="Q339" s="1">
        <f>Table1[[#This Row],[x_D]]*Table1[[#This Row],[omega]]^2</f>
        <v>2.8807696278681809</v>
      </c>
    </row>
    <row r="340" spans="2:17" x14ac:dyDescent="0.3">
      <c r="B340">
        <f t="shared" si="36"/>
        <v>320</v>
      </c>
      <c r="C340">
        <f t="shared" si="37"/>
        <v>5884.3105058233987</v>
      </c>
      <c r="D340">
        <f t="shared" ref="D340:D403" si="40">C340*turn</f>
        <v>36972.213313072018</v>
      </c>
      <c r="E340" t="str">
        <f t="shared" ref="E340:E403" si="41">IMSUB(IMPRODUCT(mms*D340^2-k,COMPLEX(Rdc, D340*Le)), COMPLEX(0, D340*BxL^2))</f>
        <v>307594269.047102+5186265731.7533i</v>
      </c>
      <c r="F340" t="str">
        <f t="shared" ref="F340:F403" si="42">IMDIV(-BxL,E340)</f>
        <v>-1.21934749803717E-10+2.05590961228245E-09i</v>
      </c>
      <c r="G340">
        <f t="shared" si="38"/>
        <v>2.0595223759612495E-9</v>
      </c>
      <c r="H340">
        <f t="shared" si="39"/>
        <v>2.8152529023904473</v>
      </c>
      <c r="I340">
        <f>IMARGUMENT(IMPRODUCT(-1,Table1[[#This Row],[x]]))/turn</f>
        <v>-0.24057166174046893</v>
      </c>
      <c r="J340">
        <f t="shared" ref="J340:J364" si="43">BxL/Rdc/k</f>
        <v>1.1549245147375992E-3</v>
      </c>
      <c r="K340">
        <f>1/(Table1[[#This Row],[omega]]*BxL)</f>
        <v>2.5277887243009698E-6</v>
      </c>
      <c r="L340">
        <f>BxL/(Rdc*mms*Table1[[#This Row],[omega]]^2)</f>
        <v>3.4785036018718477E-8</v>
      </c>
      <c r="M340">
        <f>BxL/(Table1[[#This Row],[omega]]*Le*mms*Table1[[#This Row],[omega]]^2)</f>
        <v>2.0613968689065986E-9</v>
      </c>
      <c r="N340" s="1">
        <f>Table1[[#This Row],[x_A]]*Table1[[#This Row],[omega]]^2</f>
        <v>1578717.7794751385</v>
      </c>
      <c r="O340" s="1">
        <f>Table1[[#This Row],[x_B]]*Table1[[#This Row],[omega]]^2</f>
        <v>3455.3470386048612</v>
      </c>
      <c r="P340" s="1">
        <f>Table1[[#This Row],[x_C]]*Table1[[#This Row],[omega]]^2</f>
        <v>47.549215660134202</v>
      </c>
      <c r="Q340" s="1">
        <f>Table1[[#This Row],[x_D]]*Table1[[#This Row],[omega]]^2</f>
        <v>2.8178152303197281</v>
      </c>
    </row>
    <row r="341" spans="2:17" x14ac:dyDescent="0.3">
      <c r="B341">
        <f t="shared" ref="B341:B364" si="44">ROW()-20</f>
        <v>321</v>
      </c>
      <c r="C341">
        <f t="shared" ref="C341:C364" si="45">EXP(B341/$B$18*LN($C$18/$C$17)+LN($C$17))</f>
        <v>6015.7752019099762</v>
      </c>
      <c r="D341">
        <f t="shared" si="40"/>
        <v>37798.230359936031</v>
      </c>
      <c r="E341" t="str">
        <f t="shared" si="41"/>
        <v>321492495.638919+5541900272.47482i</v>
      </c>
      <c r="F341" t="str">
        <f t="shared" si="42"/>
        <v>-1.11629280605844E-10+1.92426992541846E-09i</v>
      </c>
      <c r="G341">
        <f t="shared" ref="G341:G364" si="46">IMABS(F341)</f>
        <v>1.9275050822652954E-9</v>
      </c>
      <c r="H341">
        <f t="shared" ref="H341:H364" si="47">G341*D341^2</f>
        <v>2.7538384969197582</v>
      </c>
      <c r="I341">
        <f>IMARGUMENT(IMPRODUCT(-1,Table1[[#This Row],[x]]))/turn</f>
        <v>-0.2407775608870123</v>
      </c>
      <c r="J341">
        <f t="shared" si="43"/>
        <v>1.1549245147375992E-3</v>
      </c>
      <c r="K341">
        <f>1/(Table1[[#This Row],[omega]]*BxL)</f>
        <v>2.4725481334780621E-6</v>
      </c>
      <c r="L341">
        <f>BxL/(Rdc*mms*Table1[[#This Row],[omega]]^2)</f>
        <v>3.3281310775904876E-8</v>
      </c>
      <c r="M341">
        <f>BxL/(Table1[[#This Row],[omega]]*Le*mms*Table1[[#This Row],[omega]]^2)</f>
        <v>1.9291835930660506E-9</v>
      </c>
      <c r="N341" s="1">
        <f>Table1[[#This Row],[x_A]]*Table1[[#This Row],[omega]]^2</f>
        <v>1650047.8359221371</v>
      </c>
      <c r="O341" s="1">
        <f>Table1[[#This Row],[x_B]]*Table1[[#This Row],[omega]]^2</f>
        <v>3532.5448934519659</v>
      </c>
      <c r="P341" s="1">
        <f>Table1[[#This Row],[x_C]]*Table1[[#This Row],[omega]]^2</f>
        <v>47.549215660134195</v>
      </c>
      <c r="Q341" s="1">
        <f>Table1[[#This Row],[x_D]]*Table1[[#This Row],[omega]]^2</f>
        <v>2.7562365957383528</v>
      </c>
    </row>
    <row r="342" spans="2:17" x14ac:dyDescent="0.3">
      <c r="B342">
        <f t="shared" si="44"/>
        <v>322</v>
      </c>
      <c r="C342">
        <f t="shared" si="45"/>
        <v>6150.1770248358043</v>
      </c>
      <c r="D342">
        <f t="shared" si="40"/>
        <v>38642.701919001745</v>
      </c>
      <c r="E342" t="str">
        <f t="shared" si="41"/>
        <v>336018675.687774+5921912143.82659i</v>
      </c>
      <c r="F342" t="str">
        <f t="shared" si="42"/>
        <v>-1.02194438526913E-10+1.80105015087435E-09i</v>
      </c>
      <c r="G342">
        <f t="shared" si="46"/>
        <v>1.803947158103682E-9</v>
      </c>
      <c r="H342">
        <f t="shared" si="47"/>
        <v>2.6937592679217195</v>
      </c>
      <c r="I342">
        <f>IMARGUMENT(IMPRODUCT(-1,Table1[[#This Row],[x]]))/turn</f>
        <v>-0.24097896951241507</v>
      </c>
      <c r="J342">
        <f t="shared" si="43"/>
        <v>1.1549245147375992E-3</v>
      </c>
      <c r="K342">
        <f>1/(Table1[[#This Row],[omega]]*BxL)</f>
        <v>2.4185147332898494E-6</v>
      </c>
      <c r="L342">
        <f>BxL/(Rdc*mms*Table1[[#This Row],[omega]]^2)</f>
        <v>3.1842590197874663E-8</v>
      </c>
      <c r="M342">
        <f>BxL/(Table1[[#This Row],[omega]]*Le*mms*Table1[[#This Row],[omega]]^2)</f>
        <v>1.8054501740508217E-9</v>
      </c>
      <c r="N342" s="1">
        <f>Table1[[#This Row],[x_A]]*Table1[[#This Row],[omega]]^2</f>
        <v>1724600.7463959167</v>
      </c>
      <c r="O342" s="1">
        <f>Table1[[#This Row],[x_B]]*Table1[[#This Row],[omega]]^2</f>
        <v>3611.4674690655843</v>
      </c>
      <c r="P342" s="1">
        <f>Table1[[#This Row],[x_C]]*Table1[[#This Row],[omega]]^2</f>
        <v>47.549215660134202</v>
      </c>
      <c r="Q342" s="1">
        <f>Table1[[#This Row],[x_D]]*Table1[[#This Row],[omega]]^2</f>
        <v>2.6960036591275562</v>
      </c>
    </row>
    <row r="343" spans="2:17" x14ac:dyDescent="0.3">
      <c r="B343">
        <f t="shared" si="44"/>
        <v>323</v>
      </c>
      <c r="C343">
        <f t="shared" si="45"/>
        <v>6287.581594606304</v>
      </c>
      <c r="D343">
        <f t="shared" si="40"/>
        <v>39506.040292923084</v>
      </c>
      <c r="E343" t="str">
        <f t="shared" si="41"/>
        <v>351201181.557694+6327972105.39097i</v>
      </c>
      <c r="F343" t="str">
        <f t="shared" si="42"/>
        <v>-9.35567149464806E-11+1.68571267279774E-09i</v>
      </c>
      <c r="G343">
        <f t="shared" si="46"/>
        <v>1.6883068661065372E-9</v>
      </c>
      <c r="H343">
        <f t="shared" si="47"/>
        <v>2.6349864810140464</v>
      </c>
      <c r="I343">
        <f>IMARGUMENT(IMPRODUCT(-1,Table1[[#This Row],[x]]))/turn</f>
        <v>-0.2411759851693723</v>
      </c>
      <c r="J343">
        <f t="shared" si="43"/>
        <v>1.1549245147375992E-3</v>
      </c>
      <c r="K343">
        <f>1/(Table1[[#This Row],[omega]]*BxL)</f>
        <v>2.3656621426059561E-6</v>
      </c>
      <c r="L343">
        <f>BxL/(Rdc*mms*Table1[[#This Row],[omega]]^2)</f>
        <v>3.046606419251573E-8</v>
      </c>
      <c r="M343">
        <f>BxL/(Table1[[#This Row],[omega]]*Le*mms*Table1[[#This Row],[omega]]^2)</f>
        <v>1.6896527332577919E-9</v>
      </c>
      <c r="N343" s="1">
        <f>Table1[[#This Row],[x_A]]*Table1[[#This Row],[omega]]^2</f>
        <v>1802522.1267643922</v>
      </c>
      <c r="O343" s="1">
        <f>Table1[[#This Row],[x_B]]*Table1[[#This Row],[omega]]^2</f>
        <v>3692.1532984040268</v>
      </c>
      <c r="P343" s="1">
        <f>Table1[[#This Row],[x_C]]*Table1[[#This Row],[omega]]^2</f>
        <v>47.549215660134202</v>
      </c>
      <c r="Q343" s="1">
        <f>Table1[[#This Row],[x_D]]*Table1[[#This Row],[omega]]^2</f>
        <v>2.6370870125110102</v>
      </c>
    </row>
    <row r="344" spans="2:17" x14ac:dyDescent="0.3">
      <c r="B344">
        <f t="shared" si="44"/>
        <v>324</v>
      </c>
      <c r="C344">
        <f t="shared" si="45"/>
        <v>6428.0559972804167</v>
      </c>
      <c r="D344">
        <f t="shared" si="40"/>
        <v>40388.6669958399</v>
      </c>
      <c r="E344" t="str">
        <f t="shared" si="41"/>
        <v>367069667.540583+6761865421.64259i</v>
      </c>
      <c r="F344" t="str">
        <f t="shared" si="42"/>
        <v>-8.56488022848463E-11+1.57775410443298E-09i</v>
      </c>
      <c r="G344">
        <f t="shared" si="46"/>
        <v>1.5800771283035343E-9</v>
      </c>
      <c r="H344">
        <f t="shared" si="47"/>
        <v>2.5774920014022342</v>
      </c>
      <c r="I344">
        <f>IMARGUMENT(IMPRODUCT(-1,Table1[[#This Row],[x]]))/turn</f>
        <v>-0.24136870331583549</v>
      </c>
      <c r="J344">
        <f t="shared" si="43"/>
        <v>1.1549245147375992E-3</v>
      </c>
      <c r="K344">
        <f>1/(Table1[[#This Row],[omega]]*BxL)</f>
        <v>2.3139645568114435E-6</v>
      </c>
      <c r="L344">
        <f>BxL/(Rdc*mms*Table1[[#This Row],[omega]]^2)</f>
        <v>2.9149044145423734E-8</v>
      </c>
      <c r="M344">
        <f>BxL/(Table1[[#This Row],[omega]]*Le*mms*Table1[[#This Row],[omega]]^2)</f>
        <v>1.5812822752122924E-9</v>
      </c>
      <c r="N344" s="1">
        <f>Table1[[#This Row],[x_A]]*Table1[[#This Row],[omega]]^2</f>
        <v>1883964.1721512666</v>
      </c>
      <c r="O344" s="1">
        <f>Table1[[#This Row],[x_B]]*Table1[[#This Row],[omega]]^2</f>
        <v>3774.6417753121405</v>
      </c>
      <c r="P344" s="1">
        <f>Table1[[#This Row],[x_C]]*Table1[[#This Row],[omega]]^2</f>
        <v>47.549215660134202</v>
      </c>
      <c r="Q344" s="1">
        <f>Table1[[#This Row],[x_D]]*Table1[[#This Row],[omega]]^2</f>
        <v>2.5794578905744756</v>
      </c>
    </row>
    <row r="345" spans="2:17" x14ac:dyDescent="0.3">
      <c r="B345">
        <f t="shared" si="44"/>
        <v>325</v>
      </c>
      <c r="C345">
        <f t="shared" si="45"/>
        <v>6571.6688177244878</v>
      </c>
      <c r="D345">
        <f t="shared" si="40"/>
        <v>41291.012959176704</v>
      </c>
      <c r="E345" t="str">
        <f t="shared" si="41"/>
        <v>383655127.776629+7225499709.39433i</v>
      </c>
      <c r="F345" t="str">
        <f t="shared" si="42"/>
        <v>-7.84090715683581E-11+1.47670311905984E-09i</v>
      </c>
      <c r="G345">
        <f t="shared" si="46"/>
        <v>1.4787833121675645E-9</v>
      </c>
      <c r="H345">
        <f t="shared" si="47"/>
        <v>2.5212482825846325</v>
      </c>
      <c r="I345">
        <f>IMARGUMENT(IMPRODUCT(-1,Table1[[#This Row],[x]]))/turn</f>
        <v>-0.24155721735842073</v>
      </c>
      <c r="J345">
        <f t="shared" si="43"/>
        <v>1.1549245147375992E-3</v>
      </c>
      <c r="K345">
        <f>1/(Table1[[#This Row],[omega]]*BxL)</f>
        <v>2.2633967352080456E-6</v>
      </c>
      <c r="L345">
        <f>BxL/(Rdc*mms*Table1[[#This Row],[omega]]^2)</f>
        <v>2.7888957668532498E-8</v>
      </c>
      <c r="M345">
        <f>BxL/(Table1[[#This Row],[omega]]*Le*mms*Table1[[#This Row],[omega]]^2)</f>
        <v>1.4798624502441364E-9</v>
      </c>
      <c r="N345" s="1">
        <f>Table1[[#This Row],[x_A]]*Table1[[#This Row],[omega]]^2</f>
        <v>1969085.954201729</v>
      </c>
      <c r="O345" s="1">
        <f>Table1[[#This Row],[x_B]]*Table1[[#This Row],[omega]]^2</f>
        <v>3858.9731737548323</v>
      </c>
      <c r="P345" s="1">
        <f>Table1[[#This Row],[x_C]]*Table1[[#This Row],[omega]]^2</f>
        <v>47.549215660134202</v>
      </c>
      <c r="Q345" s="1">
        <f>Table1[[#This Row],[x_D]]*Table1[[#This Row],[omega]]^2</f>
        <v>2.5230881566215126</v>
      </c>
    </row>
    <row r="346" spans="2:17" x14ac:dyDescent="0.3">
      <c r="B346">
        <f t="shared" si="44"/>
        <v>326</v>
      </c>
      <c r="C346">
        <f t="shared" si="45"/>
        <v>6718.4901730980337</v>
      </c>
      <c r="D346">
        <f t="shared" si="40"/>
        <v>42213.51874203996</v>
      </c>
      <c r="E346" t="str">
        <f t="shared" si="41"/>
        <v>400989956.791705+7720913323.05604i</v>
      </c>
      <c r="F346" t="str">
        <f t="shared" si="42"/>
        <v>-7.17810939261647E-11+1.38211841730976E-09i</v>
      </c>
      <c r="G346">
        <f t="shared" si="46"/>
        <v>1.3839811577156942E-9</v>
      </c>
      <c r="H346">
        <f t="shared" si="47"/>
        <v>2.4662283551892989</v>
      </c>
      <c r="I346">
        <f>IMARGUMENT(IMPRODUCT(-1,Table1[[#This Row],[x]]))/turn</f>
        <v>-0.2417416186950182</v>
      </c>
      <c r="J346">
        <f t="shared" si="43"/>
        <v>1.1549245147375992E-3</v>
      </c>
      <c r="K346">
        <f>1/(Table1[[#This Row],[omega]]*BxL)</f>
        <v>2.2139339886906882E-6</v>
      </c>
      <c r="L346">
        <f>BxL/(Rdc*mms*Table1[[#This Row],[omega]]^2)</f>
        <v>2.6683343575755222E-8</v>
      </c>
      <c r="M346">
        <f>BxL/(Table1[[#This Row],[omega]]*Le*mms*Table1[[#This Row],[omega]]^2)</f>
        <v>1.3849474606604095E-9</v>
      </c>
      <c r="N346" s="1">
        <f>Table1[[#This Row],[x_A]]*Table1[[#This Row],[omega]]^2</f>
        <v>2058053.7317793637</v>
      </c>
      <c r="O346" s="1">
        <f>Table1[[#This Row],[x_B]]*Table1[[#This Row],[omega]]^2</f>
        <v>3945.1886674803704</v>
      </c>
      <c r="P346" s="1">
        <f>Table1[[#This Row],[x_C]]*Table1[[#This Row],[omega]]^2</f>
        <v>47.549215660134202</v>
      </c>
      <c r="Q346" s="1">
        <f>Table1[[#This Row],[x_D]]*Table1[[#This Row],[omega]]^2</f>
        <v>2.467950288836064</v>
      </c>
    </row>
    <row r="347" spans="2:17" x14ac:dyDescent="0.3">
      <c r="B347">
        <f t="shared" si="44"/>
        <v>327</v>
      </c>
      <c r="C347">
        <f t="shared" si="45"/>
        <v>6868.5917470875374</v>
      </c>
      <c r="D347">
        <f t="shared" si="40"/>
        <v>43156.634746315336</v>
      </c>
      <c r="E347" t="str">
        <f t="shared" si="41"/>
        <v>419108012.769966+8250284314.56331i</v>
      </c>
      <c r="F347" t="str">
        <f t="shared" si="42"/>
        <v>-6.57132023345764E-11+1.2935868223981E-09i</v>
      </c>
      <c r="G347">
        <f t="shared" si="46"/>
        <v>1.2952548367186586E-9</v>
      </c>
      <c r="H347">
        <f t="shared" si="47"/>
        <v>2.4124058159473671</v>
      </c>
      <c r="I347">
        <f>IMARGUMENT(IMPRODUCT(-1,Table1[[#This Row],[x]]))/turn</f>
        <v>-0.24192199675661266</v>
      </c>
      <c r="J347">
        <f t="shared" si="43"/>
        <v>1.1549245147375992E-3</v>
      </c>
      <c r="K347">
        <f>1/(Table1[[#This Row],[omega]]*BxL)</f>
        <v>2.1655521676933578E-6</v>
      </c>
      <c r="L347">
        <f>BxL/(Rdc*mms*Table1[[#This Row],[omega]]^2)</f>
        <v>2.5529847075825121E-8</v>
      </c>
      <c r="M347">
        <f>BxL/(Table1[[#This Row],[omega]]*Le*mms*Table1[[#This Row],[omega]]^2)</f>
        <v>1.2961201012116203E-9</v>
      </c>
      <c r="N347" s="1">
        <f>Table1[[#This Row],[x_A]]*Table1[[#This Row],[omega]]^2</f>
        <v>2151041.2757009855</v>
      </c>
      <c r="O347" s="1">
        <f>Table1[[#This Row],[x_B]]*Table1[[#This Row],[omega]]^2</f>
        <v>4033.3303501229288</v>
      </c>
      <c r="P347" s="1">
        <f>Table1[[#This Row],[x_C]]*Table1[[#This Row],[omega]]^2</f>
        <v>47.549215660134202</v>
      </c>
      <c r="Q347" s="1">
        <f>Table1[[#This Row],[x_D]]*Table1[[#This Row],[omega]]^2</f>
        <v>2.4140173668452909</v>
      </c>
    </row>
    <row r="348" spans="2:17" x14ac:dyDescent="0.3">
      <c r="B348">
        <f t="shared" si="44"/>
        <v>328</v>
      </c>
      <c r="C348">
        <f t="shared" si="45"/>
        <v>7022.0468249050682</v>
      </c>
      <c r="D348">
        <f t="shared" si="40"/>
        <v>44120.821436570543</v>
      </c>
      <c r="E348" t="str">
        <f t="shared" si="41"/>
        <v>438044683.68526+8815940007.36071i</v>
      </c>
      <c r="F348" t="str">
        <f t="shared" si="42"/>
        <v>-6.01580902328127E-11+1.21072149532337E-09i</v>
      </c>
      <c r="G348">
        <f t="shared" si="46"/>
        <v>1.2122151356333233E-9</v>
      </c>
      <c r="H348">
        <f t="shared" si="47"/>
        <v>2.3597548168064413</v>
      </c>
      <c r="I348">
        <f>IMARGUMENT(IMPRODUCT(-1,Table1[[#This Row],[x]]))/turn</f>
        <v>-0.24209843904832118</v>
      </c>
      <c r="J348">
        <f t="shared" si="43"/>
        <v>1.1549245147375992E-3</v>
      </c>
      <c r="K348">
        <f>1/(Table1[[#This Row],[omega]]*BxL)</f>
        <v>2.118227650398388E-6</v>
      </c>
      <c r="L348">
        <f>BxL/(Rdc*mms*Table1[[#This Row],[omega]]^2)</f>
        <v>2.4426215172945072E-8</v>
      </c>
      <c r="M348">
        <f>BxL/(Table1[[#This Row],[omega]]*Le*mms*Table1[[#This Row],[omega]]^2)</f>
        <v>1.2129899252378566E-9</v>
      </c>
      <c r="N348" s="1">
        <f>Table1[[#This Row],[x_A]]*Table1[[#This Row],[omega]]^2</f>
        <v>2248230.2081437344</v>
      </c>
      <c r="O348" s="1">
        <f>Table1[[#This Row],[x_B]]*Table1[[#This Row],[omega]]^2</f>
        <v>4123.4412557542564</v>
      </c>
      <c r="P348" s="1">
        <f>Table1[[#This Row],[x_C]]*Table1[[#This Row],[omega]]^2</f>
        <v>47.549215660134202</v>
      </c>
      <c r="Q348" s="1">
        <f>Table1[[#This Row],[x_D]]*Table1[[#This Row],[omega]]^2</f>
        <v>2.3612630585760459</v>
      </c>
    </row>
    <row r="349" spans="2:17" x14ac:dyDescent="0.3">
      <c r="B349">
        <f t="shared" si="44"/>
        <v>329</v>
      </c>
      <c r="C349">
        <f t="shared" si="45"/>
        <v>7178.9303290689404</v>
      </c>
      <c r="D349">
        <f t="shared" si="40"/>
        <v>45106.549564871835</v>
      </c>
      <c r="E349" t="str">
        <f t="shared" si="41"/>
        <v>457836956.420505+9420367226.52303i</v>
      </c>
      <c r="F349" t="str">
        <f t="shared" si="42"/>
        <v>-5.50724439160032E-11+1.13316026256811E-09i</v>
      </c>
      <c r="G349">
        <f t="shared" si="46"/>
        <v>1.1344977544016161E-9</v>
      </c>
      <c r="H349">
        <f t="shared" si="47"/>
        <v>2.3082500541876287</v>
      </c>
      <c r="I349">
        <f>IMARGUMENT(IMPRODUCT(-1,Table1[[#This Row],[x]]))/turn</f>
        <v>-0.24227103118965934</v>
      </c>
      <c r="J349">
        <f t="shared" si="43"/>
        <v>1.1549245147375992E-3</v>
      </c>
      <c r="K349">
        <f>1/(Table1[[#This Row],[omega]]*BxL)</f>
        <v>2.0719373312033828E-6</v>
      </c>
      <c r="L349">
        <f>BxL/(Rdc*mms*Table1[[#This Row],[omega]]^2)</f>
        <v>2.3370292266262184E-8</v>
      </c>
      <c r="M349">
        <f>BxL/(Table1[[#This Row],[omega]]*Le*mms*Table1[[#This Row],[omega]]^2)</f>
        <v>1.1351915284340698E-9</v>
      </c>
      <c r="N349" s="1">
        <f>Table1[[#This Row],[x_A]]*Table1[[#This Row],[omega]]^2</f>
        <v>2349810.3573874175</v>
      </c>
      <c r="O349" s="1">
        <f>Table1[[#This Row],[x_B]]*Table1[[#This Row],[omega]]^2</f>
        <v>4215.565379894565</v>
      </c>
      <c r="P349" s="1">
        <f>Table1[[#This Row],[x_C]]*Table1[[#This Row],[omega]]^2</f>
        <v>47.549215660134202</v>
      </c>
      <c r="Q349" s="1">
        <f>Table1[[#This Row],[x_D]]*Table1[[#This Row],[omega]]^2</f>
        <v>2.3096616073985472</v>
      </c>
    </row>
    <row r="350" spans="2:17" x14ac:dyDescent="0.3">
      <c r="B350">
        <f t="shared" si="44"/>
        <v>330</v>
      </c>
      <c r="C350">
        <f t="shared" si="45"/>
        <v>7339.3188559836635</v>
      </c>
      <c r="D350">
        <f t="shared" si="40"/>
        <v>46114.300400622596</v>
      </c>
      <c r="E350" t="str">
        <f t="shared" si="41"/>
        <v>478523489.010028+10066223229.9812i</v>
      </c>
      <c r="F350" t="str">
        <f t="shared" si="42"/>
        <v>-5.04166058699888E-11+1.06056404929091E-09i</v>
      </c>
      <c r="G350">
        <f t="shared" si="46"/>
        <v>1.0617617137549184E-9</v>
      </c>
      <c r="H350">
        <f t="shared" si="47"/>
        <v>2.2578667583887468</v>
      </c>
      <c r="I350">
        <f>IMARGUMENT(IMPRODUCT(-1,Table1[[#This Row],[x]]))/turn</f>
        <v>-0.24243985695404302</v>
      </c>
      <c r="J350">
        <f t="shared" si="43"/>
        <v>1.1549245147375992E-3</v>
      </c>
      <c r="K350">
        <f>1/(Table1[[#This Row],[omega]]*BxL)</f>
        <v>2.0266586094402044E-6</v>
      </c>
      <c r="L350">
        <f>BxL/(Rdc*mms*Table1[[#This Row],[omega]]^2)</f>
        <v>2.2360015939573839E-8</v>
      </c>
      <c r="M350">
        <f>BxL/(Table1[[#This Row],[omega]]*Le*mms*Table1[[#This Row],[omega]]^2)</f>
        <v>1.0623829426907884E-9</v>
      </c>
      <c r="N350" s="1">
        <f>Table1[[#This Row],[x_A]]*Table1[[#This Row],[omega]]^2</f>
        <v>2455980.1285848538</v>
      </c>
      <c r="O350" s="1">
        <f>Table1[[#This Row],[x_B]]*Table1[[#This Row],[omega]]^2</f>
        <v>4309.7477009927661</v>
      </c>
      <c r="P350" s="1">
        <f>Table1[[#This Row],[x_C]]*Table1[[#This Row],[omega]]^2</f>
        <v>47.549215660134195</v>
      </c>
      <c r="Q350" s="1">
        <f>Table1[[#This Row],[x_D]]*Table1[[#This Row],[omega]]^2</f>
        <v>2.2591878195510384</v>
      </c>
    </row>
    <row r="351" spans="2:17" x14ac:dyDescent="0.3">
      <c r="B351">
        <f t="shared" si="44"/>
        <v>331</v>
      </c>
      <c r="C351">
        <f t="shared" si="45"/>
        <v>7503.2907133371309</v>
      </c>
      <c r="D351">
        <f t="shared" si="40"/>
        <v>47144.565965536851</v>
      </c>
      <c r="E351" t="str">
        <f t="shared" si="41"/>
        <v>500144686.145986+10756347388.9025i</v>
      </c>
      <c r="F351" t="str">
        <f t="shared" si="42"/>
        <v>-4.61542664496182E-11+9.92615411427471E-10i</v>
      </c>
      <c r="G351">
        <f t="shared" si="46"/>
        <v>9.9368786412778024E-10</v>
      </c>
      <c r="H351">
        <f t="shared" si="47"/>
        <v>2.2085806831361898</v>
      </c>
      <c r="I351">
        <f>IMARGUMENT(IMPRODUCT(-1,Table1[[#This Row],[x]]))/turn</f>
        <v>-0.24260499830753532</v>
      </c>
      <c r="J351">
        <f t="shared" si="43"/>
        <v>1.1549245147375992E-3</v>
      </c>
      <c r="K351">
        <f>1/(Table1[[#This Row],[omega]]*BxL)</f>
        <v>1.9823693783404932E-6</v>
      </c>
      <c r="L351">
        <f>BxL/(Rdc*mms*Table1[[#This Row],[omega]]^2)</f>
        <v>2.1393412933040849E-8</v>
      </c>
      <c r="M351">
        <f>BxL/(Table1[[#This Row],[omega]]*Le*mms*Table1[[#This Row],[omega]]^2)</f>
        <v>9.9424413295020031E-10</v>
      </c>
      <c r="N351" s="1">
        <f>Table1[[#This Row],[x_A]]*Table1[[#This Row],[omega]]^2</f>
        <v>2566946.8912844588</v>
      </c>
      <c r="O351" s="1">
        <f>Table1[[#This Row],[x_B]]*Table1[[#This Row],[omega]]^2</f>
        <v>4406.0342023866224</v>
      </c>
      <c r="P351" s="1">
        <f>Table1[[#This Row],[x_C]]*Table1[[#This Row],[omega]]^2</f>
        <v>47.549215660134202</v>
      </c>
      <c r="Q351" s="1">
        <f>Table1[[#This Row],[x_D]]*Table1[[#This Row],[omega]]^2</f>
        <v>2.2098170518392597</v>
      </c>
    </row>
    <row r="352" spans="2:17" x14ac:dyDescent="0.3">
      <c r="B352">
        <f t="shared" si="44"/>
        <v>332</v>
      </c>
      <c r="C352">
        <f t="shared" si="45"/>
        <v>7670.9259583334479</v>
      </c>
      <c r="D352">
        <f t="shared" si="40"/>
        <v>48197.849273863161</v>
      </c>
      <c r="E352" t="str">
        <f t="shared" si="41"/>
        <v>522742778.096337+11493773668.5659i</v>
      </c>
      <c r="F352" t="str">
        <f t="shared" si="42"/>
        <v>-4.22521815196793E-11+9.29017160521839E-10i</v>
      </c>
      <c r="G352">
        <f t="shared" si="46"/>
        <v>9.2997748972070941E-10</v>
      </c>
      <c r="H352">
        <f t="shared" si="47"/>
        <v>2.1603680952879025</v>
      </c>
      <c r="I352">
        <f>IMARGUMENT(IMPRODUCT(-1,Table1[[#This Row],[x]]))/turn</f>
        <v>-0.24276653544684876</v>
      </c>
      <c r="J352">
        <f t="shared" si="43"/>
        <v>1.1549245147375992E-3</v>
      </c>
      <c r="K352">
        <f>1/(Table1[[#This Row],[omega]]*BxL)</f>
        <v>1.939048014242292E-6</v>
      </c>
      <c r="L352">
        <f>BxL/(Rdc*mms*Table1[[#This Row],[omega]]^2)</f>
        <v>2.0468595289039057E-8</v>
      </c>
      <c r="M352">
        <f>BxL/(Table1[[#This Row],[omega]]*Le*mms*Table1[[#This Row],[omega]]^2)</f>
        <v>9.3047559047040311E-10</v>
      </c>
      <c r="N352" s="1">
        <f>Table1[[#This Row],[x_A]]*Table1[[#This Row],[omega]]^2</f>
        <v>2682927.3844620571</v>
      </c>
      <c r="O352" s="1">
        <f>Table1[[#This Row],[x_B]]*Table1[[#This Row],[omega]]^2</f>
        <v>4504.4718947535675</v>
      </c>
      <c r="P352" s="1">
        <f>Table1[[#This Row],[x_C]]*Table1[[#This Row],[omega]]^2</f>
        <v>47.549215660134195</v>
      </c>
      <c r="Q352" s="1">
        <f>Table1[[#This Row],[x_D]]*Table1[[#This Row],[omega]]^2</f>
        <v>2.1615251996046969</v>
      </c>
    </row>
    <row r="353" spans="2:17" x14ac:dyDescent="0.3">
      <c r="B353">
        <f t="shared" si="44"/>
        <v>333</v>
      </c>
      <c r="C353">
        <f t="shared" si="45"/>
        <v>7842.306436779807</v>
      </c>
      <c r="D353">
        <f t="shared" si="40"/>
        <v>49274.664577974727</v>
      </c>
      <c r="E353" t="str">
        <f t="shared" si="41"/>
        <v>546361903.188501+12281743964.5959i</v>
      </c>
      <c r="F353" t="str">
        <f t="shared" si="42"/>
        <v>-3.86799138769066E-11+8.69491075487536E-10i</v>
      </c>
      <c r="G353">
        <f t="shared" si="46"/>
        <v>8.7035100165967359E-10</v>
      </c>
      <c r="H353">
        <f t="shared" si="47"/>
        <v>2.1132057646880575</v>
      </c>
      <c r="I353">
        <f>IMARGUMENT(IMPRODUCT(-1,Table1[[#This Row],[x]]))/turn</f>
        <v>-0.24292454683661294</v>
      </c>
      <c r="J353">
        <f t="shared" si="43"/>
        <v>1.1549245147375992E-3</v>
      </c>
      <c r="K353">
        <f>1/(Table1[[#This Row],[omega]]*BxL)</f>
        <v>1.8966733660325798E-6</v>
      </c>
      <c r="L353">
        <f>BxL/(Rdc*mms*Table1[[#This Row],[omega]]^2)</f>
        <v>1.9583756664623069E-8</v>
      </c>
      <c r="M353">
        <f>BxL/(Table1[[#This Row],[omega]]*Le*mms*Table1[[#This Row],[omega]]^2)</f>
        <v>8.7079701631451404E-10</v>
      </c>
      <c r="N353" s="1">
        <f>Table1[[#This Row],[x_A]]*Table1[[#This Row],[omega]]^2</f>
        <v>2804148.1398528661</v>
      </c>
      <c r="O353" s="1">
        <f>Table1[[#This Row],[x_B]]*Table1[[#This Row],[omega]]^2</f>
        <v>4605.1088390630593</v>
      </c>
      <c r="P353" s="1">
        <f>Table1[[#This Row],[x_C]]*Table1[[#This Row],[omega]]^2</f>
        <v>47.549215660134202</v>
      </c>
      <c r="Q353" s="1">
        <f>Table1[[#This Row],[x_D]]*Table1[[#This Row],[omega]]^2</f>
        <v>2.1142886849557967</v>
      </c>
    </row>
    <row r="354" spans="2:17" x14ac:dyDescent="0.3">
      <c r="B354">
        <f t="shared" si="44"/>
        <v>334</v>
      </c>
      <c r="C354">
        <f t="shared" si="45"/>
        <v>8017.5158230466868</v>
      </c>
      <c r="D354">
        <f t="shared" si="40"/>
        <v>50375.537619446739</v>
      </c>
      <c r="E354" t="str">
        <f t="shared" si="41"/>
        <v>571048194.019821+13123722353.1712i</v>
      </c>
      <c r="F354" t="str">
        <f t="shared" si="42"/>
        <v>-3.54095964542891E-11+8.13776695855895E-10i</v>
      </c>
      <c r="G354">
        <f t="shared" si="46"/>
        <v>8.1454671458375764E-10</v>
      </c>
      <c r="H354">
        <f t="shared" si="47"/>
        <v>2.0670709541759749</v>
      </c>
      <c r="I354">
        <f>IMARGUMENT(IMPRODUCT(-1,Table1[[#This Row],[x]]))/turn</f>
        <v>-0.24307910924591608</v>
      </c>
      <c r="J354">
        <f t="shared" si="43"/>
        <v>1.1549245147375992E-3</v>
      </c>
      <c r="K354">
        <f>1/(Table1[[#This Row],[omega]]*BxL)</f>
        <v>1.8552247448205018E-6</v>
      </c>
      <c r="L354">
        <f>BxL/(Rdc*mms*Table1[[#This Row],[omega]]^2)</f>
        <v>1.8737168803398315E-8</v>
      </c>
      <c r="M354">
        <f>BxL/(Table1[[#This Row],[omega]]*Le*mms*Table1[[#This Row],[omega]]^2)</f>
        <v>8.1494608927774944E-10</v>
      </c>
      <c r="N354" s="1">
        <f>Table1[[#This Row],[x_A]]*Table1[[#This Row],[omega]]^2</f>
        <v>2930845.9244106291</v>
      </c>
      <c r="O354" s="1">
        <f>Table1[[#This Row],[x_B]]*Table1[[#This Row],[omega]]^2</f>
        <v>4707.9941700417521</v>
      </c>
      <c r="P354" s="1">
        <f>Table1[[#This Row],[x_C]]*Table1[[#This Row],[omega]]^2</f>
        <v>47.549215660134195</v>
      </c>
      <c r="Q354" s="1">
        <f>Table1[[#This Row],[x_D]]*Table1[[#This Row],[omega]]^2</f>
        <v>2.0680844452563547</v>
      </c>
    </row>
    <row r="355" spans="2:17" x14ac:dyDescent="0.3">
      <c r="B355">
        <f t="shared" si="44"/>
        <v>335</v>
      </c>
      <c r="C355">
        <f t="shared" si="45"/>
        <v>8196.6396609208332</v>
      </c>
      <c r="D355">
        <f t="shared" si="40"/>
        <v>51501.005885743194</v>
      </c>
      <c r="E355" t="str">
        <f t="shared" si="41"/>
        <v>596849867.563213+14023410317.8502i</v>
      </c>
      <c r="F355" t="str">
        <f t="shared" si="42"/>
        <v>-3.2415715476325E-11+7.61630191403281E-10i</v>
      </c>
      <c r="G355">
        <f t="shared" si="46"/>
        <v>7.6231970135031974E-10</v>
      </c>
      <c r="H355">
        <f t="shared" si="47"/>
        <v>2.0219414097491977</v>
      </c>
      <c r="I355">
        <f>IMARGUMENT(IMPRODUCT(-1,Table1[[#This Row],[x]]))/turn</f>
        <v>-0.24323029778413224</v>
      </c>
      <c r="J355">
        <f t="shared" si="43"/>
        <v>1.1549245147375992E-3</v>
      </c>
      <c r="K355">
        <f>1/(Table1[[#This Row],[omega]]*BxL)</f>
        <v>1.8146819138362736E-6</v>
      </c>
      <c r="L355">
        <f>BxL/(Rdc*mms*Table1[[#This Row],[omega]]^2)</f>
        <v>1.7927178159910986E-8</v>
      </c>
      <c r="M355">
        <f>BxL/(Table1[[#This Row],[omega]]*Le*mms*Table1[[#This Row],[omega]]^2)</f>
        <v>7.6267731283684311E-10</v>
      </c>
      <c r="N355" s="1">
        <f>Table1[[#This Row],[x_A]]*Table1[[#This Row],[omega]]^2</f>
        <v>3063268.2027580529</v>
      </c>
      <c r="O355" s="1">
        <f>Table1[[#This Row],[x_B]]*Table1[[#This Row],[omega]]^2</f>
        <v>4813.1781201629155</v>
      </c>
      <c r="P355" s="1">
        <f>Table1[[#This Row],[x_C]]*Table1[[#This Row],[omega]]^2</f>
        <v>47.549215660134202</v>
      </c>
      <c r="Q355" s="1">
        <f>Table1[[#This Row],[x_D]]*Table1[[#This Row],[omega]]^2</f>
        <v>2.0228899218654699</v>
      </c>
    </row>
    <row r="356" spans="2:17" x14ac:dyDescent="0.3">
      <c r="B356">
        <f t="shared" si="44"/>
        <v>336</v>
      </c>
      <c r="C356">
        <f t="shared" si="45"/>
        <v>8379.7654053708811</v>
      </c>
      <c r="D356">
        <f t="shared" si="40"/>
        <v>52651.618872638057</v>
      </c>
      <c r="E356" t="str">
        <f t="shared" si="41"/>
        <v>623817319.343984+14984763019.9413i</v>
      </c>
      <c r="F356" t="str">
        <f t="shared" si="42"/>
        <v>-2.96749118874455E-11+7.1282330336489E-10i</v>
      </c>
      <c r="G356">
        <f t="shared" si="46"/>
        <v>7.1344072088405618E-10</v>
      </c>
      <c r="H356">
        <f t="shared" si="47"/>
        <v>1.9777953508819719</v>
      </c>
      <c r="I356">
        <f>IMARGUMENT(IMPRODUCT(-1,Table1[[#This Row],[x]]))/turn</f>
        <v>-0.24337818593604388</v>
      </c>
      <c r="J356">
        <f t="shared" si="43"/>
        <v>1.1549245147375992E-3</v>
      </c>
      <c r="K356">
        <f>1/(Table1[[#This Row],[omega]]*BxL)</f>
        <v>1.7750250785508476E-6</v>
      </c>
      <c r="L356">
        <f>BxL/(Rdc*mms*Table1[[#This Row],[omega]]^2)</f>
        <v>1.715220266996271E-8</v>
      </c>
      <c r="M356">
        <f>BxL/(Table1[[#This Row],[omega]]*Le*mms*Table1[[#This Row],[omega]]^2)</f>
        <v>7.1376093605350648E-10</v>
      </c>
      <c r="N356" s="1">
        <f>Table1[[#This Row],[x_A]]*Table1[[#This Row],[omega]]^2</f>
        <v>3201673.6205317546</v>
      </c>
      <c r="O356" s="1">
        <f>Table1[[#This Row],[x_B]]*Table1[[#This Row],[omega]]^2</f>
        <v>4920.7120441717816</v>
      </c>
      <c r="P356" s="1">
        <f>Table1[[#This Row],[x_C]]*Table1[[#This Row],[omega]]^2</f>
        <v>47.549215660134195</v>
      </c>
      <c r="Q356" s="1">
        <f>Table1[[#This Row],[x_D]]*Table1[[#This Row],[omega]]^2</f>
        <v>1.9786830491235805</v>
      </c>
    </row>
    <row r="357" spans="2:17" x14ac:dyDescent="0.3">
      <c r="B357">
        <f t="shared" si="44"/>
        <v>337</v>
      </c>
      <c r="C357">
        <f t="shared" si="45"/>
        <v>8566.9824652462339</v>
      </c>
      <c r="D357">
        <f t="shared" si="40"/>
        <v>53827.938352500234</v>
      </c>
      <c r="E357" t="str">
        <f t="shared" si="41"/>
        <v>652003221.871787+16012006683.936i</v>
      </c>
      <c r="F357" t="str">
        <f t="shared" si="42"/>
        <v>-2.716579951651E-11+6.67142352738804E-10i</v>
      </c>
      <c r="G357">
        <f t="shared" si="46"/>
        <v>6.676952145112602E-10</v>
      </c>
      <c r="H357">
        <f t="shared" si="47"/>
        <v>1.9346114609994933</v>
      </c>
      <c r="I357">
        <f>IMARGUMENT(IMPRODUCT(-1,Table1[[#This Row],[x]]))/turn</f>
        <v>-0.24352284559626969</v>
      </c>
      <c r="J357">
        <f t="shared" si="43"/>
        <v>1.1549245147375992E-3</v>
      </c>
      <c r="K357">
        <f>1/(Table1[[#This Row],[omega]]*BxL)</f>
        <v>1.7362348770114591E-6</v>
      </c>
      <c r="L357">
        <f>BxL/(Rdc*mms*Table1[[#This Row],[omega]]^2)</f>
        <v>1.6410728660540998E-8</v>
      </c>
      <c r="M357">
        <f>BxL/(Table1[[#This Row],[omega]]*Le*mms*Table1[[#This Row],[omega]]^2)</f>
        <v>6.679819436886324E-10</v>
      </c>
      <c r="N357" s="1">
        <f>Table1[[#This Row],[x_A]]*Table1[[#This Row],[omega]]^2</f>
        <v>3346332.5095659457</v>
      </c>
      <c r="O357" s="1">
        <f>Table1[[#This Row],[x_B]]*Table1[[#This Row],[omega]]^2</f>
        <v>5030.6484441589009</v>
      </c>
      <c r="P357" s="1">
        <f>Table1[[#This Row],[x_C]]*Table1[[#This Row],[omega]]^2</f>
        <v>47.549215660134202</v>
      </c>
      <c r="Q357" s="1">
        <f>Table1[[#This Row],[x_D]]*Table1[[#This Row],[omega]]^2</f>
        <v>1.9354422435791667</v>
      </c>
    </row>
    <row r="358" spans="2:17" x14ac:dyDescent="0.3">
      <c r="B358">
        <f t="shared" si="44"/>
        <v>338</v>
      </c>
      <c r="C358">
        <f t="shared" si="45"/>
        <v>8758.3822469297538</v>
      </c>
      <c r="D358">
        <f t="shared" si="40"/>
        <v>55030.538648571506</v>
      </c>
      <c r="E358" t="str">
        <f t="shared" si="41"/>
        <v>681462627.519942+17109657174.4255i</v>
      </c>
      <c r="F358" t="str">
        <f t="shared" si="42"/>
        <v>-2.48687985692268E-11+6.24387311462449E-10i</v>
      </c>
      <c r="G358">
        <f t="shared" si="46"/>
        <v>6.2488236641593748E-10</v>
      </c>
      <c r="H358">
        <f t="shared" si="47"/>
        <v>1.8923688781076811</v>
      </c>
      <c r="I358">
        <f>IMARGUMENT(IMPRODUCT(-1,Table1[[#This Row],[x]]))/turn</f>
        <v>-0.24366434710300916</v>
      </c>
      <c r="J358">
        <f t="shared" si="43"/>
        <v>1.1549245147375992E-3</v>
      </c>
      <c r="K358">
        <f>1/(Table1[[#This Row],[omega]]*BxL)</f>
        <v>1.6982923703884124E-6</v>
      </c>
      <c r="L358">
        <f>BxL/(Rdc*mms*Table1[[#This Row],[omega]]^2)</f>
        <v>1.5701307893331187E-8</v>
      </c>
      <c r="M358">
        <f>BxL/(Table1[[#This Row],[omega]]*Le*mms*Table1[[#This Row],[omega]]^2)</f>
        <v>6.2513911108830193E-10</v>
      </c>
      <c r="N358" s="1">
        <f>Table1[[#This Row],[x_A]]*Table1[[#This Row],[omega]]^2</f>
        <v>3497527.4159013405</v>
      </c>
      <c r="O358" s="1">
        <f>Table1[[#This Row],[x_B]]*Table1[[#This Row],[omega]]^2</f>
        <v>5143.040995193599</v>
      </c>
      <c r="P358" s="1">
        <f>Table1[[#This Row],[x_C]]*Table1[[#This Row],[omega]]^2</f>
        <v>47.549215660134209</v>
      </c>
      <c r="Q358" s="1">
        <f>Table1[[#This Row],[x_D]]*Table1[[#This Row],[omega]]^2</f>
        <v>1.8931463934509112</v>
      </c>
    </row>
    <row r="359" spans="2:17" x14ac:dyDescent="0.3">
      <c r="B359">
        <f t="shared" si="44"/>
        <v>339</v>
      </c>
      <c r="C359">
        <f t="shared" si="45"/>
        <v>8954.0581989658149</v>
      </c>
      <c r="D359">
        <f t="shared" si="40"/>
        <v>56260.006915372862</v>
      </c>
      <c r="E359" t="str">
        <f t="shared" si="41"/>
        <v>712253076.05309+18282539846.1549i</v>
      </c>
      <c r="F359" t="str">
        <f t="shared" si="42"/>
        <v>-2.27659831585474E-11+5.8437093250547E-10i</v>
      </c>
      <c r="G359">
        <f t="shared" si="46"/>
        <v>5.8481422413146539E-10</v>
      </c>
      <c r="H359">
        <f t="shared" si="47"/>
        <v>1.8510471855788937</v>
      </c>
      <c r="I359">
        <f>IMARGUMENT(IMPRODUCT(-1,Table1[[#This Row],[x]]))/turn</f>
        <v>-0.243802759271114</v>
      </c>
      <c r="J359">
        <f t="shared" si="43"/>
        <v>1.1549245147375992E-3</v>
      </c>
      <c r="K359">
        <f>1/(Table1[[#This Row],[omega]]*BxL)</f>
        <v>1.6611790337284258E-6</v>
      </c>
      <c r="L359">
        <f>BxL/(Rdc*mms*Table1[[#This Row],[omega]]^2)</f>
        <v>1.5022554736034264E-8</v>
      </c>
      <c r="M359">
        <f>BxL/(Table1[[#This Row],[omega]]*Le*mms*Table1[[#This Row],[omega]]^2)</f>
        <v>5.850441196872144E-10</v>
      </c>
      <c r="N359" s="1">
        <f>Table1[[#This Row],[x_A]]*Table1[[#This Row],[omega]]^2</f>
        <v>3655553.6516507915</v>
      </c>
      <c r="O359" s="1">
        <f>Table1[[#This Row],[x_B]]*Table1[[#This Row],[omega]]^2</f>
        <v>5257.9445715301736</v>
      </c>
      <c r="P359" s="1">
        <f>Table1[[#This Row],[x_C]]*Table1[[#This Row],[omega]]^2</f>
        <v>47.549215660134202</v>
      </c>
      <c r="Q359" s="1">
        <f>Table1[[#This Row],[x_D]]*Table1[[#This Row],[omega]]^2</f>
        <v>1.8517748483201315</v>
      </c>
    </row>
    <row r="360" spans="2:17" x14ac:dyDescent="0.3">
      <c r="B360">
        <f t="shared" si="44"/>
        <v>340</v>
      </c>
      <c r="C360">
        <f t="shared" si="45"/>
        <v>9154.1058576853229</v>
      </c>
      <c r="D360">
        <f t="shared" si="40"/>
        <v>57516.94342537495</v>
      </c>
      <c r="E360" t="str">
        <f t="shared" si="41"/>
        <v>744434707.013172+19535810754.4673i</v>
      </c>
      <c r="F360" t="str">
        <f t="shared" si="42"/>
        <v>-2.08409416913703E-11+5.46917935168616E-10i</v>
      </c>
      <c r="G360">
        <f t="shared" si="46"/>
        <v>5.4731487524064747E-10</v>
      </c>
      <c r="H360">
        <f t="shared" si="47"/>
        <v>1.8106264030930634</v>
      </c>
      <c r="I360">
        <f>IMARGUMENT(IMPRODUCT(-1,Table1[[#This Row],[x]]))/turn</f>
        <v>-0.24393814942449632</v>
      </c>
      <c r="J360">
        <f t="shared" si="43"/>
        <v>1.1549245147375992E-3</v>
      </c>
      <c r="K360">
        <f>1/(Table1[[#This Row],[omega]]*BxL)</f>
        <v>1.6248767469100677E-6</v>
      </c>
      <c r="L360">
        <f>BxL/(Rdc*mms*Table1[[#This Row],[omega]]^2)</f>
        <v>1.4373143455966369E-8</v>
      </c>
      <c r="M360">
        <f>BxL/(Table1[[#This Row],[omega]]*Le*mms*Table1[[#This Row],[omega]]^2)</f>
        <v>5.4752072924172264E-10</v>
      </c>
      <c r="N360" s="1">
        <f>Table1[[#This Row],[x_A]]*Table1[[#This Row],[omega]]^2</f>
        <v>3820719.8717993814</v>
      </c>
      <c r="O360" s="1">
        <f>Table1[[#This Row],[x_B]]*Table1[[#This Row],[omega]]^2</f>
        <v>5375.4152733995288</v>
      </c>
      <c r="P360" s="1">
        <f>Table1[[#This Row],[x_C]]*Table1[[#This Row],[omega]]^2</f>
        <v>47.549215660134202</v>
      </c>
      <c r="Q360" s="1">
        <f>Table1[[#This Row],[x_D]]*Table1[[#This Row],[omega]]^2</f>
        <v>1.811307409048484</v>
      </c>
    </row>
    <row r="361" spans="2:17" x14ac:dyDescent="0.3">
      <c r="B361">
        <f t="shared" si="44"/>
        <v>341</v>
      </c>
      <c r="C361">
        <f t="shared" si="45"/>
        <v>9358.622893850219</v>
      </c>
      <c r="D361">
        <f t="shared" si="40"/>
        <v>58801.961862074138</v>
      </c>
      <c r="E361" t="str">
        <f t="shared" si="41"/>
        <v>778070377.183291+20874979319.3741i</v>
      </c>
      <c r="F361" t="str">
        <f t="shared" si="42"/>
        <v>-1.90786490291181E-11+5.11864242109062E-10i</v>
      </c>
      <c r="G361">
        <f t="shared" si="46"/>
        <v>5.1221967670000796E-10</v>
      </c>
      <c r="H361">
        <f t="shared" si="47"/>
        <v>1.7710869777335831</v>
      </c>
      <c r="I361">
        <f>IMARGUMENT(IMPRODUCT(-1,Table1[[#This Row],[x]]))/turn</f>
        <v>-0.24407058342788612</v>
      </c>
      <c r="J361">
        <f t="shared" si="43"/>
        <v>1.1549245147375992E-3</v>
      </c>
      <c r="K361">
        <f>1/(Table1[[#This Row],[omega]]*BxL)</f>
        <v>1.5893677857968171E-6</v>
      </c>
      <c r="L361">
        <f>BxL/(Rdc*mms*Table1[[#This Row],[omega]]^2)</f>
        <v>1.3751805630653001E-8</v>
      </c>
      <c r="M361">
        <f>BxL/(Table1[[#This Row],[omega]]*Le*mms*Table1[[#This Row],[omega]]^2)</f>
        <v>5.1240400315391668E-10</v>
      </c>
      <c r="N361" s="1">
        <f>Table1[[#This Row],[x_A]]*Table1[[#This Row],[omega]]^2</f>
        <v>3993348.6770657827</v>
      </c>
      <c r="O361" s="1">
        <f>Table1[[#This Row],[x_B]]*Table1[[#This Row],[omega]]^2</f>
        <v>5495.510454399453</v>
      </c>
      <c r="P361" s="1">
        <f>Table1[[#This Row],[x_C]]*Table1[[#This Row],[omega]]^2</f>
        <v>47.549215660134202</v>
      </c>
      <c r="Q361" s="1">
        <f>Table1[[#This Row],[x_D]]*Table1[[#This Row],[omega]]^2</f>
        <v>1.771724317915969</v>
      </c>
    </row>
    <row r="362" spans="2:17" x14ac:dyDescent="0.3">
      <c r="B362">
        <f t="shared" si="44"/>
        <v>342</v>
      </c>
      <c r="C362">
        <f t="shared" si="45"/>
        <v>9567.7091603399658</v>
      </c>
      <c r="D362">
        <f t="shared" si="40"/>
        <v>60115.68961961555</v>
      </c>
      <c r="E362" t="str">
        <f t="shared" si="41"/>
        <v>813225783.358834+22305932542.8652i</v>
      </c>
      <c r="F362" t="str">
        <f t="shared" si="42"/>
        <v>-1.74653494307135E-11+4.79056264829669E-10i</v>
      </c>
      <c r="G362">
        <f t="shared" si="46"/>
        <v>4.7937453343214936E-10</v>
      </c>
      <c r="H362">
        <f t="shared" si="47"/>
        <v>1.7324097752378573</v>
      </c>
      <c r="I362">
        <f>IMARGUMENT(IMPRODUCT(-1,Table1[[#This Row],[x]]))/turn</f>
        <v>-0.24420012571794614</v>
      </c>
      <c r="J362">
        <f t="shared" si="43"/>
        <v>1.1549245147375992E-3</v>
      </c>
      <c r="K362">
        <f>1/(Table1[[#This Row],[omega]]*BxL)</f>
        <v>1.5546348135834847E-6</v>
      </c>
      <c r="L362">
        <f>BxL/(Rdc*mms*Table1[[#This Row],[omega]]^2)</f>
        <v>1.3157327670361312E-8</v>
      </c>
      <c r="M362">
        <f>BxL/(Table1[[#This Row],[omega]]*Le*mms*Table1[[#This Row],[omega]]^2)</f>
        <v>4.7953958348167348E-10</v>
      </c>
      <c r="N362" s="1">
        <f>Table1[[#This Row],[x_A]]*Table1[[#This Row],[omega]]^2</f>
        <v>4173777.244002156</v>
      </c>
      <c r="O362" s="1">
        <f>Table1[[#This Row],[x_B]]*Table1[[#This Row],[omega]]^2</f>
        <v>5618.2887494967799</v>
      </c>
      <c r="P362" s="1">
        <f>Table1[[#This Row],[x_C]]*Table1[[#This Row],[omega]]^2</f>
        <v>47.549215660134195</v>
      </c>
      <c r="Q362" s="1">
        <f>Table1[[#This Row],[x_D]]*Table1[[#This Row],[omega]]^2</f>
        <v>1.7330062489744822</v>
      </c>
    </row>
    <row r="363" spans="2:17" x14ac:dyDescent="0.3">
      <c r="B363">
        <f t="shared" si="44"/>
        <v>343</v>
      </c>
      <c r="C363">
        <f t="shared" si="45"/>
        <v>9781.46674090341</v>
      </c>
      <c r="D363">
        <f t="shared" si="40"/>
        <v>61458.768109110038</v>
      </c>
      <c r="E363" t="str">
        <f t="shared" si="41"/>
        <v>849969590.665672+23834960885.9161i</v>
      </c>
      <c r="F363" t="str">
        <f t="shared" si="42"/>
        <v>-1.59884493697606E-11+4.48350234572792E-10i</v>
      </c>
      <c r="G363">
        <f t="shared" si="46"/>
        <v>4.4863522304287148E-10</v>
      </c>
      <c r="H363">
        <f t="shared" si="47"/>
        <v>1.6945760714010525</v>
      </c>
      <c r="I363">
        <f>IMARGUMENT(IMPRODUCT(-1,Table1[[#This Row],[x]]))/turn</f>
        <v>-0.24432683933375718</v>
      </c>
      <c r="J363">
        <f t="shared" si="43"/>
        <v>1.1549245147375992E-3</v>
      </c>
      <c r="K363">
        <f>1/(Table1[[#This Row],[omega]]*BxL)</f>
        <v>1.5206608723317441E-6</v>
      </c>
      <c r="L363">
        <f>BxL/(Rdc*mms*Table1[[#This Row],[omega]]^2)</f>
        <v>1.2588548447731052E-8</v>
      </c>
      <c r="M363">
        <f>BxL/(Table1[[#This Row],[omega]]*Le*mms*Table1[[#This Row],[omega]]^2)</f>
        <v>4.4878301244789972E-10</v>
      </c>
      <c r="N363" s="1">
        <f>Table1[[#This Row],[x_A]]*Table1[[#This Row],[omega]]^2</f>
        <v>4362357.9835633794</v>
      </c>
      <c r="O363" s="1">
        <f>Table1[[#This Row],[x_B]]*Table1[[#This Row],[omega]]^2</f>
        <v>5743.8101036551443</v>
      </c>
      <c r="P363" s="1">
        <f>Table1[[#This Row],[x_C]]*Table1[[#This Row],[omega]]^2</f>
        <v>47.549215660134202</v>
      </c>
      <c r="Q363" s="1">
        <f>Table1[[#This Row],[x_D]]*Table1[[#This Row],[omega]]^2</f>
        <v>1.695134298612168</v>
      </c>
    </row>
    <row r="364" spans="2:17" x14ac:dyDescent="0.3">
      <c r="B364">
        <f t="shared" si="44"/>
        <v>344</v>
      </c>
      <c r="C364">
        <f t="shared" si="45"/>
        <v>9999.9999999999909</v>
      </c>
      <c r="D364">
        <f t="shared" si="40"/>
        <v>62831.85307179574</v>
      </c>
      <c r="E364" t="str">
        <f t="shared" si="41"/>
        <v>888373566.676093+25468785918.9319i</v>
      </c>
      <c r="F364" t="str">
        <f t="shared" si="42"/>
        <v>-1.46364193941064E-11+4.1961157575067E-10i</v>
      </c>
      <c r="G364">
        <f t="shared" si="46"/>
        <v>4.1986676371992154E-10</v>
      </c>
      <c r="H364">
        <f t="shared" si="47"/>
        <v>1.6575675436325068</v>
      </c>
      <c r="I364">
        <f>IMARGUMENT(IMPRODUCT(-1,Table1[[#This Row],[x]]))/turn</f>
        <v>-0.24445078594668293</v>
      </c>
      <c r="J364">
        <f t="shared" si="43"/>
        <v>1.1549245147375992E-3</v>
      </c>
      <c r="K364">
        <f>1/(Table1[[#This Row],[omega]]*BxL)</f>
        <v>1.4874293746906137E-6</v>
      </c>
      <c r="L364">
        <f>BxL/(Rdc*mms*Table1[[#This Row],[omega]]^2)</f>
        <v>1.2044357029874E-8</v>
      </c>
      <c r="M364">
        <f>BxL/(Table1[[#This Row],[omega]]*Le*mms*Table1[[#This Row],[omega]]^2)</f>
        <v>4.1999909746659954E-10</v>
      </c>
      <c r="N364" s="1">
        <f>Table1[[#This Row],[x_A]]*Table1[[#This Row],[omega]]^2</f>
        <v>4559459.2294320622</v>
      </c>
      <c r="O364" s="1">
        <f>Table1[[#This Row],[x_B]]*Table1[[#This Row],[omega]]^2</f>
        <v>5872.1358011024058</v>
      </c>
      <c r="P364" s="1">
        <f>Table1[[#This Row],[x_C]]*Table1[[#This Row],[omega]]^2</f>
        <v>47.549215660134202</v>
      </c>
      <c r="Q364" s="1">
        <f>Table1[[#This Row],[x_D]]*Table1[[#This Row],[omega]]^2</f>
        <v>1.6580899763239572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BxL</vt:lpstr>
      <vt:lpstr>Ca</vt:lpstr>
      <vt:lpstr>k</vt:lpstr>
      <vt:lpstr>Le</vt:lpstr>
      <vt:lpstr>mms</vt:lpstr>
      <vt:lpstr>Rdc</vt:lpstr>
      <vt:lpstr>Sd</vt:lpstr>
      <vt:lpstr>turn</vt:lpstr>
      <vt:lpstr>Vas</vt:lpstr>
      <vt:lpstr>xmax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</dc:creator>
  <cp:lastModifiedBy>EMB</cp:lastModifiedBy>
  <cp:lastPrinted>2019-07-03T22:52:27Z</cp:lastPrinted>
  <dcterms:created xsi:type="dcterms:W3CDTF">2019-07-03T22:46:24Z</dcterms:created>
  <dcterms:modified xsi:type="dcterms:W3CDTF">2019-07-12T21:40:03Z</dcterms:modified>
</cp:coreProperties>
</file>