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eepa\"/>
    </mc:Choice>
  </mc:AlternateContent>
  <xr:revisionPtr revIDLastSave="0" documentId="13_ncr:1_{18890ABD-17C6-43BF-957C-ECCE500D1266}" xr6:coauthVersionLast="47" xr6:coauthVersionMax="47" xr10:uidLastSave="{00000000-0000-0000-0000-000000000000}"/>
  <bookViews>
    <workbookView xWindow="-108" yWindow="-108" windowWidth="23256" windowHeight="12456" activeTab="3" xr2:uid="{00000000-000D-0000-FFFF-FFFF00000000}"/>
  </bookViews>
  <sheets>
    <sheet name="Table_1" sheetId="7" r:id="rId1"/>
    <sheet name="kpi" sheetId="8" r:id="rId2"/>
    <sheet name="Data" sheetId="1" r:id="rId3"/>
    <sheet name="CHART" sheetId="10" r:id="rId4"/>
    <sheet name="dashboard" sheetId="4" r:id="rId5"/>
  </sheets>
  <definedNames>
    <definedName name="_xlchart.v1.0" hidden="1">CHART!$E$75:$E$83</definedName>
    <definedName name="_xlchart.v1.1" hidden="1">CHART!$F$75:$F$83</definedName>
    <definedName name="_xlchart.v1.4" hidden="1">CHART!$E$75:$E$83</definedName>
    <definedName name="_xlchart.v1.5" hidden="1">CHART!$F$75:$F$83</definedName>
    <definedName name="_xlchart.v2.2" hidden="1">CHART!$E$125:$E$127</definedName>
    <definedName name="_xlchart.v2.3" hidden="1">CHART!$F$125:$F$127</definedName>
    <definedName name="_xlchart.v2.6" hidden="1">CHART!$E$125:$E$127</definedName>
    <definedName name="_xlchart.v2.7" hidden="1">CHART!$F$125:$F$127</definedName>
    <definedName name="_xlcn.WorksheetConnection_HRDATA_Excel.xlsxTable_1" hidden="1">Table_1[]</definedName>
    <definedName name="ExternalData_1" localSheetId="0" hidden="1">Table_1!$A$1:$AR$1471</definedName>
    <definedName name="Slicer_Department">#N/A</definedName>
    <definedName name="Slicer_Education_Field">#N/A</definedName>
    <definedName name="Slicer_Gender1">#N/A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HR DATA_Excel.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F125" i="10" l="1"/>
  <c r="F126" i="10"/>
  <c r="F127" i="10"/>
  <c r="E126" i="10"/>
  <c r="E127" i="10"/>
  <c r="E125" i="10"/>
  <c r="F75" i="10"/>
  <c r="F76" i="10"/>
  <c r="F77" i="10"/>
  <c r="F78" i="10"/>
  <c r="F79" i="10"/>
  <c r="F80" i="10"/>
  <c r="F81" i="10"/>
  <c r="F82" i="10"/>
  <c r="F83" i="10"/>
  <c r="E76" i="10"/>
  <c r="E77" i="10"/>
  <c r="E78" i="10"/>
  <c r="E79" i="10"/>
  <c r="E80" i="10"/>
  <c r="E81" i="10"/>
  <c r="E82" i="10"/>
  <c r="E83" i="10"/>
  <c r="E75" i="10"/>
  <c r="A32" i="10"/>
  <c r="B32" i="10"/>
  <c r="B31" i="10"/>
  <c r="A31" i="10"/>
  <c r="B5" i="10"/>
  <c r="A6" i="8"/>
  <c r="C6" i="8"/>
  <c r="B6" i="8"/>
  <c r="C5" i="10" l="1"/>
  <c r="B6" i="10"/>
  <c r="C6" i="10" s="1"/>
  <c r="E6" i="8"/>
  <c r="D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5133A1-7EBE-45C7-94CD-89BCEABED29D}"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 id="2" xr16:uid="{122E2FD9-8798-423E-8D7B-41E3620DF7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8FA6ECC-CABA-4E13-9F03-97C7FA682C1A}" name="WorksheetConnection_HR DATA_Excel.xlsx!Table_1" type="102" refreshedVersion="8" minRefreshableVersion="5">
    <extLst>
      <ext xmlns:x15="http://schemas.microsoft.com/office/spreadsheetml/2010/11/main" uri="{DE250136-89BD-433C-8126-D09CA5730AF9}">
        <x15:connection id="Table_1" autoDelete="1">
          <x15:rangePr sourceName="_xlcn.WorksheetConnection_HRDATA_Excel.xlsxTable_1"/>
        </x15:connection>
      </ext>
    </extLst>
  </connection>
</connections>
</file>

<file path=xl/sharedStrings.xml><?xml version="1.0" encoding="utf-8"?>
<sst xmlns="http://schemas.openxmlformats.org/spreadsheetml/2006/main" count="38364" uniqueCount="1569">
  <si>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</si>
  <si>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</si>
  <si>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</si>
  <si>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</si>
  <si>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</si>
  <si>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</si>
  <si>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</si>
  <si>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</si>
  <si>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</si>
  <si>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</si>
  <si>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</si>
  <si>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</si>
  <si>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</si>
  <si>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</si>
  <si>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</si>
  <si>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</si>
  <si>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</si>
  <si>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</si>
  <si>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</si>
  <si>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</si>
  <si>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</si>
  <si>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</si>
  <si>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</si>
  <si>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</si>
  <si>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</si>
  <si>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</si>
  <si>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</si>
  <si>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</si>
  <si>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</si>
  <si>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</si>
  <si>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</si>
  <si>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</si>
  <si>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</si>
  <si>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</si>
  <si>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</si>
  <si>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</si>
  <si>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</si>
  <si>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</si>
  <si>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</si>
  <si>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</si>
  <si>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</si>
  <si>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</si>
  <si>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</si>
  <si>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</si>
  <si>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</si>
  <si>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</si>
  <si>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</si>
  <si>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</si>
  <si>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</si>
  <si>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</si>
  <si>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</si>
  <si>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</si>
  <si>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</si>
  <si>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</si>
  <si>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</si>
  <si>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</si>
  <si>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</si>
  <si>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</si>
  <si>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</si>
  <si>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</si>
  <si>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</si>
  <si>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</si>
  <si>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</si>
  <si>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</si>
  <si>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</si>
  <si>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</si>
  <si>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</si>
  <si>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</si>
  <si>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</si>
  <si>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</si>
  <si>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</si>
  <si>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</si>
  <si>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</si>
  <si>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</si>
  <si>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</si>
  <si>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</si>
  <si>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</si>
  <si>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</si>
  <si>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</si>
  <si>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</si>
  <si>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</si>
  <si>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</si>
  <si>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</si>
  <si>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</si>
  <si>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</si>
  <si>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</si>
  <si>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</si>
  <si>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</si>
  <si>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</si>
  <si>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</si>
  <si>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</si>
  <si>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</si>
  <si>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</si>
  <si>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</si>
  <si>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</si>
  <si>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</si>
  <si>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</si>
  <si>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</si>
  <si>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</si>
  <si>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</si>
  <si>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</si>
  <si>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</si>
  <si>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</si>
  <si>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</si>
  <si>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</si>
  <si>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</si>
  <si>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</si>
  <si>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</si>
  <si>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</si>
  <si>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</si>
  <si>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</si>
  <si>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</si>
  <si>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</si>
  <si>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</si>
  <si>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</si>
  <si>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</si>
  <si>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</si>
  <si>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</si>
  <si>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</si>
  <si>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</si>
  <si>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</si>
  <si>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</si>
  <si>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</si>
  <si>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</si>
  <si>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</si>
  <si>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</si>
  <si>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</si>
  <si>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</si>
  <si>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</si>
  <si>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</si>
  <si>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</si>
  <si>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</si>
  <si>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</si>
  <si>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</si>
  <si>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</si>
  <si>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</si>
  <si>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</si>
  <si>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</si>
  <si>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</si>
  <si>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</si>
  <si>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</si>
  <si>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</si>
  <si>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</si>
  <si>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</si>
  <si>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</si>
  <si>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</si>
  <si>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</si>
  <si>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</si>
  <si>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</si>
  <si>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</si>
  <si>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</si>
  <si>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</si>
  <si>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</si>
  <si>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</si>
  <si>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</si>
  <si>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</si>
  <si>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</si>
  <si>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</si>
  <si>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</si>
  <si>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</si>
  <si>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</si>
  <si>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</si>
  <si>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</si>
  <si>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</si>
  <si>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</si>
  <si>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</si>
  <si>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</si>
  <si>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</si>
  <si>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</si>
  <si>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</si>
  <si>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</si>
  <si>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</si>
  <si>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</si>
  <si>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</si>
  <si>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</si>
  <si>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</si>
  <si>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</si>
  <si>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</si>
  <si>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</si>
  <si>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</si>
  <si>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</si>
  <si>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</si>
  <si>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</si>
  <si>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</si>
  <si>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</si>
  <si>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</si>
  <si>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</si>
  <si>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</si>
  <si>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</si>
  <si>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</si>
  <si>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</si>
  <si>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</si>
  <si>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</si>
  <si>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</si>
  <si>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</si>
  <si>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</si>
  <si>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</si>
  <si>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</si>
  <si>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</si>
  <si>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</si>
  <si>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</si>
  <si>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</si>
  <si>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</si>
  <si>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</si>
  <si>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</si>
  <si>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</si>
  <si>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</si>
  <si>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</si>
  <si>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</si>
  <si>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</si>
  <si>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</si>
  <si>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</si>
  <si>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</si>
  <si>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</si>
  <si>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</si>
  <si>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</si>
  <si>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</si>
  <si>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</si>
  <si>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</si>
  <si>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</si>
  <si>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</si>
  <si>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</si>
  <si>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</si>
  <si>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</si>
  <si>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</si>
  <si>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</si>
  <si>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</si>
  <si>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</si>
  <si>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</si>
  <si>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</si>
  <si>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</si>
  <si>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</si>
  <si>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</si>
  <si>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</si>
  <si>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</si>
  <si>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</si>
  <si>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</si>
  <si>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</si>
  <si>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</si>
  <si>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</si>
  <si>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</si>
  <si>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</si>
  <si>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</si>
  <si>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</si>
  <si>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</si>
  <si>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</si>
  <si>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</si>
  <si>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</si>
  <si>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</si>
  <si>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</si>
  <si>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</si>
  <si>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</si>
  <si>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</si>
  <si>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</si>
  <si>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</si>
  <si>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</si>
  <si>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</si>
  <si>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</si>
  <si>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</si>
  <si>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</si>
  <si>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</si>
  <si>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</si>
  <si>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</si>
  <si>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</si>
  <si>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</si>
  <si>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</si>
  <si>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</si>
  <si>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</si>
  <si>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</si>
  <si>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</si>
  <si>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</si>
  <si>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</si>
  <si>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</si>
  <si>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</si>
  <si>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</si>
  <si>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</si>
  <si>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</si>
  <si>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</si>
  <si>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</si>
  <si>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</si>
  <si>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</si>
  <si>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</si>
  <si>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</si>
  <si>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</si>
  <si>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</si>
  <si>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</si>
  <si>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</si>
  <si>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</si>
  <si>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</si>
  <si>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</si>
  <si>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</si>
  <si>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</si>
  <si>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</si>
  <si>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</si>
  <si>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</si>
  <si>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</si>
  <si>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</si>
  <si>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</si>
  <si>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</si>
  <si>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</si>
  <si>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</si>
  <si>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</si>
  <si>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</si>
  <si>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</si>
  <si>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</si>
  <si>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</si>
  <si>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</si>
  <si>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</si>
  <si>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</si>
  <si>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</si>
  <si>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</si>
  <si>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</si>
  <si>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</si>
  <si>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</si>
  <si>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</si>
  <si>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</si>
  <si>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</si>
  <si>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</si>
  <si>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</si>
  <si>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</si>
  <si>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</si>
  <si>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</si>
  <si>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</si>
  <si>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</si>
  <si>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</si>
  <si>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</si>
  <si>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</si>
  <si>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</si>
  <si>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</si>
  <si>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</si>
  <si>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</si>
  <si>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</si>
  <si>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</si>
  <si>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</si>
  <si>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</si>
  <si>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</si>
  <si>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</si>
  <si>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</si>
  <si>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</si>
  <si>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</si>
  <si>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</si>
  <si>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</si>
  <si>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</si>
  <si>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</si>
  <si>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</si>
  <si>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</si>
  <si>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</si>
  <si>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</si>
  <si>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</si>
  <si>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</si>
  <si>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</si>
  <si>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</si>
  <si>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</si>
  <si>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</si>
  <si>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</si>
  <si>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</si>
  <si>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</si>
  <si>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</si>
  <si>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</si>
  <si>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</si>
  <si>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</si>
  <si>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</si>
  <si>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</si>
  <si>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</si>
  <si>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</si>
  <si>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</si>
  <si>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</si>
  <si>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</si>
  <si>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</si>
  <si>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</si>
  <si>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</si>
  <si>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</si>
  <si>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</si>
  <si>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</si>
  <si>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</si>
  <si>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</si>
  <si>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</si>
  <si>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</si>
  <si>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</si>
  <si>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</si>
  <si>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</si>
  <si>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</si>
  <si>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</si>
  <si>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</si>
  <si>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</si>
  <si>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</si>
  <si>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</si>
  <si>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</si>
  <si>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</si>
  <si>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</si>
  <si>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</si>
  <si>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</si>
  <si>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</si>
  <si>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</si>
  <si>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</si>
  <si>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</si>
  <si>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</si>
  <si>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</si>
  <si>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</si>
  <si>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</si>
  <si>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</si>
  <si>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</si>
  <si>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</si>
  <si>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</si>
  <si>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</si>
  <si>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</si>
  <si>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</si>
  <si>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</si>
  <si>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</si>
  <si>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</si>
  <si>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</si>
  <si>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</si>
  <si>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</si>
  <si>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</si>
  <si>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</si>
  <si>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</si>
  <si>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</si>
  <si>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</si>
  <si>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</si>
  <si>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</si>
  <si>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</si>
  <si>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</si>
  <si>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</si>
  <si>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</si>
  <si>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</si>
  <si>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</si>
  <si>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</si>
  <si>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</si>
  <si>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</si>
  <si>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</si>
  <si>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</si>
  <si>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</si>
  <si>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</si>
  <si>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</si>
  <si>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</si>
  <si>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</si>
  <si>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</si>
  <si>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</si>
  <si>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</si>
  <si>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</si>
  <si>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</si>
  <si>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</si>
  <si>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</si>
  <si>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</si>
  <si>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</si>
  <si>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</si>
  <si>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</si>
  <si>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</si>
  <si>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</si>
  <si>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</si>
  <si>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</si>
  <si>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</si>
  <si>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</si>
  <si>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</si>
  <si>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</si>
  <si>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</si>
  <si>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</si>
  <si>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</si>
  <si>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</si>
  <si>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</si>
  <si>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</si>
  <si>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</si>
  <si>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</si>
  <si>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</si>
  <si>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</si>
  <si>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</si>
  <si>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</si>
  <si>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</si>
  <si>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</si>
  <si>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</si>
  <si>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</si>
  <si>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</si>
  <si>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</si>
  <si>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</si>
  <si>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</si>
  <si>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</si>
  <si>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</si>
  <si>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</si>
  <si>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</si>
  <si>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</si>
  <si>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</si>
  <si>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</si>
  <si>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</si>
  <si>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</si>
  <si>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</si>
  <si>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</si>
  <si>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</si>
  <si>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</si>
  <si>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</si>
  <si>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</si>
  <si>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</si>
  <si>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</si>
  <si>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</si>
  <si>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</si>
  <si>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</si>
  <si>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</si>
  <si>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</si>
  <si>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</si>
  <si>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</si>
  <si>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</si>
  <si>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</si>
  <si>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</si>
  <si>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</si>
  <si>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</si>
  <si>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</si>
  <si>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</si>
  <si>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</si>
  <si>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</si>
  <si>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</si>
  <si>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</si>
  <si>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</si>
  <si>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</si>
  <si>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</si>
  <si>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</si>
  <si>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</si>
  <si>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</si>
  <si>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</si>
  <si>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</si>
  <si>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</si>
  <si>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</si>
  <si>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</si>
  <si>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</si>
  <si>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</si>
  <si>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</si>
  <si>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</si>
  <si>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</si>
  <si>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</si>
  <si>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</si>
  <si>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</si>
  <si>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</si>
  <si>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</si>
  <si>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</si>
  <si>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</si>
  <si>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</si>
  <si>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</si>
  <si>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</si>
  <si>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</si>
  <si>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</si>
  <si>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</si>
  <si>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</si>
  <si>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</si>
  <si>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</si>
  <si>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</si>
  <si>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</si>
  <si>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</si>
  <si>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</si>
  <si>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</si>
  <si>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</si>
  <si>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</si>
  <si>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</si>
  <si>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</si>
  <si>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</si>
  <si>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</si>
  <si>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</si>
  <si>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</si>
  <si>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</si>
  <si>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</si>
  <si>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</si>
  <si>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</si>
  <si>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</si>
  <si>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</si>
  <si>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</si>
  <si>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</si>
  <si>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</si>
  <si>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</si>
  <si>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</si>
  <si>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</si>
  <si>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</si>
  <si>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</si>
  <si>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</si>
  <si>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</si>
  <si>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</si>
  <si>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</si>
  <si>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</si>
  <si>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</si>
  <si>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</si>
  <si>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</si>
  <si>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</si>
  <si>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</si>
  <si>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</si>
  <si>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</si>
  <si>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</si>
  <si>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</si>
  <si>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</si>
  <si>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</si>
  <si>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</si>
  <si>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</si>
  <si>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</si>
  <si>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</si>
  <si>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</si>
  <si>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</si>
  <si>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</si>
  <si>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</si>
  <si>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</si>
  <si>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</si>
  <si>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</si>
  <si>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</si>
  <si>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</si>
  <si>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</si>
  <si>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</si>
  <si>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</si>
  <si>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</si>
  <si>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</si>
  <si>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</si>
  <si>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</si>
  <si>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</si>
  <si>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</si>
  <si>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</si>
  <si>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</si>
  <si>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</si>
  <si>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</si>
  <si>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</si>
  <si>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</si>
  <si>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</si>
  <si>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</si>
  <si>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</si>
  <si>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</si>
  <si>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</si>
  <si>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</si>
  <si>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</si>
  <si>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</si>
  <si>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</si>
  <si>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</si>
  <si>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</si>
  <si>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</si>
  <si>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</si>
  <si>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</si>
  <si>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</si>
  <si>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</si>
  <si>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</si>
  <si>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</si>
  <si>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</si>
  <si>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</si>
  <si>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</si>
  <si>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</si>
  <si>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</si>
  <si>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</si>
  <si>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</si>
  <si>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</si>
  <si>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</si>
  <si>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</si>
  <si>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</si>
  <si>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</si>
  <si>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</si>
  <si>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</si>
  <si>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</si>
  <si>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</si>
  <si>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</si>
  <si>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</si>
  <si>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</si>
  <si>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</si>
  <si>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</si>
  <si>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</si>
  <si>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</si>
  <si>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</si>
  <si>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</si>
  <si>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</si>
  <si>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</si>
  <si>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</si>
  <si>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</si>
  <si>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</si>
  <si>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</si>
  <si>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</si>
  <si>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</si>
  <si>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</si>
  <si>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</si>
  <si>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</si>
  <si>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</si>
  <si>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</si>
  <si>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</si>
  <si>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</si>
  <si>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</si>
  <si>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</si>
  <si>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</si>
  <si>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</si>
  <si>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</si>
  <si>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</si>
  <si>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</si>
  <si>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</si>
  <si>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</si>
  <si>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</si>
  <si>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</si>
  <si>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</si>
  <si>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</si>
  <si>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</si>
  <si>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</si>
  <si>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</si>
  <si>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</si>
  <si>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</si>
  <si>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</si>
  <si>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</si>
  <si>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</si>
  <si>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</si>
  <si>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</si>
  <si>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</si>
  <si>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</si>
  <si>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</si>
  <si>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</si>
  <si>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</si>
  <si>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</si>
  <si>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</si>
  <si>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</si>
  <si>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</si>
  <si>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</si>
  <si>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</si>
  <si>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</si>
  <si>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</si>
  <si>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</si>
  <si>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</si>
  <si>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</si>
  <si>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</si>
  <si>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</si>
  <si>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</si>
  <si>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</si>
  <si>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</si>
  <si>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</si>
  <si>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</si>
  <si>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</si>
  <si>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</si>
  <si>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</si>
  <si>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</si>
  <si>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</si>
  <si>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</si>
  <si>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</si>
  <si>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</si>
  <si>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</si>
  <si>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</si>
  <si>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</si>
  <si>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</si>
  <si>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</si>
  <si>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</si>
  <si>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</si>
  <si>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</si>
  <si>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</si>
  <si>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</si>
  <si>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</si>
  <si>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</si>
  <si>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</si>
  <si>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</si>
  <si>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</si>
  <si>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</si>
  <si>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</si>
  <si>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</si>
  <si>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</si>
  <si>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</si>
  <si>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</si>
  <si>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</si>
  <si>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</si>
  <si>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</si>
  <si>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</si>
  <si>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</si>
  <si>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</si>
  <si>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</si>
  <si>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</si>
  <si>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</si>
  <si>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</si>
  <si>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</si>
  <si>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</si>
  <si>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</si>
  <si>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</si>
  <si>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</si>
  <si>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</si>
  <si>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</si>
  <si>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</si>
  <si>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</si>
  <si>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</si>
  <si>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</si>
  <si>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</si>
  <si>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</si>
  <si>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</si>
  <si>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</si>
  <si>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</si>
  <si>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</si>
  <si>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</si>
  <si>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</si>
  <si>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</si>
  <si>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</si>
  <si>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</si>
  <si>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</si>
  <si>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</si>
  <si>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</si>
  <si>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</si>
  <si>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</si>
  <si>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</si>
  <si>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</si>
  <si>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</si>
  <si>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</si>
  <si>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</si>
  <si>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</si>
  <si>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</si>
  <si>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</si>
  <si>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</si>
  <si>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</si>
  <si>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</si>
  <si>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</si>
  <si>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</si>
  <si>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</si>
  <si>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</si>
  <si>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</si>
  <si>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</si>
  <si>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</si>
  <si>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</si>
  <si>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</si>
  <si>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</si>
  <si>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</si>
  <si>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</si>
  <si>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</si>
  <si>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</si>
  <si>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</si>
  <si>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</si>
  <si>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</si>
  <si>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</si>
  <si>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</si>
  <si>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</si>
  <si>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</si>
  <si>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</si>
  <si>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</si>
  <si>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</si>
  <si>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</si>
  <si>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</si>
  <si>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</si>
  <si>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</si>
  <si>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</si>
  <si>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</si>
  <si>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</si>
  <si>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</si>
  <si>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</si>
  <si>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</si>
  <si>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</si>
  <si>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</si>
  <si>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</si>
  <si>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</si>
  <si>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</si>
  <si>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</si>
  <si>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</si>
  <si>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</si>
  <si>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</si>
  <si>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</si>
  <si>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</si>
  <si>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</si>
  <si>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</si>
  <si>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</si>
  <si>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</si>
  <si>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</si>
  <si>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</si>
  <si>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</si>
  <si>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</si>
  <si>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</si>
  <si>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</si>
  <si>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</si>
  <si>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</si>
  <si>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</si>
  <si>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</si>
  <si>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</si>
  <si>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</si>
  <si>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</si>
  <si>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</si>
  <si>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</si>
  <si>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</si>
  <si>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</si>
  <si>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</si>
  <si>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</si>
  <si>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</si>
  <si>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</si>
  <si>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</si>
  <si>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</si>
  <si>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</si>
  <si>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</si>
  <si>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</si>
  <si>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</si>
  <si>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</si>
  <si>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</si>
  <si>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</si>
  <si>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</si>
  <si>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</si>
  <si>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</si>
  <si>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</si>
  <si>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</si>
  <si>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</si>
  <si>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</si>
  <si>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</si>
  <si>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</si>
  <si>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</si>
  <si>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</si>
  <si>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</si>
  <si>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</si>
  <si>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</si>
  <si>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</si>
  <si>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</si>
  <si>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</si>
  <si>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</si>
  <si>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</si>
  <si>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</si>
  <si>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</si>
  <si>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</si>
  <si>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</si>
  <si>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</si>
  <si>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</si>
  <si>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</si>
  <si>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</si>
  <si>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</si>
  <si>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</si>
  <si>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</si>
  <si>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</si>
  <si>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</si>
  <si>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</si>
  <si>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</si>
  <si>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</si>
  <si>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</si>
  <si>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</si>
  <si>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</si>
  <si>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</si>
  <si>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</si>
  <si>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</si>
  <si>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</si>
  <si>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</si>
  <si>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</si>
  <si>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</si>
  <si>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</si>
  <si>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</si>
  <si>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</si>
  <si>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</si>
  <si>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</si>
  <si>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</si>
  <si>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</si>
  <si>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</si>
  <si>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</si>
  <si>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</si>
  <si>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</si>
  <si>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</si>
  <si>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</si>
  <si>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</si>
  <si>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</si>
  <si>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</si>
  <si>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</si>
  <si>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</si>
  <si>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</si>
  <si>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</si>
  <si>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</si>
  <si>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</si>
  <si>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</si>
  <si>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</si>
  <si>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</si>
  <si>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</si>
  <si>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</si>
  <si>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</si>
  <si>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</si>
  <si>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</si>
  <si>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</si>
  <si>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</si>
  <si>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</si>
  <si>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</si>
  <si>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</si>
  <si>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</si>
  <si>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</si>
  <si>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</si>
  <si>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</si>
  <si>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</si>
  <si>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</si>
  <si>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</si>
  <si>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</si>
  <si>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</si>
  <si>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</si>
  <si>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</si>
  <si>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</si>
  <si>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</si>
  <si>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</si>
  <si>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</si>
  <si>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</si>
  <si>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</si>
  <si>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</si>
  <si>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</si>
  <si>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</si>
  <si>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</si>
  <si>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</si>
  <si>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</si>
  <si>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</si>
  <si>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</si>
  <si>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</si>
  <si>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</si>
  <si>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</si>
  <si>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</si>
  <si>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</si>
  <si>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</si>
  <si>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</si>
  <si>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</si>
  <si>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</si>
  <si>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</si>
  <si>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</si>
  <si>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</si>
  <si>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</si>
  <si>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</si>
  <si>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</si>
  <si>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</si>
  <si>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</si>
  <si>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</si>
  <si>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</si>
  <si>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</si>
  <si>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</si>
  <si>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</si>
  <si>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</si>
  <si>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</si>
  <si>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</si>
  <si>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</si>
  <si>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</si>
  <si>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</si>
  <si>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</si>
  <si>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</si>
  <si>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</si>
  <si>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</si>
  <si>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</si>
  <si>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</si>
  <si>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</si>
  <si>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</si>
  <si>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</si>
  <si>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</si>
  <si>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</si>
  <si>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</si>
  <si>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</si>
  <si>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</si>
  <si>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</si>
  <si>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</si>
  <si>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</si>
  <si>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</si>
  <si>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</si>
  <si>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</si>
  <si>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</si>
  <si>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</si>
  <si>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</si>
  <si>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</si>
  <si>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</si>
  <si>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</si>
  <si>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</si>
  <si>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</si>
  <si>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</si>
  <si>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</si>
  <si>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</si>
  <si>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</si>
  <si>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</si>
  <si>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</si>
  <si>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</si>
  <si>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</si>
  <si>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</si>
  <si>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</si>
  <si>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</si>
  <si>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</si>
  <si>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</si>
  <si>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</si>
  <si>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</si>
  <si>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</si>
  <si>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</si>
  <si>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</si>
  <si>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</si>
  <si>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</si>
  <si>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</si>
  <si>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</si>
  <si>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</si>
  <si>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</si>
  <si>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</si>
  <si>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</si>
  <si>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</si>
  <si>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</si>
  <si>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</si>
  <si>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</si>
  <si>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</si>
  <si>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</si>
  <si>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</si>
  <si>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</si>
  <si>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</si>
  <si>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</si>
  <si>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</si>
  <si>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</si>
  <si>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</si>
  <si>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</si>
  <si>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</si>
  <si>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</si>
  <si>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</si>
  <si>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</si>
  <si>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</si>
  <si>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</si>
  <si>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</si>
  <si>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</si>
  <si>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</si>
  <si>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</si>
  <si>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</si>
  <si>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</si>
  <si>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</si>
  <si>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</si>
  <si>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</si>
  <si>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</si>
  <si>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</si>
  <si>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</si>
  <si>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</si>
  <si>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</si>
  <si>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</si>
  <si>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</si>
  <si>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</si>
  <si>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</si>
  <si>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</si>
  <si>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</si>
  <si>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</si>
  <si>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</si>
  <si>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</si>
  <si>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</si>
  <si>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</si>
  <si>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</si>
  <si>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</si>
  <si>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</si>
  <si>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</si>
  <si>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</si>
  <si>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</si>
  <si>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</si>
  <si>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</si>
  <si>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</si>
  <si>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</si>
  <si>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</si>
  <si>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</si>
  <si>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</si>
  <si>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</si>
  <si>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</si>
  <si>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</si>
  <si>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</si>
  <si>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</si>
  <si>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</si>
  <si>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</si>
  <si>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</si>
  <si>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</si>
  <si>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</si>
  <si>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</si>
  <si>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</si>
  <si>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</si>
  <si>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</si>
  <si>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</si>
  <si>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</si>
  <si>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</si>
  <si>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</si>
  <si>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</si>
  <si>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</si>
  <si>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</si>
  <si>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</si>
  <si>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</si>
  <si>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</si>
  <si>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</si>
  <si>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</si>
  <si>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</si>
  <si>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</si>
  <si>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</si>
  <si>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</si>
  <si>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</si>
  <si>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</si>
  <si>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</si>
  <si>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</si>
  <si>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</si>
  <si>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</si>
  <si>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</si>
  <si>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</si>
  <si>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</si>
  <si>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</si>
  <si>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</si>
  <si>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</si>
  <si>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</si>
  <si>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</si>
  <si>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</si>
  <si>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</si>
  <si>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</si>
  <si>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</si>
  <si>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</si>
  <si>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</si>
  <si>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</si>
  <si>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</si>
  <si>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</si>
  <si>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</si>
  <si>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</si>
  <si>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</si>
  <si>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</si>
  <si>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</si>
  <si>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</si>
  <si>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</si>
  <si>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</si>
  <si>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</si>
  <si>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</si>
  <si>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</si>
  <si>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</si>
  <si>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</si>
  <si>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</si>
  <si>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</si>
  <si>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</si>
  <si>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</si>
  <si>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</si>
  <si>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</si>
  <si>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</si>
  <si>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</si>
  <si>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</si>
  <si>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</si>
  <si>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</si>
  <si>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</si>
  <si>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</si>
  <si>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</si>
  <si>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</si>
  <si>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</si>
  <si>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</si>
  <si>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</si>
  <si>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</si>
  <si>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</si>
  <si>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</si>
  <si>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</si>
  <si>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</si>
  <si>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</si>
  <si>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</si>
  <si>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</si>
  <si>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</si>
  <si>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</si>
  <si>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</si>
  <si>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</si>
  <si>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</si>
  <si>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</si>
  <si>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</si>
  <si>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</si>
  <si>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</si>
  <si>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</si>
  <si>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</si>
  <si>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</si>
  <si>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</si>
  <si>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</si>
  <si>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</si>
  <si>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</si>
  <si>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</si>
  <si>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</si>
  <si>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</si>
  <si>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</si>
  <si>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</si>
  <si>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</si>
  <si>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</si>
  <si>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</si>
  <si>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</si>
  <si>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</si>
  <si>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</si>
  <si>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</si>
  <si>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</si>
  <si>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</si>
  <si>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</si>
  <si>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</si>
  <si>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</si>
  <si>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</si>
  <si>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</si>
  <si>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</si>
  <si>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</si>
  <si>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</si>
  <si>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</si>
  <si>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</si>
  <si>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</si>
  <si>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</si>
  <si>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</si>
  <si>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</si>
  <si>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</si>
  <si>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</si>
  <si>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</si>
  <si>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</si>
  <si>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</si>
  <si>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</si>
  <si>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</si>
  <si>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</si>
  <si>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</si>
  <si>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</si>
  <si>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</si>
  <si>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</si>
  <si>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</si>
  <si>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</si>
  <si>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</si>
  <si>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</si>
  <si>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</si>
  <si>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</si>
  <si>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</si>
  <si>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</si>
  <si>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</si>
  <si>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</si>
  <si>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</si>
  <si>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</si>
  <si>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</si>
  <si>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</si>
  <si>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</si>
  <si>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</si>
  <si>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</si>
  <si>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</si>
  <si>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</si>
  <si>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</si>
  <si>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</si>
  <si>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</si>
  <si>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</si>
  <si>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</si>
  <si>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</si>
  <si>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</si>
  <si>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</si>
  <si>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</si>
  <si>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</si>
  <si>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</si>
  <si>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</si>
  <si>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</si>
  <si>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</si>
  <si>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</si>
  <si>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</si>
  <si>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</si>
  <si>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</si>
  <si>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</si>
  <si>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</si>
  <si>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</si>
  <si>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</si>
  <si>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</si>
  <si>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</si>
  <si>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</si>
  <si>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</si>
  <si>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</si>
  <si>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</si>
  <si>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</si>
  <si>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</si>
  <si>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</si>
  <si>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</si>
  <si>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</si>
  <si>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</si>
  <si>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</si>
  <si>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</si>
  <si>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</si>
  <si>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</si>
  <si>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</si>
  <si>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</si>
  <si>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</si>
  <si>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</si>
  <si>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</si>
  <si>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</si>
  <si>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</si>
  <si>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</si>
  <si>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</si>
  <si>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</si>
  <si>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</si>
  <si>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</si>
  <si>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</si>
  <si>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</si>
  <si>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</si>
  <si>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</si>
  <si>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</si>
  <si>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</si>
  <si>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</si>
  <si>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</si>
  <si>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</si>
  <si>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</si>
  <si>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</si>
  <si>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</si>
  <si>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</si>
  <si>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</si>
  <si>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</si>
  <si>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</si>
  <si>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</si>
  <si>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</si>
  <si>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</si>
  <si>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</si>
  <si>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</si>
  <si>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</si>
  <si>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</si>
  <si>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</si>
  <si>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</si>
  <si>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</si>
  <si>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</si>
  <si>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</si>
  <si>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</si>
  <si>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</si>
  <si>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</si>
  <si>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</si>
  <si>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</si>
  <si>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</si>
  <si>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</si>
  <si>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</si>
  <si>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</si>
  <si>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</si>
  <si>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</si>
  <si>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</si>
  <si>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</si>
  <si>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</si>
  <si>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</si>
  <si>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</si>
  <si>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</si>
  <si>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</si>
  <si>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</si>
  <si>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</si>
  <si>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</si>
  <si>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</si>
  <si>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</si>
  <si>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</si>
  <si>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</si>
  <si>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</si>
  <si>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</si>
  <si>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</si>
  <si>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</si>
  <si>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</si>
  <si>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</si>
  <si>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</si>
  <si>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</si>
  <si>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</si>
  <si>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</si>
  <si>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</si>
  <si>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</si>
  <si>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</si>
  <si>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</si>
  <si>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</si>
  <si>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</si>
  <si>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</si>
  <si>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</si>
  <si>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</si>
  <si>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</si>
  <si>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</si>
  <si>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</si>
  <si>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</si>
  <si>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</si>
  <si>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</si>
  <si>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</si>
  <si>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</si>
  <si>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</si>
  <si>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</si>
  <si>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</si>
  <si>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</si>
  <si>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</si>
  <si>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</si>
  <si>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</si>
  <si>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</si>
  <si>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</si>
  <si>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</si>
  <si>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</si>
  <si>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</si>
  <si>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</si>
  <si>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</si>
  <si>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</si>
  <si>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</si>
  <si>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</si>
  <si>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</si>
  <si>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</si>
  <si>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</si>
  <si>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</si>
  <si>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</si>
  <si>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</si>
  <si>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</si>
  <si>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</si>
  <si>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</si>
  <si>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</si>
  <si>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</si>
  <si>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</si>
  <si>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</si>
  <si>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</si>
  <si>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</si>
  <si>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</si>
  <si>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</si>
  <si>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</si>
  <si>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</si>
  <si>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</si>
  <si>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</si>
  <si>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</si>
  <si>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</si>
  <si>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</si>
  <si>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</si>
  <si>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</si>
  <si>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</si>
  <si>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</si>
  <si>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</si>
  <si>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</si>
  <si>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</si>
  <si>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</si>
  <si>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</si>
  <si>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</si>
  <si>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</si>
  <si>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</si>
  <si>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</si>
  <si>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</si>
  <si>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</si>
  <si>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</si>
  <si>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</si>
  <si>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</si>
  <si>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</si>
  <si>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</si>
  <si>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</si>
  <si>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</si>
  <si>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</si>
  <si>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</si>
  <si>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</si>
  <si>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</si>
  <si>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</si>
  <si>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</si>
  <si>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</si>
  <si>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</si>
  <si>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</si>
  <si>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</si>
  <si>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</si>
  <si>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</si>
  <si>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</si>
  <si>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</si>
  <si>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</si>
  <si>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</si>
  <si>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</si>
  <si>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</si>
  <si>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</si>
  <si>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</si>
  <si>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</si>
  <si>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</si>
  <si>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</si>
  <si>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</si>
  <si>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</si>
  <si>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</si>
  <si>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</si>
  <si>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</si>
  <si>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</si>
  <si>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</si>
  <si>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</si>
  <si>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</si>
  <si>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</si>
  <si>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</si>
  <si>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</si>
  <si>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</si>
  <si>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</si>
  <si>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</si>
  <si>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</si>
  <si>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</si>
  <si>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</si>
  <si>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</si>
  <si>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</si>
  <si>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</si>
  <si>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</si>
  <si>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</si>
  <si>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</si>
  <si>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</si>
  <si>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</si>
  <si>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</si>
  <si>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</si>
  <si>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</si>
  <si>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</si>
  <si>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</si>
  <si>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</si>
  <si>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</si>
  <si>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</si>
  <si>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</si>
  <si>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</si>
  <si>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</si>
  <si>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</si>
  <si>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</si>
  <si>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</si>
  <si>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</si>
  <si>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</si>
  <si>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</si>
  <si>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</si>
  <si>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</si>
  <si>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</si>
  <si>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</si>
  <si>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</si>
  <si>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</si>
  <si>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</si>
  <si>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</si>
  <si>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</si>
  <si>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</si>
  <si>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</si>
  <si>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</si>
  <si>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</si>
  <si>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</si>
  <si>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</si>
  <si>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</si>
  <si>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</si>
  <si>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Attrition Rate</t>
  </si>
  <si>
    <t>Average of Job Satisfaction</t>
  </si>
  <si>
    <t>Rating</t>
  </si>
  <si>
    <t>Balance Rating</t>
  </si>
  <si>
    <t>Row Labels</t>
  </si>
  <si>
    <t>Grand Total</t>
  </si>
  <si>
    <t>Sum of Employee Count</t>
  </si>
  <si>
    <t>Count of Employee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</si>
</sst>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5"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
      <sz val="14"/>
      <color theme="1"/>
      <name val="Calibri"/>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1">
    <xf numFmtId="0" fontId="0" fillId="0" borderId="0"/>
  </cellStyleXfs>
  <cellXfs count="22">
    <xf numFmtId="0" fontId="0" fillId="0" borderId="0" xfId="0"/>
    <xf numFmtId="0" fontId="1" fillId="0" borderId="0" xfId="0" applyFont="1"/>
    <xf numFmtId="0" fontId="0" fillId="0" borderId="3" xfId="0" applyBorder="1"/>
    <xf numFmtId="0" fontId="0" fillId="0" borderId="4" xfId="0" applyBorder="1"/>
    <xf numFmtId="0" fontId="0" fillId="0" borderId="6" xfId="0" applyBorder="1"/>
    <xf numFmtId="0" fontId="0" fillId="0" borderId="7" xfId="0" applyBorder="1"/>
    <xf numFmtId="0" fontId="0" fillId="0" borderId="9" xfId="0" applyBorder="1"/>
    <xf numFmtId="0" fontId="2" fillId="0" borderId="1" xfId="0" applyFont="1" applyBorder="1"/>
    <xf numFmtId="0" fontId="2" fillId="0" borderId="8" xfId="0" applyFont="1" applyBorder="1"/>
    <xf numFmtId="0" fontId="2" fillId="0" borderId="5" xfId="0" applyFont="1" applyBorder="1"/>
    <xf numFmtId="0" fontId="3" fillId="0" borderId="0" xfId="0" applyFont="1"/>
    <xf numFmtId="10" fontId="0" fillId="0" borderId="0" xfId="0" applyNumberFormat="1"/>
    <xf numFmtId="1" fontId="0" fillId="0" borderId="0" xfId="0" applyNumberFormat="1"/>
    <xf numFmtId="165" fontId="0" fillId="0" borderId="4" xfId="0" applyNumberFormat="1" applyBorder="1"/>
    <xf numFmtId="164" fontId="0" fillId="0" borderId="0" xfId="0" applyNumberFormat="1"/>
    <xf numFmtId="164" fontId="2" fillId="0" borderId="3" xfId="0" applyNumberFormat="1" applyFont="1"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10" xfId="0" applyBorder="1"/>
    <xf numFmtId="0" fontId="0" fillId="0" borderId="6" xfId="0" applyBorder="1" applyAlignment="1">
      <alignment horizontal="left"/>
    </xf>
    <xf numFmtId="0" fontId="4" fillId="0" borderId="0" xfId="0" applyFont="1"/>
  </cellXfs>
  <cellStyles count="1">
    <cellStyle name="Normal" xfId="0" builtinId="0"/>
  </cellStyles>
  <dxfs count="10">
    <dxf>
      <font>
        <b/>
        <family val="2"/>
      </font>
    </dxf>
    <dxf>
      <numFmt numFmtId="165" formatCode="#,##0.0"/>
    </dxf>
    <dxf>
      <numFmt numFmtId="164" formatCode="0.0"/>
    </dxf>
    <dxf>
      <font>
        <b/>
        <family val="2"/>
      </font>
    </dxf>
    <dxf>
      <font>
        <b/>
        <family val="2"/>
      </font>
    </dxf>
    <dxf>
      <font>
        <b/>
        <family val="2"/>
      </font>
    </dxf>
    <dxf>
      <font>
        <b/>
        <family val="2"/>
      </font>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81-4E87-AE5C-63C4DFCD96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81-4E87-AE5C-63C4DFCD96E5}"/>
              </c:ext>
            </c:extLst>
          </c:dPt>
          <c:val>
            <c:numRef>
              <c:f>CHART!$C$5:$C$6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0-E38E-4E05-AD12-2C2E8E928C9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DATA_Excel.xlsx]CHART!PivotTable5</c:name>
    <c:fmtId val="1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CHART!$B$25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D0-4973-BE5B-40F48C1970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D0-4973-BE5B-40F48C197030}"/>
              </c:ext>
            </c:extLst>
          </c:dPt>
          <c:cat>
            <c:strRef>
              <c:f>CHART!$A$26:$A$28</c:f>
              <c:strCache>
                <c:ptCount val="2"/>
                <c:pt idx="0">
                  <c:v>Female</c:v>
                </c:pt>
                <c:pt idx="1">
                  <c:v>Male</c:v>
                </c:pt>
              </c:strCache>
            </c:strRef>
          </c:cat>
          <c:val>
            <c:numRef>
              <c:f>CHART!$B$26:$B$28</c:f>
              <c:numCache>
                <c:formatCode>General</c:formatCode>
                <c:ptCount val="2"/>
                <c:pt idx="0">
                  <c:v>588</c:v>
                </c:pt>
                <c:pt idx="1">
                  <c:v>882</c:v>
                </c:pt>
              </c:numCache>
            </c:numRef>
          </c:val>
          <c:extLst>
            <c:ext xmlns:c16="http://schemas.microsoft.com/office/drawing/2014/chart" uri="{C3380CC4-5D6E-409C-BE32-E72D297353CC}">
              <c16:uniqueId val="{00000000-DDFE-4DDC-A9F3-CF4AE43F329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DATA_Excel.xlsx]CHART!PivotTable6</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CHART!$B$53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CHART!$A$54:$A$59</c:f>
              <c:strCache>
                <c:ptCount val="5"/>
                <c:pt idx="0">
                  <c:v>Associates Degree</c:v>
                </c:pt>
                <c:pt idx="1">
                  <c:v>Bachelor's Degree</c:v>
                </c:pt>
                <c:pt idx="2">
                  <c:v>Doctoral Degree</c:v>
                </c:pt>
                <c:pt idx="3">
                  <c:v>High School</c:v>
                </c:pt>
                <c:pt idx="4">
                  <c:v>Master's Degree</c:v>
                </c:pt>
              </c:strCache>
            </c:strRef>
          </c:cat>
          <c:val>
            <c:numRef>
              <c:f>CHART!$B$54:$B$59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3CAF-4F0F-BCD3-7763A7CA223D}"/>
            </c:ext>
          </c:extLst>
        </c:ser>
        <c:dLbls>
          <c:showLegendKey val="0"/>
          <c:showVal val="1"/>
          <c:showCatName val="0"/>
          <c:showSerName val="0"/>
          <c:showPercent val="0"/>
          <c:showBubbleSize val="0"/>
        </c:dLbls>
        <c:gapWidth val="150"/>
        <c:shape val="box"/>
        <c:axId val="829589408"/>
        <c:axId val="829595648"/>
        <c:axId val="0"/>
      </c:bar3DChart>
      <c:catAx>
        <c:axId val="8295894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LID4096"/>
          </a:p>
        </c:txPr>
        <c:crossAx val="829595648"/>
        <c:crosses val="autoZero"/>
        <c:auto val="1"/>
        <c:lblAlgn val="ctr"/>
        <c:lblOffset val="100"/>
        <c:noMultiLvlLbl val="0"/>
      </c:catAx>
      <c:valAx>
        <c:axId val="829595648"/>
        <c:scaling>
          <c:orientation val="minMax"/>
        </c:scaling>
        <c:delete val="1"/>
        <c:axPos val="l"/>
        <c:numFmt formatCode="General" sourceLinked="1"/>
        <c:majorTickMark val="out"/>
        <c:minorTickMark val="none"/>
        <c:tickLblPos val="nextTo"/>
        <c:crossAx val="82958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DATA_Excel.xlsx]CHART!PivotTable8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gradFill>
            <a:gsLst>
              <a:gs pos="0">
                <a:schemeClr val="accent1">
                  <a:lumMod val="5000"/>
                  <a:lumOff val="95000"/>
                </a:schemeClr>
              </a:gs>
              <a:gs pos="14000">
                <a:schemeClr val="accent1">
                  <a:lumMod val="50000"/>
                </a:schemeClr>
              </a:gs>
              <a:gs pos="87000">
                <a:srgbClr val="7030A0"/>
              </a:gs>
              <a:gs pos="100000">
                <a:schemeClr val="bg1"/>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accent1">
              <a:lumMod val="40000"/>
              <a:lumOff val="60000"/>
            </a:schemeClr>
          </a:solidFill>
          <a:ln w="19050">
            <a:solidFill>
              <a:schemeClr val="lt1"/>
            </a:solidFill>
          </a:ln>
          <a:effectLst/>
        </c:spPr>
      </c:pivotFmt>
      <c:pivotFmt>
        <c:idx val="3"/>
        <c:spPr>
          <a:solidFill>
            <a:schemeClr val="bg2">
              <a:lumMod val="50000"/>
            </a:schemeClr>
          </a:solidFill>
          <a:ln w="19050">
            <a:solidFill>
              <a:schemeClr val="lt1"/>
            </a:solidFill>
          </a:ln>
          <a:effectLst/>
        </c:spPr>
      </c:pivotFmt>
    </c:pivotFmts>
    <c:plotArea>
      <c:layout/>
      <c:pieChart>
        <c:varyColors val="1"/>
        <c:ser>
          <c:idx val="0"/>
          <c:order val="0"/>
          <c:tx>
            <c:strRef>
              <c:f>CHART!$B$94</c:f>
              <c:strCache>
                <c:ptCount val="1"/>
                <c:pt idx="0">
                  <c:v>Total</c:v>
                </c:pt>
              </c:strCache>
            </c:strRef>
          </c:tx>
          <c:spPr>
            <a:gradFill>
              <a:gsLst>
                <a:gs pos="0">
                  <a:schemeClr val="accent1">
                    <a:lumMod val="5000"/>
                    <a:lumOff val="95000"/>
                  </a:schemeClr>
                </a:gs>
                <a:gs pos="14000">
                  <a:schemeClr val="accent1">
                    <a:lumMod val="50000"/>
                  </a:schemeClr>
                </a:gs>
                <a:gs pos="87000">
                  <a:srgbClr val="7030A0"/>
                </a:gs>
                <a:gs pos="100000">
                  <a:schemeClr val="bg1"/>
                </a:gs>
              </a:gsLst>
              <a:lin ang="5400000" scaled="1"/>
            </a:gradFill>
          </c:spPr>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726F-4544-8D5C-1F6AB5247B98}"/>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2-726F-4544-8D5C-1F6AB5247B98}"/>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4-726F-4544-8D5C-1F6AB5247B98}"/>
              </c:ext>
            </c:extLst>
          </c:dPt>
          <c:cat>
            <c:strRef>
              <c:f>CHART!$A$95:$A$98</c:f>
              <c:strCache>
                <c:ptCount val="3"/>
                <c:pt idx="0">
                  <c:v>HR</c:v>
                </c:pt>
                <c:pt idx="1">
                  <c:v>R&amp;D</c:v>
                </c:pt>
                <c:pt idx="2">
                  <c:v>Sales</c:v>
                </c:pt>
              </c:strCache>
            </c:strRef>
          </c:cat>
          <c:val>
            <c:numRef>
              <c:f>CHART!$B$95:$B$98</c:f>
              <c:numCache>
                <c:formatCode>General</c:formatCode>
                <c:ptCount val="3"/>
                <c:pt idx="0">
                  <c:v>12</c:v>
                </c:pt>
                <c:pt idx="1">
                  <c:v>133</c:v>
                </c:pt>
                <c:pt idx="2">
                  <c:v>92</c:v>
                </c:pt>
              </c:numCache>
            </c:numRef>
          </c:val>
          <c:extLst>
            <c:ext xmlns:c16="http://schemas.microsoft.com/office/drawing/2014/chart" uri="{C3380CC4-5D6E-409C-BE32-E72D297353CC}">
              <c16:uniqueId val="{00000000-726F-4544-8D5C-1F6AB5247B9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DATA_Excel.xlsx]CHART!PivotTable9</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72003499562554"/>
          <c:y val="0.17171296296296296"/>
          <c:w val="0.81472440944881885"/>
          <c:h val="0.74403579760863225"/>
        </c:manualLayout>
      </c:layout>
      <c:bar3DChart>
        <c:barDir val="bar"/>
        <c:grouping val="clustered"/>
        <c:varyColors val="0"/>
        <c:ser>
          <c:idx val="0"/>
          <c:order val="0"/>
          <c:tx>
            <c:strRef>
              <c:f>CHART!$B$109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CHART!$A$110:$A$115</c:f>
              <c:strCache>
                <c:ptCount val="5"/>
                <c:pt idx="0">
                  <c:v>25 - 34</c:v>
                </c:pt>
                <c:pt idx="1">
                  <c:v>35 - 44</c:v>
                </c:pt>
                <c:pt idx="2">
                  <c:v>45 - 54</c:v>
                </c:pt>
                <c:pt idx="3">
                  <c:v>Over 55</c:v>
                </c:pt>
                <c:pt idx="4">
                  <c:v>Under 25</c:v>
                </c:pt>
              </c:strCache>
            </c:strRef>
          </c:cat>
          <c:val>
            <c:numRef>
              <c:f>CHART!$B$110:$B$115</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659B-43EC-852A-9D3278C62A40}"/>
            </c:ext>
          </c:extLst>
        </c:ser>
        <c:dLbls>
          <c:showLegendKey val="0"/>
          <c:showVal val="1"/>
          <c:showCatName val="0"/>
          <c:showSerName val="0"/>
          <c:showPercent val="0"/>
          <c:showBubbleSize val="0"/>
        </c:dLbls>
        <c:gapWidth val="150"/>
        <c:shape val="box"/>
        <c:axId val="157026991"/>
        <c:axId val="1036092160"/>
        <c:axId val="0"/>
      </c:bar3DChart>
      <c:catAx>
        <c:axId val="15702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36092160"/>
        <c:crosses val="autoZero"/>
        <c:auto val="1"/>
        <c:lblAlgn val="ctr"/>
        <c:lblOffset val="100"/>
        <c:noMultiLvlLbl val="0"/>
      </c:catAx>
      <c:valAx>
        <c:axId val="1036092160"/>
        <c:scaling>
          <c:orientation val="minMax"/>
        </c:scaling>
        <c:delete val="1"/>
        <c:axPos val="b"/>
        <c:numFmt formatCode="General" sourceLinked="1"/>
        <c:majorTickMark val="none"/>
        <c:minorTickMark val="none"/>
        <c:tickLblPos val="nextTo"/>
        <c:crossAx val="15702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74240636556748"/>
          <c:y val="0"/>
          <c:w val="0.8553919447620002"/>
          <c:h val="1"/>
        </c:manualLayout>
      </c:layout>
      <c:doughnutChart>
        <c:varyColors val="1"/>
        <c:ser>
          <c:idx val="0"/>
          <c:order val="0"/>
          <c:spPr>
            <a:solidFill>
              <a:schemeClr val="bg2"/>
            </a:solidFill>
          </c:spPr>
          <c:dPt>
            <c:idx val="0"/>
            <c:bubble3D val="0"/>
            <c:spPr>
              <a:gradFill rotWithShape="1">
                <a:gsLst>
                  <a:gs pos="100000">
                    <a:srgbClr val="00B050"/>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1-1FE3-4203-89F1-2AD9ED77C481}"/>
              </c:ext>
            </c:extLst>
          </c:dPt>
          <c:dPt>
            <c:idx val="1"/>
            <c:bubble3D val="0"/>
            <c:spPr>
              <a:solidFill>
                <a:schemeClr val="bg2"/>
              </a:solidFill>
              <a:ln>
                <a:noFill/>
              </a:ln>
              <a:effectLst/>
            </c:spPr>
            <c:extLst>
              <c:ext xmlns:c16="http://schemas.microsoft.com/office/drawing/2014/chart" uri="{C3380CC4-5D6E-409C-BE32-E72D297353CC}">
                <c16:uniqueId val="{00000003-1FE3-4203-89F1-2AD9ED77C481}"/>
              </c:ext>
            </c:extLst>
          </c:dPt>
          <c:val>
            <c:numRef>
              <c:f>CHART!$C$5:$C$6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4-1FE3-4203-89F1-2AD9ED77C48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DATA_Excel.xlsx]CHART!PivotTable5</c:name>
    <c:fmtId val="2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8"/>
        <c:spPr>
          <a:gradFill>
            <a:gsLst>
              <a:gs pos="0">
                <a:schemeClr val="accent1">
                  <a:lumMod val="5000"/>
                  <a:lumOff val="95000"/>
                </a:schemeClr>
              </a:gs>
              <a:gs pos="14000">
                <a:srgbClr val="7030A0"/>
              </a:gs>
              <a:gs pos="87000">
                <a:srgbClr val="7030A0"/>
              </a:gs>
              <a:gs pos="100000">
                <a:schemeClr val="bg1"/>
              </a:gs>
            </a:gsLst>
            <a:lin ang="5400000" scaled="1"/>
          </a:gradFill>
          <a:ln w="19050">
            <a:noFill/>
          </a:ln>
          <a:effectLst/>
        </c:spPr>
      </c:pivotFmt>
      <c:pivotFmt>
        <c:idx val="9"/>
        <c:spPr>
          <a:solidFill>
            <a:schemeClr val="bg2">
              <a:lumMod val="85000"/>
            </a:schemeClr>
          </a:solidFill>
          <a:ln w="19050">
            <a:noFill/>
          </a:ln>
          <a:effectLst/>
        </c:spPr>
      </c:pivotFmt>
      <c:pivotFmt>
        <c:idx val="10"/>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11"/>
        <c:spPr>
          <a:gradFill>
            <a:gsLst>
              <a:gs pos="0">
                <a:schemeClr val="accent1">
                  <a:lumMod val="5000"/>
                  <a:lumOff val="95000"/>
                </a:schemeClr>
              </a:gs>
              <a:gs pos="14000">
                <a:srgbClr val="7030A0"/>
              </a:gs>
              <a:gs pos="87000">
                <a:srgbClr val="7030A0"/>
              </a:gs>
              <a:gs pos="100000">
                <a:schemeClr val="bg1"/>
              </a:gs>
            </a:gsLst>
            <a:lin ang="5400000" scaled="1"/>
          </a:gradFill>
          <a:ln w="19050">
            <a:noFill/>
          </a:ln>
          <a:effectLst/>
        </c:spPr>
      </c:pivotFmt>
      <c:pivotFmt>
        <c:idx val="12"/>
        <c:spPr>
          <a:solidFill>
            <a:schemeClr val="bg2">
              <a:lumMod val="85000"/>
            </a:schemeClr>
          </a:solidFill>
          <a:ln w="19050">
            <a:noFill/>
          </a:ln>
          <a:effectLst/>
        </c:spPr>
      </c:pivotFmt>
      <c:pivotFmt>
        <c:idx val="13"/>
        <c:spPr>
          <a:solidFill>
            <a:schemeClr val="accent1"/>
          </a:solidFill>
          <a:ln w="19050">
            <a:noFill/>
          </a:ln>
          <a:effectLst/>
        </c:spPr>
        <c:marker>
          <c:symbol val="none"/>
        </c:marker>
        <c:dLbl>
          <c:idx val="0"/>
          <c:delete val="1"/>
          <c:extLst>
            <c:ext xmlns:c15="http://schemas.microsoft.com/office/drawing/2012/chart" uri="{CE6537A1-D6FC-4f65-9D91-7224C49458BB}"/>
          </c:extLst>
        </c:dLbl>
      </c:pivotFmt>
      <c:pivotFmt>
        <c:idx val="14"/>
        <c:spPr>
          <a:gradFill>
            <a:gsLst>
              <a:gs pos="0">
                <a:schemeClr val="accent1">
                  <a:lumMod val="5000"/>
                  <a:lumOff val="95000"/>
                </a:schemeClr>
              </a:gs>
              <a:gs pos="14000">
                <a:srgbClr val="7030A0"/>
              </a:gs>
              <a:gs pos="87000">
                <a:srgbClr val="7030A0"/>
              </a:gs>
              <a:gs pos="100000">
                <a:schemeClr val="bg1"/>
              </a:gs>
            </a:gsLst>
            <a:lin ang="5400000" scaled="1"/>
          </a:gradFill>
          <a:ln w="19050">
            <a:noFill/>
          </a:ln>
          <a:effectLst/>
        </c:spPr>
      </c:pivotFmt>
      <c:pivotFmt>
        <c:idx val="15"/>
        <c:spPr>
          <a:solidFill>
            <a:schemeClr val="bg2">
              <a:lumMod val="85000"/>
            </a:schemeClr>
          </a:solidFill>
          <a:ln w="19050">
            <a:noFill/>
          </a:ln>
          <a:effectLst/>
        </c:spPr>
      </c:pivotFmt>
      <c:pivotFmt>
        <c:idx val="16"/>
        <c:spPr>
          <a:ln>
            <a:noFill/>
          </a:ln>
        </c:spPr>
        <c:marker>
          <c:symbol val="none"/>
        </c:marker>
        <c:dLbl>
          <c:idx val="0"/>
          <c:delete val="1"/>
          <c:extLst>
            <c:ext xmlns:c15="http://schemas.microsoft.com/office/drawing/2012/chart" uri="{CE6537A1-D6FC-4f65-9D91-7224C49458BB}"/>
          </c:extLst>
        </c:dLbl>
      </c:pivotFmt>
      <c:pivotFmt>
        <c:idx val="17"/>
        <c:spPr>
          <a:gradFill>
            <a:gsLst>
              <a:gs pos="0">
                <a:schemeClr val="accent1">
                  <a:lumMod val="5000"/>
                  <a:lumOff val="95000"/>
                </a:schemeClr>
              </a:gs>
              <a:gs pos="14000">
                <a:srgbClr val="7030A0"/>
              </a:gs>
              <a:gs pos="87000">
                <a:srgbClr val="7030A0"/>
              </a:gs>
              <a:gs pos="100000">
                <a:schemeClr val="bg1"/>
              </a:gs>
            </a:gsLst>
            <a:lin ang="5400000" scaled="1"/>
          </a:gradFill>
          <a:ln w="19050">
            <a:noFill/>
          </a:ln>
          <a:effectLst/>
        </c:spPr>
      </c:pivotFmt>
      <c:pivotFmt>
        <c:idx val="18"/>
        <c:spPr>
          <a:solidFill>
            <a:schemeClr val="bg2">
              <a:lumMod val="85000"/>
            </a:schemeClr>
          </a:solidFill>
          <a:ln w="19050">
            <a:noFill/>
          </a:ln>
          <a:effectLst/>
        </c:spPr>
      </c:pivotFmt>
    </c:pivotFmts>
    <c:plotArea>
      <c:layout>
        <c:manualLayout>
          <c:layoutTarget val="inner"/>
          <c:xMode val="edge"/>
          <c:yMode val="edge"/>
          <c:x val="4.2330869645771207E-2"/>
          <c:y val="0.12410821795018966"/>
          <c:w val="0.67097407748794957"/>
          <c:h val="0.82939821655802048"/>
        </c:manualLayout>
      </c:layout>
      <c:doughnutChart>
        <c:varyColors val="1"/>
        <c:ser>
          <c:idx val="0"/>
          <c:order val="0"/>
          <c:tx>
            <c:strRef>
              <c:f>CHART!$B$25</c:f>
              <c:strCache>
                <c:ptCount val="1"/>
                <c:pt idx="0">
                  <c:v>Total</c:v>
                </c:pt>
              </c:strCache>
            </c:strRef>
          </c:tx>
          <c:spPr>
            <a:ln>
              <a:noFill/>
            </a:ln>
          </c:spPr>
          <c:dPt>
            <c:idx val="0"/>
            <c:bubble3D val="0"/>
            <c:spPr>
              <a:gradFill>
                <a:gsLst>
                  <a:gs pos="0">
                    <a:schemeClr val="accent1">
                      <a:lumMod val="5000"/>
                      <a:lumOff val="95000"/>
                    </a:schemeClr>
                  </a:gs>
                  <a:gs pos="14000">
                    <a:srgbClr val="7030A0"/>
                  </a:gs>
                  <a:gs pos="87000">
                    <a:srgbClr val="7030A0"/>
                  </a:gs>
                  <a:gs pos="100000">
                    <a:schemeClr val="bg1"/>
                  </a:gs>
                </a:gsLst>
                <a:lin ang="5400000" scaled="1"/>
              </a:gradFill>
              <a:ln w="19050">
                <a:noFill/>
              </a:ln>
              <a:effectLst/>
            </c:spPr>
            <c:extLst>
              <c:ext xmlns:c16="http://schemas.microsoft.com/office/drawing/2014/chart" uri="{C3380CC4-5D6E-409C-BE32-E72D297353CC}">
                <c16:uniqueId val="{00000006-02D8-4EC1-8432-72F2697EE4B7}"/>
              </c:ext>
            </c:extLst>
          </c:dPt>
          <c:dPt>
            <c:idx val="1"/>
            <c:bubble3D val="0"/>
            <c:spPr>
              <a:solidFill>
                <a:schemeClr val="bg2">
                  <a:lumMod val="85000"/>
                </a:schemeClr>
              </a:solidFill>
              <a:ln w="19050">
                <a:noFill/>
              </a:ln>
              <a:effectLst/>
            </c:spPr>
            <c:extLst>
              <c:ext xmlns:c16="http://schemas.microsoft.com/office/drawing/2014/chart" uri="{C3380CC4-5D6E-409C-BE32-E72D297353CC}">
                <c16:uniqueId val="{00000008-02D8-4EC1-8432-72F2697EE4B7}"/>
              </c:ext>
            </c:extLst>
          </c:dPt>
          <c:cat>
            <c:strRef>
              <c:f>CHART!$A$26:$A$28</c:f>
              <c:strCache>
                <c:ptCount val="2"/>
                <c:pt idx="0">
                  <c:v>Female</c:v>
                </c:pt>
                <c:pt idx="1">
                  <c:v>Male</c:v>
                </c:pt>
              </c:strCache>
            </c:strRef>
          </c:cat>
          <c:val>
            <c:numRef>
              <c:f>CHART!$B$26:$B$28</c:f>
              <c:numCache>
                <c:formatCode>General</c:formatCode>
                <c:ptCount val="2"/>
                <c:pt idx="0">
                  <c:v>588</c:v>
                </c:pt>
                <c:pt idx="1">
                  <c:v>882</c:v>
                </c:pt>
              </c:numCache>
            </c:numRef>
          </c:val>
          <c:extLst>
            <c:ext xmlns:c16="http://schemas.microsoft.com/office/drawing/2014/chart" uri="{C3380CC4-5D6E-409C-BE32-E72D297353CC}">
              <c16:uniqueId val="{00000009-02D8-4EC1-8432-72F2697EE4B7}"/>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DATA_Excel.xlsx]CHART!PivotTable5</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chemeClr val="accent1">
                  <a:lumMod val="5000"/>
                  <a:lumOff val="95000"/>
                </a:schemeClr>
              </a:gs>
              <a:gs pos="14000">
                <a:srgbClr val="7030A0"/>
              </a:gs>
              <a:gs pos="87000">
                <a:srgbClr val="7030A0"/>
              </a:gs>
              <a:gs pos="100000">
                <a:schemeClr val="bg1"/>
              </a:gs>
            </a:gsLst>
            <a:lin ang="5400000" scaled="1"/>
          </a:gradFill>
          <a:ln w="19050">
            <a:noFill/>
          </a:ln>
          <a:effectLst/>
        </c:spPr>
      </c:pivotFmt>
      <c:pivotFmt>
        <c:idx val="9"/>
        <c:spPr>
          <a:solidFill>
            <a:schemeClr val="bg2">
              <a:lumMod val="85000"/>
            </a:schemeClr>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0">
                <a:schemeClr val="accent1">
                  <a:lumMod val="5000"/>
                  <a:lumOff val="95000"/>
                </a:schemeClr>
              </a:gs>
              <a:gs pos="14000">
                <a:srgbClr val="7030A0"/>
              </a:gs>
              <a:gs pos="87000">
                <a:srgbClr val="7030A0"/>
              </a:gs>
              <a:gs pos="100000">
                <a:schemeClr val="bg1"/>
              </a:gs>
            </a:gsLst>
            <a:lin ang="5400000" scaled="1"/>
          </a:gradFill>
          <a:ln w="19050">
            <a:noFill/>
          </a:ln>
          <a:effectLst/>
        </c:spPr>
      </c:pivotFmt>
      <c:pivotFmt>
        <c:idx val="12"/>
        <c:spPr>
          <a:solidFill>
            <a:schemeClr val="bg2">
              <a:lumMod val="85000"/>
            </a:schemeClr>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65000"/>
            </a:schemeClr>
          </a:solidFill>
          <a:ln w="19050">
            <a:noFill/>
          </a:ln>
          <a:effectLst/>
        </c:spPr>
      </c:pivotFmt>
      <c:pivotFmt>
        <c:idx val="15"/>
        <c:spPr>
          <a:gradFill>
            <a:gsLst>
              <a:gs pos="0">
                <a:schemeClr val="accent1">
                  <a:lumMod val="5000"/>
                  <a:lumOff val="95000"/>
                </a:schemeClr>
              </a:gs>
              <a:gs pos="14000">
                <a:schemeClr val="accent5">
                  <a:lumMod val="75000"/>
                </a:schemeClr>
              </a:gs>
              <a:gs pos="87000">
                <a:schemeClr val="accent5">
                  <a:lumMod val="75000"/>
                </a:schemeClr>
              </a:gs>
              <a:gs pos="100000">
                <a:schemeClr val="bg1"/>
              </a:gs>
            </a:gsLst>
            <a:lin ang="5400000" scaled="1"/>
          </a:gradFill>
          <a:ln w="19050">
            <a:noFill/>
          </a:ln>
          <a:effectLst/>
        </c:spPr>
      </c:pivotFmt>
    </c:pivotFmts>
    <c:plotArea>
      <c:layout>
        <c:manualLayout>
          <c:layoutTarget val="inner"/>
          <c:xMode val="edge"/>
          <c:yMode val="edge"/>
          <c:x val="7.5565006495049422E-2"/>
          <c:y val="8.5335085349739756E-2"/>
          <c:w val="0.69091467671820483"/>
          <c:h val="0.80606656034076396"/>
        </c:manualLayout>
      </c:layout>
      <c:doughnutChart>
        <c:varyColors val="1"/>
        <c:ser>
          <c:idx val="0"/>
          <c:order val="0"/>
          <c:tx>
            <c:strRef>
              <c:f>CHART!$B$25</c:f>
              <c:strCache>
                <c:ptCount val="1"/>
                <c:pt idx="0">
                  <c:v>Total</c:v>
                </c:pt>
              </c:strCache>
            </c:strRef>
          </c:tx>
          <c:spPr>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2017-490D-A645-96777A5B2758}"/>
              </c:ext>
            </c:extLst>
          </c:dPt>
          <c:dPt>
            <c:idx val="1"/>
            <c:bubble3D val="0"/>
            <c:spPr>
              <a:gradFill>
                <a:gsLst>
                  <a:gs pos="0">
                    <a:schemeClr val="accent1">
                      <a:lumMod val="5000"/>
                      <a:lumOff val="95000"/>
                    </a:schemeClr>
                  </a:gs>
                  <a:gs pos="14000">
                    <a:schemeClr val="accent5">
                      <a:lumMod val="75000"/>
                    </a:schemeClr>
                  </a:gs>
                  <a:gs pos="87000">
                    <a:schemeClr val="accent5">
                      <a:lumMod val="75000"/>
                    </a:schemeClr>
                  </a:gs>
                  <a:gs pos="100000">
                    <a:schemeClr val="bg1"/>
                  </a:gs>
                </a:gsLst>
                <a:lin ang="5400000" scaled="1"/>
              </a:gradFill>
              <a:ln w="19050">
                <a:noFill/>
              </a:ln>
              <a:effectLst/>
            </c:spPr>
            <c:extLst>
              <c:ext xmlns:c16="http://schemas.microsoft.com/office/drawing/2014/chart" uri="{C3380CC4-5D6E-409C-BE32-E72D297353CC}">
                <c16:uniqueId val="{00000003-2017-490D-A645-96777A5B2758}"/>
              </c:ext>
            </c:extLst>
          </c:dPt>
          <c:cat>
            <c:strRef>
              <c:f>CHART!$A$26:$A$28</c:f>
              <c:strCache>
                <c:ptCount val="2"/>
                <c:pt idx="0">
                  <c:v>Female</c:v>
                </c:pt>
                <c:pt idx="1">
                  <c:v>Male</c:v>
                </c:pt>
              </c:strCache>
            </c:strRef>
          </c:cat>
          <c:val>
            <c:numRef>
              <c:f>CHART!$B$26:$B$28</c:f>
              <c:numCache>
                <c:formatCode>General</c:formatCode>
                <c:ptCount val="2"/>
                <c:pt idx="0">
                  <c:v>588</c:v>
                </c:pt>
                <c:pt idx="1">
                  <c:v>882</c:v>
                </c:pt>
              </c:numCache>
            </c:numRef>
          </c:val>
          <c:extLst>
            <c:ext xmlns:c16="http://schemas.microsoft.com/office/drawing/2014/chart" uri="{C3380CC4-5D6E-409C-BE32-E72D297353CC}">
              <c16:uniqueId val="{00000004-2017-490D-A645-96777A5B27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DATA_Excel.xlsx]CHART!PivotTable6</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9.1521912255723356E-2"/>
          <c:w val="1"/>
          <c:h val="0.79081802274715662"/>
        </c:manualLayout>
      </c:layout>
      <c:bar3DChart>
        <c:barDir val="col"/>
        <c:grouping val="clustered"/>
        <c:varyColors val="0"/>
        <c:ser>
          <c:idx val="0"/>
          <c:order val="0"/>
          <c:tx>
            <c:strRef>
              <c:f>CHART!$B$53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CHART!$A$54:$A$59</c:f>
              <c:strCache>
                <c:ptCount val="5"/>
                <c:pt idx="0">
                  <c:v>Associates Degree</c:v>
                </c:pt>
                <c:pt idx="1">
                  <c:v>Bachelor's Degree</c:v>
                </c:pt>
                <c:pt idx="2">
                  <c:v>Doctoral Degree</c:v>
                </c:pt>
                <c:pt idx="3">
                  <c:v>High School</c:v>
                </c:pt>
                <c:pt idx="4">
                  <c:v>Master's Degree</c:v>
                </c:pt>
              </c:strCache>
            </c:strRef>
          </c:cat>
          <c:val>
            <c:numRef>
              <c:f>CHART!$B$54:$B$59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8F7C-4A4B-A195-EC21F5DD46B1}"/>
            </c:ext>
          </c:extLst>
        </c:ser>
        <c:dLbls>
          <c:showLegendKey val="0"/>
          <c:showVal val="1"/>
          <c:showCatName val="0"/>
          <c:showSerName val="0"/>
          <c:showPercent val="0"/>
          <c:showBubbleSize val="0"/>
        </c:dLbls>
        <c:gapWidth val="150"/>
        <c:shape val="box"/>
        <c:axId val="829589408"/>
        <c:axId val="829595648"/>
        <c:axId val="0"/>
      </c:bar3DChart>
      <c:catAx>
        <c:axId val="8295894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LID4096"/>
          </a:p>
        </c:txPr>
        <c:crossAx val="829595648"/>
        <c:crosses val="autoZero"/>
        <c:auto val="1"/>
        <c:lblAlgn val="ctr"/>
        <c:lblOffset val="100"/>
        <c:noMultiLvlLbl val="0"/>
      </c:catAx>
      <c:valAx>
        <c:axId val="829595648"/>
        <c:scaling>
          <c:orientation val="minMax"/>
        </c:scaling>
        <c:delete val="1"/>
        <c:axPos val="l"/>
        <c:numFmt formatCode="General" sourceLinked="1"/>
        <c:majorTickMark val="out"/>
        <c:minorTickMark val="none"/>
        <c:tickLblPos val="nextTo"/>
        <c:crossAx val="82958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DATA_Excel.xlsx]CHART!PivotTable8</c:name>
    <c:fmtId val="5"/>
  </c:pivotSource>
  <c:chart>
    <c:autoTitleDeleted val="1"/>
    <c:pivotFmts>
      <c:pivotFmt>
        <c:idx val="0"/>
        <c:spPr>
          <a:gradFill>
            <a:gsLst>
              <a:gs pos="0">
                <a:schemeClr val="accent1">
                  <a:lumMod val="5000"/>
                  <a:lumOff val="95000"/>
                </a:schemeClr>
              </a:gs>
              <a:gs pos="14000">
                <a:schemeClr val="accent1">
                  <a:lumMod val="50000"/>
                </a:schemeClr>
              </a:gs>
              <a:gs pos="87000">
                <a:srgbClr val="7030A0"/>
              </a:gs>
              <a:gs pos="100000">
                <a:schemeClr val="bg1"/>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accent1">
              <a:lumMod val="40000"/>
              <a:lumOff val="60000"/>
            </a:schemeClr>
          </a:solidFill>
          <a:ln w="19050">
            <a:solidFill>
              <a:schemeClr val="lt1"/>
            </a:solidFill>
          </a:ln>
          <a:effectLst/>
        </c:spPr>
      </c:pivotFmt>
      <c:pivotFmt>
        <c:idx val="3"/>
        <c:spPr>
          <a:solidFill>
            <a:schemeClr val="bg2">
              <a:lumMod val="50000"/>
            </a:schemeClr>
          </a:solidFill>
          <a:ln w="19050">
            <a:solidFill>
              <a:schemeClr val="lt1"/>
            </a:solidFill>
          </a:ln>
          <a:effectLst/>
        </c:spPr>
      </c:pivotFmt>
      <c:pivotFmt>
        <c:idx val="4"/>
        <c:spPr>
          <a:gradFill>
            <a:gsLst>
              <a:gs pos="0">
                <a:schemeClr val="accent1">
                  <a:lumMod val="5000"/>
                  <a:lumOff val="95000"/>
                </a:schemeClr>
              </a:gs>
              <a:gs pos="14000">
                <a:schemeClr val="accent1">
                  <a:lumMod val="50000"/>
                </a:schemeClr>
              </a:gs>
              <a:gs pos="87000">
                <a:srgbClr val="7030A0"/>
              </a:gs>
              <a:gs pos="100000">
                <a:schemeClr val="bg1"/>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w="19050">
            <a:solidFill>
              <a:schemeClr val="lt1"/>
            </a:solidFill>
          </a:ln>
          <a:effectLst/>
        </c:spPr>
      </c:pivotFmt>
      <c:pivotFmt>
        <c:idx val="6"/>
        <c:spPr>
          <a:solidFill>
            <a:schemeClr val="accent1">
              <a:lumMod val="75000"/>
            </a:schemeClr>
          </a:solidFill>
          <a:ln w="19050">
            <a:solidFill>
              <a:schemeClr val="lt1"/>
            </a:solidFill>
          </a:ln>
          <a:effectLst/>
        </c:spPr>
      </c:pivotFmt>
      <c:pivotFmt>
        <c:idx val="7"/>
        <c:spPr>
          <a:solidFill>
            <a:schemeClr val="bg2">
              <a:lumMod val="50000"/>
            </a:schemeClr>
          </a:solidFill>
          <a:ln w="19050">
            <a:solidFill>
              <a:schemeClr val="lt1"/>
            </a:solidFill>
          </a:ln>
          <a:effectLst/>
        </c:spPr>
      </c:pivotFmt>
      <c:pivotFmt>
        <c:idx val="8"/>
        <c:spPr>
          <a:gradFill>
            <a:gsLst>
              <a:gs pos="0">
                <a:schemeClr val="accent1">
                  <a:lumMod val="5000"/>
                  <a:lumOff val="95000"/>
                </a:schemeClr>
              </a:gs>
              <a:gs pos="14000">
                <a:schemeClr val="accent1">
                  <a:lumMod val="50000"/>
                </a:schemeClr>
              </a:gs>
              <a:gs pos="87000">
                <a:srgbClr val="7030A0"/>
              </a:gs>
              <a:gs pos="100000">
                <a:schemeClr val="bg1"/>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w="19050">
            <a:solidFill>
              <a:schemeClr val="lt1"/>
            </a:solidFill>
          </a:ln>
          <a:effectLst/>
        </c:spPr>
        <c:dLbl>
          <c:idx val="0"/>
          <c:layout>
            <c:manualLayout>
              <c:x val="0.14540760127031935"/>
              <c:y val="4.19912998177898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w="19050">
            <a:solidFill>
              <a:schemeClr val="lt1"/>
            </a:solidFill>
          </a:ln>
          <a:effectLst/>
        </c:spPr>
        <c:dLbl>
          <c:idx val="0"/>
          <c:layout>
            <c:manualLayout>
              <c:x val="5.143408852158389E-2"/>
              <c:y val="8.28705152327492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50000"/>
            </a:schemeClr>
          </a:solidFill>
          <a:ln w="19050">
            <a:solidFill>
              <a:schemeClr val="lt1"/>
            </a:solidFill>
          </a:ln>
          <a:effectLst/>
        </c:spPr>
        <c:dLbl>
          <c:idx val="0"/>
          <c:layout>
            <c:manualLayout>
              <c:x val="-3.3010086044096838E-2"/>
              <c:y val="-8.791989029415334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8888888888893"/>
          <c:y val="0.22263888888888889"/>
          <c:w val="0.46641666666666665"/>
          <c:h val="0.77736111111111106"/>
        </c:manualLayout>
      </c:layout>
      <c:pieChart>
        <c:varyColors val="1"/>
        <c:ser>
          <c:idx val="0"/>
          <c:order val="0"/>
          <c:tx>
            <c:strRef>
              <c:f>CHART!$B$94</c:f>
              <c:strCache>
                <c:ptCount val="1"/>
                <c:pt idx="0">
                  <c:v>Total</c:v>
                </c:pt>
              </c:strCache>
            </c:strRef>
          </c:tx>
          <c:spPr>
            <a:gradFill>
              <a:gsLst>
                <a:gs pos="0">
                  <a:schemeClr val="accent1">
                    <a:lumMod val="5000"/>
                    <a:lumOff val="95000"/>
                  </a:schemeClr>
                </a:gs>
                <a:gs pos="14000">
                  <a:schemeClr val="accent1">
                    <a:lumMod val="50000"/>
                  </a:schemeClr>
                </a:gs>
                <a:gs pos="87000">
                  <a:srgbClr val="7030A0"/>
                </a:gs>
                <a:gs pos="100000">
                  <a:schemeClr val="bg1"/>
                </a:gs>
              </a:gsLst>
              <a:lin ang="5400000" scaled="1"/>
            </a:gradFill>
          </c:spPr>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E3BE-4999-A1FC-1E35D4A3C8D4}"/>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E3BE-4999-A1FC-1E35D4A3C8D4}"/>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E3BE-4999-A1FC-1E35D4A3C8D4}"/>
              </c:ext>
            </c:extLst>
          </c:dPt>
          <c:dLbls>
            <c:dLbl>
              <c:idx val="0"/>
              <c:layout>
                <c:manualLayout>
                  <c:x val="0.14540760127031935"/>
                  <c:y val="4.1991299817789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BE-4999-A1FC-1E35D4A3C8D4}"/>
                </c:ext>
              </c:extLst>
            </c:dLbl>
            <c:dLbl>
              <c:idx val="1"/>
              <c:layout>
                <c:manualLayout>
                  <c:x val="5.143408852158389E-2"/>
                  <c:y val="8.2870515232749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BE-4999-A1FC-1E35D4A3C8D4}"/>
                </c:ext>
              </c:extLst>
            </c:dLbl>
            <c:dLbl>
              <c:idx val="2"/>
              <c:layout>
                <c:manualLayout>
                  <c:x val="-3.3010086044096838E-2"/>
                  <c:y val="-8.79198902941533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BE-4999-A1FC-1E35D4A3C8D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CHART!$A$95:$A$98</c:f>
              <c:strCache>
                <c:ptCount val="3"/>
                <c:pt idx="0">
                  <c:v>HR</c:v>
                </c:pt>
                <c:pt idx="1">
                  <c:v>R&amp;D</c:v>
                </c:pt>
                <c:pt idx="2">
                  <c:v>Sales</c:v>
                </c:pt>
              </c:strCache>
            </c:strRef>
          </c:cat>
          <c:val>
            <c:numRef>
              <c:f>CHART!$B$95:$B$98</c:f>
              <c:numCache>
                <c:formatCode>General</c:formatCode>
                <c:ptCount val="3"/>
                <c:pt idx="0">
                  <c:v>12</c:v>
                </c:pt>
                <c:pt idx="1">
                  <c:v>133</c:v>
                </c:pt>
                <c:pt idx="2">
                  <c:v>92</c:v>
                </c:pt>
              </c:numCache>
            </c:numRef>
          </c:val>
          <c:extLst>
            <c:ext xmlns:c16="http://schemas.microsoft.com/office/drawing/2014/chart" uri="{C3380CC4-5D6E-409C-BE32-E72D297353CC}">
              <c16:uniqueId val="{00000006-E3BE-4999-A1FC-1E35D4A3C8D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245167989409945"/>
          <c:y val="0.26268597692115264"/>
          <c:w val="0.20127760606741438"/>
          <c:h val="0.4746276333572482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DATA_Excel.xlsx]CHART!PivotTable9</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72003499562554"/>
          <c:y val="0.17171296296296296"/>
          <c:w val="0.81472440944881885"/>
          <c:h val="0.74403579760863225"/>
        </c:manualLayout>
      </c:layout>
      <c:bar3DChart>
        <c:barDir val="bar"/>
        <c:grouping val="clustered"/>
        <c:varyColors val="0"/>
        <c:ser>
          <c:idx val="0"/>
          <c:order val="0"/>
          <c:tx>
            <c:strRef>
              <c:f>CHART!$B$109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CHART!$A$110:$A$115</c:f>
              <c:strCache>
                <c:ptCount val="5"/>
                <c:pt idx="0">
                  <c:v>25 - 34</c:v>
                </c:pt>
                <c:pt idx="1">
                  <c:v>35 - 44</c:v>
                </c:pt>
                <c:pt idx="2">
                  <c:v>45 - 54</c:v>
                </c:pt>
                <c:pt idx="3">
                  <c:v>Over 55</c:v>
                </c:pt>
                <c:pt idx="4">
                  <c:v>Under 25</c:v>
                </c:pt>
              </c:strCache>
            </c:strRef>
          </c:cat>
          <c:val>
            <c:numRef>
              <c:f>CHART!$B$110:$B$115</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7620-4BDA-B40F-2DAC4129A124}"/>
            </c:ext>
          </c:extLst>
        </c:ser>
        <c:dLbls>
          <c:showLegendKey val="0"/>
          <c:showVal val="1"/>
          <c:showCatName val="0"/>
          <c:showSerName val="0"/>
          <c:showPercent val="0"/>
          <c:showBubbleSize val="0"/>
        </c:dLbls>
        <c:gapWidth val="150"/>
        <c:shape val="box"/>
        <c:axId val="157026991"/>
        <c:axId val="1036092160"/>
        <c:axId val="0"/>
      </c:bar3DChart>
      <c:catAx>
        <c:axId val="15702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1036092160"/>
        <c:crosses val="autoZero"/>
        <c:auto val="1"/>
        <c:lblAlgn val="ctr"/>
        <c:lblOffset val="100"/>
        <c:noMultiLvlLbl val="0"/>
      </c:catAx>
      <c:valAx>
        <c:axId val="1036092160"/>
        <c:scaling>
          <c:orientation val="minMax"/>
        </c:scaling>
        <c:delete val="1"/>
        <c:axPos val="b"/>
        <c:numFmt formatCode="General" sourceLinked="1"/>
        <c:majorTickMark val="none"/>
        <c:minorTickMark val="none"/>
        <c:tickLblPos val="nextTo"/>
        <c:crossAx val="15702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F38C2EE-857C-4202-909F-1D95DAE7A59A}">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3B193FBB-061B-42A5-A55D-ABDD984225B7}">
          <cx:dataLabels>
            <cx:txPr>
              <a:bodyPr vertOverflow="overflow" horzOverflow="overflow" wrap="square" lIns="0" tIns="0" rIns="0" bIns="0"/>
              <a:lstStyle/>
              <a:p>
                <a:pPr algn="ctr" rtl="0">
                  <a:defRPr sz="12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LID4096" sz="1200" b="1"/>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LID4096" sz="1200" b="1"/>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0F38C2EE-857C-4202-909F-1D95DAE7A59A}">
          <cx:dataPt idx="2">
            <cx:spPr>
              <a:solidFill>
                <a:srgbClr val="0070C0"/>
              </a:solidFill>
            </cx:spPr>
          </cx:dataPt>
          <cx:dataLabels pos="inEnd">
            <cx:txPr>
              <a:bodyPr spcFirstLastPara="1" vertOverflow="ellipsis" horzOverflow="overflow" wrap="square" lIns="0" tIns="0" rIns="0" bIns="0" anchor="ctr" anchorCtr="1"/>
              <a:lstStyle/>
              <a:p>
                <a:pPr algn="ctr" rtl="0">
                  <a:defRPr sz="800" b="1"/>
                </a:pPr>
                <a:endParaRPr lang="en-US" sz="800" b="1" i="0" u="none" strike="noStrike" baseline="0">
                  <a:solidFill>
                    <a:srgbClr val="FFFFFF"/>
                  </a:solidFill>
                  <a:latin typeface="Calibri"/>
                  <a:ea typeface="Calibri"/>
                  <a:cs typeface="Calibri"/>
                </a:endParaRPr>
              </a:p>
            </cx:txPr>
            <cx:visibility seriesName="0" categoryName="1" value="0"/>
          </cx:dataLabels>
          <cx:dataId val="0"/>
          <cx:layoutPr>
            <cx:parentLabelLayout val="overlapping"/>
          </cx:layoutPr>
        </cx:series>
      </cx:plotAreaRegion>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cx:spPr>
        </cx:plotSurface>
        <cx:series layoutId="funnel" uniqueId="{3B193FBB-061B-42A5-A55D-ABDD984225B7}">
          <cx:spPr>
            <a:gradFill>
              <a:gsLst>
                <a:gs pos="87000">
                  <a:srgbClr val="00B050"/>
                </a:gs>
                <a:gs pos="100000">
                  <a:schemeClr val="bg1"/>
                </a:gs>
              </a:gsLst>
              <a:lin ang="5400000" scaled="1"/>
            </a:gradFill>
          </cx:spPr>
          <cx:dataLabels>
            <cx:spPr>
              <a:noFill/>
            </cx:spPr>
            <cx:txPr>
              <a:bodyPr vertOverflow="overflow" horzOverflow="overflow" wrap="square" lIns="0" tIns="0" rIns="0" bIns="0"/>
              <a:lstStyle/>
              <a:p>
                <a:pPr algn="ctr" rtl="0">
                  <a:defRPr sz="12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LID4096" sz="1200" b="1"/>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LID4096" sz="1200" b="1"/>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10.png"/><Relationship Id="rId1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10.xml"/><Relationship Id="rId2" Type="http://schemas.openxmlformats.org/officeDocument/2006/relationships/image" Target="../media/image2.png"/><Relationship Id="rId16"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9.xml"/><Relationship Id="rId10" Type="http://schemas.openxmlformats.org/officeDocument/2006/relationships/chart" Target="../charts/chart8.xml"/><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7</xdr:row>
      <xdr:rowOff>121921</xdr:rowOff>
    </xdr:from>
    <xdr:to>
      <xdr:col>1</xdr:col>
      <xdr:colOff>30480</xdr:colOff>
      <xdr:row>12</xdr:row>
      <xdr:rowOff>91441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40DE5AA-6AB3-8E49-D2D9-8BD4D33EF6E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580" y="1508761"/>
              <a:ext cx="1828800" cy="96012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xdr:colOff>
      <xdr:row>8</xdr:row>
      <xdr:rowOff>140970</xdr:rowOff>
    </xdr:from>
    <xdr:to>
      <xdr:col>1</xdr:col>
      <xdr:colOff>320040</xdr:colOff>
      <xdr:row>16</xdr:row>
      <xdr:rowOff>76200</xdr:rowOff>
    </xdr:to>
    <xdr:graphicFrame macro="">
      <xdr:nvGraphicFramePr>
        <xdr:cNvPr id="2" name="Chart 1">
          <a:extLst>
            <a:ext uri="{FF2B5EF4-FFF2-40B4-BE49-F238E27FC236}">
              <a16:creationId xmlns:a16="http://schemas.microsoft.com/office/drawing/2014/main" id="{386DD5D2-D76F-57E1-0C71-556718372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319718</xdr:colOff>
      <xdr:row>10</xdr:row>
      <xdr:rowOff>96593</xdr:rowOff>
    </xdr:from>
    <xdr:to>
      <xdr:col>9</xdr:col>
      <xdr:colOff>136837</xdr:colOff>
      <xdr:row>15</xdr:row>
      <xdr:rowOff>96593</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1665F562-38F0-A22B-97F4-0260B763197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694760" y="2028424"/>
              <a:ext cx="1813345" cy="96591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252105</xdr:colOff>
      <xdr:row>10</xdr:row>
      <xdr:rowOff>135443</xdr:rowOff>
    </xdr:from>
    <xdr:to>
      <xdr:col>15</xdr:col>
      <xdr:colOff>74377</xdr:colOff>
      <xdr:row>24</xdr:row>
      <xdr:rowOff>57338</xdr:rowOff>
    </xdr:to>
    <mc:AlternateContent xmlns:mc="http://schemas.openxmlformats.org/markup-compatibility/2006">
      <mc:Choice xmlns:a14="http://schemas.microsoft.com/office/drawing/2010/main" Requires="a14">
        <xdr:graphicFrame macro="">
          <xdr:nvGraphicFramePr>
            <xdr:cNvPr id="5" name="Education Field">
              <a:extLst>
                <a:ext uri="{FF2B5EF4-FFF2-40B4-BE49-F238E27FC236}">
                  <a16:creationId xmlns:a16="http://schemas.microsoft.com/office/drawing/2014/main" id="{3C5FB4F3-F7BE-A1A1-EB54-FB7436181B29}"/>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0619598" y="2067274"/>
              <a:ext cx="1818497" cy="2626458"/>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25276</xdr:colOff>
      <xdr:row>24</xdr:row>
      <xdr:rowOff>20124</xdr:rowOff>
    </xdr:from>
    <xdr:to>
      <xdr:col>7</xdr:col>
      <xdr:colOff>558084</xdr:colOff>
      <xdr:row>33</xdr:row>
      <xdr:rowOff>160986</xdr:rowOff>
    </xdr:to>
    <xdr:graphicFrame macro="">
      <xdr:nvGraphicFramePr>
        <xdr:cNvPr id="7" name="Chart 6">
          <a:extLst>
            <a:ext uri="{FF2B5EF4-FFF2-40B4-BE49-F238E27FC236}">
              <a16:creationId xmlns:a16="http://schemas.microsoft.com/office/drawing/2014/main" id="{1811BAEE-57EE-84D7-118A-F6BCD3661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278131</xdr:colOff>
      <xdr:row>49</xdr:row>
      <xdr:rowOff>171451</xdr:rowOff>
    </xdr:from>
    <xdr:to>
      <xdr:col>8</xdr:col>
      <xdr:colOff>536621</xdr:colOff>
      <xdr:row>62</xdr:row>
      <xdr:rowOff>107325</xdr:rowOff>
    </xdr:to>
    <xdr:graphicFrame macro="">
      <xdr:nvGraphicFramePr>
        <xdr:cNvPr id="8" name="Chart 7">
          <a:extLst>
            <a:ext uri="{FF2B5EF4-FFF2-40B4-BE49-F238E27FC236}">
              <a16:creationId xmlns:a16="http://schemas.microsoft.com/office/drawing/2014/main" id="{49466EF5-21B8-143B-000E-DEFACECBE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332704</xdr:colOff>
      <xdr:row>69</xdr:row>
      <xdr:rowOff>2146</xdr:rowOff>
    </xdr:from>
    <xdr:to>
      <xdr:col>13</xdr:col>
      <xdr:colOff>547352</xdr:colOff>
      <xdr:row>87</xdr:row>
      <xdr:rowOff>53662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0F5EC1F5-23F8-2694-5C58-938EA8D789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25884" y="13672426"/>
              <a:ext cx="4908568" cy="3617676"/>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144888</xdr:colOff>
      <xdr:row>90</xdr:row>
      <xdr:rowOff>184598</xdr:rowOff>
    </xdr:from>
    <xdr:to>
      <xdr:col>7</xdr:col>
      <xdr:colOff>246845</xdr:colOff>
      <xdr:row>103</xdr:row>
      <xdr:rowOff>128789</xdr:rowOff>
    </xdr:to>
    <xdr:graphicFrame macro="">
      <xdr:nvGraphicFramePr>
        <xdr:cNvPr id="10" name="Chart 9">
          <a:extLst>
            <a:ext uri="{FF2B5EF4-FFF2-40B4-BE49-F238E27FC236}">
              <a16:creationId xmlns:a16="http://schemas.microsoft.com/office/drawing/2014/main" id="{BB31EF3E-FDAE-45B9-3925-398A3B5A9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413198</xdr:colOff>
      <xdr:row>107</xdr:row>
      <xdr:rowOff>55809</xdr:rowOff>
    </xdr:from>
    <xdr:to>
      <xdr:col>8</xdr:col>
      <xdr:colOff>638578</xdr:colOff>
      <xdr:row>121</xdr:row>
      <xdr:rowOff>126643</xdr:rowOff>
    </xdr:to>
    <xdr:graphicFrame macro="">
      <xdr:nvGraphicFramePr>
        <xdr:cNvPr id="11" name="Chart 10">
          <a:extLst>
            <a:ext uri="{FF2B5EF4-FFF2-40B4-BE49-F238E27FC236}">
              <a16:creationId xmlns:a16="http://schemas.microsoft.com/office/drawing/2014/main" id="{4257C51F-DB8D-B77F-28E8-B21760AF4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611747</xdr:colOff>
      <xdr:row>129</xdr:row>
      <xdr:rowOff>163132</xdr:rowOff>
    </xdr:from>
    <xdr:to>
      <xdr:col>4</xdr:col>
      <xdr:colOff>1159098</xdr:colOff>
      <xdr:row>144</xdr:row>
      <xdr:rowOff>8586</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77FC7D00-A605-7154-31EE-7B2749AB7A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11747" y="25115949"/>
              <a:ext cx="4571999" cy="2743200"/>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248455</xdr:colOff>
      <xdr:row>10</xdr:row>
      <xdr:rowOff>117734</xdr:rowOff>
    </xdr:from>
    <xdr:to>
      <xdr:col>12</xdr:col>
      <xdr:colOff>81030</xdr:colOff>
      <xdr:row>24</xdr:row>
      <xdr:rowOff>108746</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BCD72516-2F4B-D3A9-D81D-3876A417D67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619723" y="2049565"/>
              <a:ext cx="1828800" cy="269557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4509750" cy="7413170"/>
    <xdr:grpSp>
      <xdr:nvGrpSpPr>
        <xdr:cNvPr id="2" name="Shape 2">
          <a:extLst>
            <a:ext uri="{FF2B5EF4-FFF2-40B4-BE49-F238E27FC236}">
              <a16:creationId xmlns:a16="http://schemas.microsoft.com/office/drawing/2014/main" id="{00000000-0008-0000-0300-000002000000}"/>
            </a:ext>
          </a:extLst>
        </xdr:cNvPr>
        <xdr:cNvGrpSpPr/>
      </xdr:nvGrpSpPr>
      <xdr:grpSpPr>
        <a:xfrm>
          <a:off x="0" y="0"/>
          <a:ext cx="14509750" cy="7413170"/>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b="1"/>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a:t>
              </a:r>
              <a:endParaRPr sz="1400" b="1"/>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68922" y="1215714"/>
              <a:ext cx="13266303" cy="998848"/>
              <a:chOff x="1869118" y="1215714"/>
              <a:chExt cx="13380407"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69118" y="1215714"/>
                <a:ext cx="2602058" cy="998848"/>
              </a:xfrm>
              <a:prstGeom prst="roundRect">
                <a:avLst>
                  <a:gd name="adj" fmla="val 6048"/>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797755" y="5162550"/>
              <a:ext cx="3564000" cy="2709509"/>
            </a:xfrm>
            <a:prstGeom prst="roundRect">
              <a:avLst>
                <a:gd name="adj" fmla="val 3303"/>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accent2">
                <a:lumMod val="20000"/>
                <a:lumOff val="80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0</xdr:col>
      <xdr:colOff>199869</xdr:colOff>
      <xdr:row>5</xdr:row>
      <xdr:rowOff>9105</xdr:rowOff>
    </xdr:from>
    <xdr:to>
      <xdr:col>4</xdr:col>
      <xdr:colOff>224853</xdr:colOff>
      <xdr:row>7</xdr:row>
      <xdr:rowOff>140375</xdr:rowOff>
    </xdr:to>
    <xdr:sp macro="" textlink="">
      <xdr:nvSpPr>
        <xdr:cNvPr id="3" name="TextBox 2">
          <a:extLst>
            <a:ext uri="{FF2B5EF4-FFF2-40B4-BE49-F238E27FC236}">
              <a16:creationId xmlns:a16="http://schemas.microsoft.com/office/drawing/2014/main" id="{A5954D51-7CA5-2B49-4FB0-FE507F314B8D}"/>
            </a:ext>
          </a:extLst>
        </xdr:cNvPr>
        <xdr:cNvSpPr txBox="1"/>
      </xdr:nvSpPr>
      <xdr:spPr>
        <a:xfrm>
          <a:off x="199869" y="977749"/>
          <a:ext cx="2659696" cy="51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a:t>
          </a:r>
          <a:r>
            <a:rPr lang="en-US" sz="1800" b="1" baseline="0"/>
            <a:t> Employees</a:t>
          </a:r>
          <a:endParaRPr lang="LID4096" sz="1800" b="1"/>
        </a:p>
      </xdr:txBody>
    </xdr:sp>
    <xdr:clientData/>
  </xdr:twoCellAnchor>
  <xdr:twoCellAnchor>
    <xdr:from>
      <xdr:col>1</xdr:col>
      <xdr:colOff>335797</xdr:colOff>
      <xdr:row>6</xdr:row>
      <xdr:rowOff>142067</xdr:rowOff>
    </xdr:from>
    <xdr:to>
      <xdr:col>5</xdr:col>
      <xdr:colOff>25831</xdr:colOff>
      <xdr:row>9</xdr:row>
      <xdr:rowOff>103322</xdr:rowOff>
    </xdr:to>
    <xdr:sp macro="" textlink="kpi!$A$6">
      <xdr:nvSpPr>
        <xdr:cNvPr id="6" name="TextBox 5">
          <a:extLst>
            <a:ext uri="{FF2B5EF4-FFF2-40B4-BE49-F238E27FC236}">
              <a16:creationId xmlns:a16="http://schemas.microsoft.com/office/drawing/2014/main" id="{888C1006-BAF3-4365-9C93-A7FBC227ACAE}"/>
            </a:ext>
          </a:extLst>
        </xdr:cNvPr>
        <xdr:cNvSpPr txBox="1"/>
      </xdr:nvSpPr>
      <xdr:spPr>
        <a:xfrm>
          <a:off x="994475" y="1304440"/>
          <a:ext cx="2324746" cy="542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2EA74C-52EB-4E43-9375-148C4F96E420}" type="TxLink">
            <a:rPr lang="en-US" sz="2800" b="1" i="0" u="none" strike="noStrike">
              <a:solidFill>
                <a:srgbClr val="000000"/>
              </a:solidFill>
              <a:latin typeface="Calibri"/>
              <a:ea typeface="Calibri"/>
              <a:cs typeface="Calibri"/>
            </a:rPr>
            <a:pPr/>
            <a:t>1470</a:t>
          </a:fld>
          <a:endParaRPr lang="LID4096" sz="2800" b="1"/>
        </a:p>
      </xdr:txBody>
    </xdr:sp>
    <xdr:clientData/>
  </xdr:twoCellAnchor>
  <xdr:twoCellAnchor>
    <xdr:from>
      <xdr:col>5</xdr:col>
      <xdr:colOff>77068</xdr:colOff>
      <xdr:row>5</xdr:row>
      <xdr:rowOff>3811</xdr:rowOff>
    </xdr:from>
    <xdr:to>
      <xdr:col>9</xdr:col>
      <xdr:colOff>102052</xdr:colOff>
      <xdr:row>7</xdr:row>
      <xdr:rowOff>135081</xdr:rowOff>
    </xdr:to>
    <xdr:sp macro="" textlink="">
      <xdr:nvSpPr>
        <xdr:cNvPr id="7" name="TextBox 6">
          <a:extLst>
            <a:ext uri="{FF2B5EF4-FFF2-40B4-BE49-F238E27FC236}">
              <a16:creationId xmlns:a16="http://schemas.microsoft.com/office/drawing/2014/main" id="{0FBEEFA8-D23E-48C9-B37A-900783224E40}"/>
            </a:ext>
          </a:extLst>
        </xdr:cNvPr>
        <xdr:cNvSpPr txBox="1"/>
      </xdr:nvSpPr>
      <xdr:spPr>
        <a:xfrm>
          <a:off x="3370458" y="972455"/>
          <a:ext cx="2659696" cy="51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Attrition</a:t>
          </a:r>
          <a:endParaRPr lang="LID4096" sz="1800" b="1"/>
        </a:p>
      </xdr:txBody>
    </xdr:sp>
    <xdr:clientData/>
  </xdr:twoCellAnchor>
  <xdr:twoCellAnchor>
    <xdr:from>
      <xdr:col>5</xdr:col>
      <xdr:colOff>355064</xdr:colOff>
      <xdr:row>6</xdr:row>
      <xdr:rowOff>149688</xdr:rowOff>
    </xdr:from>
    <xdr:to>
      <xdr:col>9</xdr:col>
      <xdr:colOff>45098</xdr:colOff>
      <xdr:row>9</xdr:row>
      <xdr:rowOff>110943</xdr:rowOff>
    </xdr:to>
    <xdr:sp macro="" textlink="kpi!$B$6">
      <xdr:nvSpPr>
        <xdr:cNvPr id="8" name="TextBox 7">
          <a:extLst>
            <a:ext uri="{FF2B5EF4-FFF2-40B4-BE49-F238E27FC236}">
              <a16:creationId xmlns:a16="http://schemas.microsoft.com/office/drawing/2014/main" id="{9A37E318-3835-4D51-9279-609DA0FAF49D}"/>
            </a:ext>
          </a:extLst>
        </xdr:cNvPr>
        <xdr:cNvSpPr txBox="1"/>
      </xdr:nvSpPr>
      <xdr:spPr>
        <a:xfrm>
          <a:off x="3648454" y="1312061"/>
          <a:ext cx="2324746" cy="542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D45AF2-04B2-448A-8148-A8C8C48654AA}" type="TxLink">
            <a:rPr lang="en-US" sz="2800" b="1" i="0" u="none" strike="noStrike">
              <a:solidFill>
                <a:srgbClr val="000000"/>
              </a:solidFill>
              <a:latin typeface="Calibri"/>
              <a:ea typeface="Calibri"/>
              <a:cs typeface="Calibri"/>
            </a:rPr>
            <a:pPr/>
            <a:t>237</a:t>
          </a:fld>
          <a:endParaRPr lang="LID4096" sz="2800" b="1"/>
        </a:p>
      </xdr:txBody>
    </xdr:sp>
    <xdr:clientData/>
  </xdr:twoCellAnchor>
  <xdr:twoCellAnchor>
    <xdr:from>
      <xdr:col>9</xdr:col>
      <xdr:colOff>89983</xdr:colOff>
      <xdr:row>5</xdr:row>
      <xdr:rowOff>29640</xdr:rowOff>
    </xdr:from>
    <xdr:to>
      <xdr:col>13</xdr:col>
      <xdr:colOff>114967</xdr:colOff>
      <xdr:row>7</xdr:row>
      <xdr:rowOff>160910</xdr:rowOff>
    </xdr:to>
    <xdr:sp macro="" textlink="">
      <xdr:nvSpPr>
        <xdr:cNvPr id="9" name="TextBox 8">
          <a:extLst>
            <a:ext uri="{FF2B5EF4-FFF2-40B4-BE49-F238E27FC236}">
              <a16:creationId xmlns:a16="http://schemas.microsoft.com/office/drawing/2014/main" id="{5EE52540-212E-4411-A82C-E7187DE79937}"/>
            </a:ext>
          </a:extLst>
        </xdr:cNvPr>
        <xdr:cNvSpPr txBox="1"/>
      </xdr:nvSpPr>
      <xdr:spPr>
        <a:xfrm>
          <a:off x="6018085" y="998284"/>
          <a:ext cx="2659696" cy="51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Active</a:t>
          </a:r>
          <a:r>
            <a:rPr lang="en-US" sz="1800" b="1" baseline="0"/>
            <a:t> Employees</a:t>
          </a:r>
          <a:endParaRPr lang="LID4096" sz="1800" b="1"/>
        </a:p>
      </xdr:txBody>
    </xdr:sp>
    <xdr:clientData/>
  </xdr:twoCellAnchor>
  <xdr:twoCellAnchor>
    <xdr:from>
      <xdr:col>10</xdr:col>
      <xdr:colOff>393809</xdr:colOff>
      <xdr:row>6</xdr:row>
      <xdr:rowOff>162601</xdr:rowOff>
    </xdr:from>
    <xdr:to>
      <xdr:col>14</xdr:col>
      <xdr:colOff>83843</xdr:colOff>
      <xdr:row>9</xdr:row>
      <xdr:rowOff>123856</xdr:rowOff>
    </xdr:to>
    <xdr:sp macro="" textlink="kpi!$D$6">
      <xdr:nvSpPr>
        <xdr:cNvPr id="10" name="TextBox 9">
          <a:extLst>
            <a:ext uri="{FF2B5EF4-FFF2-40B4-BE49-F238E27FC236}">
              <a16:creationId xmlns:a16="http://schemas.microsoft.com/office/drawing/2014/main" id="{E51FFE2A-8238-4D60-B5A7-0370D528B17E}"/>
            </a:ext>
          </a:extLst>
        </xdr:cNvPr>
        <xdr:cNvSpPr txBox="1"/>
      </xdr:nvSpPr>
      <xdr:spPr>
        <a:xfrm>
          <a:off x="6980589" y="1324974"/>
          <a:ext cx="2324746" cy="542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B1B387-D62B-4B2C-9E05-2256AD7B86C9}" type="TxLink">
            <a:rPr lang="en-US" sz="2800" b="1" i="0" u="none" strike="noStrike">
              <a:solidFill>
                <a:srgbClr val="000000"/>
              </a:solidFill>
              <a:latin typeface="Calibri"/>
              <a:ea typeface="Calibri"/>
              <a:cs typeface="Calibri"/>
            </a:rPr>
            <a:pPr/>
            <a:t>1233</a:t>
          </a:fld>
          <a:endParaRPr lang="LID4096" sz="2800" b="1"/>
        </a:p>
      </xdr:txBody>
    </xdr:sp>
    <xdr:clientData/>
  </xdr:twoCellAnchor>
  <xdr:twoCellAnchor>
    <xdr:from>
      <xdr:col>13</xdr:col>
      <xdr:colOff>606594</xdr:colOff>
      <xdr:row>5</xdr:row>
      <xdr:rowOff>68387</xdr:rowOff>
    </xdr:from>
    <xdr:to>
      <xdr:col>17</xdr:col>
      <xdr:colOff>631579</xdr:colOff>
      <xdr:row>8</xdr:row>
      <xdr:rowOff>5928</xdr:rowOff>
    </xdr:to>
    <xdr:sp macro="" textlink="">
      <xdr:nvSpPr>
        <xdr:cNvPr id="11" name="TextBox 10">
          <a:extLst>
            <a:ext uri="{FF2B5EF4-FFF2-40B4-BE49-F238E27FC236}">
              <a16:creationId xmlns:a16="http://schemas.microsoft.com/office/drawing/2014/main" id="{B24BD09A-51C9-4A02-8731-C8256EF70EEF}"/>
            </a:ext>
          </a:extLst>
        </xdr:cNvPr>
        <xdr:cNvSpPr txBox="1"/>
      </xdr:nvSpPr>
      <xdr:spPr>
        <a:xfrm>
          <a:off x="9169408" y="1037031"/>
          <a:ext cx="2659696" cy="51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Attrition</a:t>
          </a:r>
          <a:r>
            <a:rPr lang="en-US" sz="1800" b="1" baseline="0"/>
            <a:t> Rate</a:t>
          </a:r>
          <a:endParaRPr lang="LID4096" sz="1800" b="1"/>
        </a:p>
      </xdr:txBody>
    </xdr:sp>
    <xdr:clientData/>
  </xdr:twoCellAnchor>
  <xdr:twoCellAnchor>
    <xdr:from>
      <xdr:col>14</xdr:col>
      <xdr:colOff>290488</xdr:colOff>
      <xdr:row>6</xdr:row>
      <xdr:rowOff>175519</xdr:rowOff>
    </xdr:from>
    <xdr:to>
      <xdr:col>17</xdr:col>
      <xdr:colOff>639201</xdr:colOff>
      <xdr:row>9</xdr:row>
      <xdr:rowOff>136774</xdr:rowOff>
    </xdr:to>
    <xdr:sp macro="" textlink="kpi!$E$6">
      <xdr:nvSpPr>
        <xdr:cNvPr id="12" name="TextBox 11">
          <a:extLst>
            <a:ext uri="{FF2B5EF4-FFF2-40B4-BE49-F238E27FC236}">
              <a16:creationId xmlns:a16="http://schemas.microsoft.com/office/drawing/2014/main" id="{B99C6D8F-CE72-4F16-8940-5ED118F4B279}"/>
            </a:ext>
          </a:extLst>
        </xdr:cNvPr>
        <xdr:cNvSpPr txBox="1"/>
      </xdr:nvSpPr>
      <xdr:spPr>
        <a:xfrm>
          <a:off x="9511980" y="1337892"/>
          <a:ext cx="2324746" cy="542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6336D5-FE68-4DF1-AE15-5548B227F67C}" type="TxLink">
            <a:rPr lang="en-US" sz="2800" b="1" i="0" u="none" strike="noStrike">
              <a:solidFill>
                <a:srgbClr val="000000"/>
              </a:solidFill>
              <a:latin typeface="Calibri"/>
              <a:ea typeface="Calibri"/>
              <a:cs typeface="Calibri"/>
            </a:rPr>
            <a:pPr/>
            <a:t>16.12%</a:t>
          </a:fld>
          <a:endParaRPr lang="LID4096" sz="2800" b="1"/>
        </a:p>
      </xdr:txBody>
    </xdr:sp>
    <xdr:clientData/>
  </xdr:twoCellAnchor>
  <xdr:twoCellAnchor>
    <xdr:from>
      <xdr:col>18</xdr:col>
      <xdr:colOff>25408</xdr:colOff>
      <xdr:row>5</xdr:row>
      <xdr:rowOff>29642</xdr:rowOff>
    </xdr:from>
    <xdr:to>
      <xdr:col>22</xdr:col>
      <xdr:colOff>50392</xdr:colOff>
      <xdr:row>7</xdr:row>
      <xdr:rowOff>160912</xdr:rowOff>
    </xdr:to>
    <xdr:sp macro="" textlink="">
      <xdr:nvSpPr>
        <xdr:cNvPr id="13" name="TextBox 12">
          <a:extLst>
            <a:ext uri="{FF2B5EF4-FFF2-40B4-BE49-F238E27FC236}">
              <a16:creationId xmlns:a16="http://schemas.microsoft.com/office/drawing/2014/main" id="{925C8F56-AD9E-41F6-9B8F-39399B882BE5}"/>
            </a:ext>
          </a:extLst>
        </xdr:cNvPr>
        <xdr:cNvSpPr txBox="1"/>
      </xdr:nvSpPr>
      <xdr:spPr>
        <a:xfrm>
          <a:off x="11881611" y="998286"/>
          <a:ext cx="2659696" cy="51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Average</a:t>
          </a:r>
          <a:r>
            <a:rPr lang="en-US" sz="1800" b="1" baseline="0"/>
            <a:t> Age</a:t>
          </a:r>
          <a:endParaRPr lang="LID4096" sz="1800" b="1"/>
        </a:p>
      </xdr:txBody>
    </xdr:sp>
    <xdr:clientData/>
  </xdr:twoCellAnchor>
  <xdr:twoCellAnchor>
    <xdr:from>
      <xdr:col>19</xdr:col>
      <xdr:colOff>187166</xdr:colOff>
      <xdr:row>6</xdr:row>
      <xdr:rowOff>188434</xdr:rowOff>
    </xdr:from>
    <xdr:to>
      <xdr:col>22</xdr:col>
      <xdr:colOff>535878</xdr:colOff>
      <xdr:row>9</xdr:row>
      <xdr:rowOff>149689</xdr:rowOff>
    </xdr:to>
    <xdr:sp macro="" textlink="kpi!$C$6">
      <xdr:nvSpPr>
        <xdr:cNvPr id="14" name="TextBox 13">
          <a:extLst>
            <a:ext uri="{FF2B5EF4-FFF2-40B4-BE49-F238E27FC236}">
              <a16:creationId xmlns:a16="http://schemas.microsoft.com/office/drawing/2014/main" id="{57F1807B-A574-44D1-9611-E96AD3806F51}"/>
            </a:ext>
          </a:extLst>
        </xdr:cNvPr>
        <xdr:cNvSpPr txBox="1"/>
      </xdr:nvSpPr>
      <xdr:spPr>
        <a:xfrm>
          <a:off x="12702047" y="1350807"/>
          <a:ext cx="2324746" cy="542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FA5E55-817A-469F-AA01-108DFD392684}" type="TxLink">
            <a:rPr lang="en-US" sz="2800" b="1" i="0" u="none" strike="noStrike">
              <a:solidFill>
                <a:srgbClr val="000000"/>
              </a:solidFill>
              <a:latin typeface="Calibri"/>
              <a:ea typeface="Calibri"/>
              <a:cs typeface="Calibri"/>
            </a:rPr>
            <a:pPr/>
            <a:t>37</a:t>
          </a:fld>
          <a:endParaRPr lang="LID4096" sz="2800" b="1"/>
        </a:p>
      </xdr:txBody>
    </xdr:sp>
    <xdr:clientData/>
  </xdr:twoCellAnchor>
  <xdr:oneCellAnchor>
    <xdr:from>
      <xdr:col>3</xdr:col>
      <xdr:colOff>400374</xdr:colOff>
      <xdr:row>5</xdr:row>
      <xdr:rowOff>154983</xdr:rowOff>
    </xdr:from>
    <xdr:ext cx="452034" cy="400373"/>
    <xdr:pic>
      <xdr:nvPicPr>
        <xdr:cNvPr id="15" name="image4.png">
          <a:extLst>
            <a:ext uri="{FF2B5EF4-FFF2-40B4-BE49-F238E27FC236}">
              <a16:creationId xmlns:a16="http://schemas.microsoft.com/office/drawing/2014/main" id="{B1BDEC5A-A67D-476E-8080-52BA534E4E4E}"/>
            </a:ext>
          </a:extLst>
        </xdr:cNvPr>
        <xdr:cNvPicPr preferRelativeResize="0"/>
      </xdr:nvPicPr>
      <xdr:blipFill>
        <a:blip xmlns:r="http://schemas.openxmlformats.org/officeDocument/2006/relationships" r:embed="rId1" cstate="print"/>
        <a:stretch>
          <a:fillRect/>
        </a:stretch>
      </xdr:blipFill>
      <xdr:spPr>
        <a:xfrm>
          <a:off x="2376408" y="1123627"/>
          <a:ext cx="452034" cy="400373"/>
        </a:xfrm>
        <a:prstGeom prst="rect">
          <a:avLst/>
        </a:prstGeom>
        <a:noFill/>
      </xdr:spPr>
    </xdr:pic>
    <xdr:clientData fLocksWithSheet="0"/>
  </xdr:oneCellAnchor>
  <xdr:oneCellAnchor>
    <xdr:from>
      <xdr:col>7</xdr:col>
      <xdr:colOff>466240</xdr:colOff>
      <xdr:row>5</xdr:row>
      <xdr:rowOff>167648</xdr:rowOff>
    </xdr:from>
    <xdr:ext cx="607017" cy="435309"/>
    <xdr:pic>
      <xdr:nvPicPr>
        <xdr:cNvPr id="16" name="image7.png">
          <a:extLst>
            <a:ext uri="{FF2B5EF4-FFF2-40B4-BE49-F238E27FC236}">
              <a16:creationId xmlns:a16="http://schemas.microsoft.com/office/drawing/2014/main" id="{630F5B4C-5926-4798-A799-2773B74D1959}"/>
            </a:ext>
          </a:extLst>
        </xdr:cNvPr>
        <xdr:cNvPicPr preferRelativeResize="0"/>
      </xdr:nvPicPr>
      <xdr:blipFill>
        <a:blip xmlns:r="http://schemas.openxmlformats.org/officeDocument/2006/relationships" r:embed="rId2" cstate="print"/>
        <a:stretch>
          <a:fillRect/>
        </a:stretch>
      </xdr:blipFill>
      <xdr:spPr>
        <a:xfrm>
          <a:off x="5038240" y="1147362"/>
          <a:ext cx="607017" cy="435309"/>
        </a:xfrm>
        <a:prstGeom prst="rect">
          <a:avLst/>
        </a:prstGeom>
        <a:noFill/>
      </xdr:spPr>
    </xdr:pic>
    <xdr:clientData fLocksWithSheet="0"/>
  </xdr:oneCellAnchor>
  <xdr:oneCellAnchor>
    <xdr:from>
      <xdr:col>12</xdr:col>
      <xdr:colOff>248710</xdr:colOff>
      <xdr:row>6</xdr:row>
      <xdr:rowOff>36466</xdr:rowOff>
    </xdr:from>
    <xdr:ext cx="503695" cy="357817"/>
    <xdr:pic>
      <xdr:nvPicPr>
        <xdr:cNvPr id="17" name="image5.png">
          <a:extLst>
            <a:ext uri="{FF2B5EF4-FFF2-40B4-BE49-F238E27FC236}">
              <a16:creationId xmlns:a16="http://schemas.microsoft.com/office/drawing/2014/main" id="{C0AFAD24-FF67-4B0C-B95D-7A97058EDB56}"/>
            </a:ext>
          </a:extLst>
        </xdr:cNvPr>
        <xdr:cNvPicPr preferRelativeResize="0"/>
      </xdr:nvPicPr>
      <xdr:blipFill>
        <a:blip xmlns:r="http://schemas.openxmlformats.org/officeDocument/2006/relationships" r:embed="rId3" cstate="print"/>
        <a:stretch>
          <a:fillRect/>
        </a:stretch>
      </xdr:blipFill>
      <xdr:spPr>
        <a:xfrm>
          <a:off x="8086424" y="1212123"/>
          <a:ext cx="503695" cy="357817"/>
        </a:xfrm>
        <a:prstGeom prst="rect">
          <a:avLst/>
        </a:prstGeom>
        <a:noFill/>
      </xdr:spPr>
    </xdr:pic>
    <xdr:clientData fLocksWithSheet="0"/>
  </xdr:oneCellAnchor>
  <xdr:oneCellAnchor>
    <xdr:from>
      <xdr:col>16</xdr:col>
      <xdr:colOff>489304</xdr:colOff>
      <xdr:row>6</xdr:row>
      <xdr:rowOff>27612</xdr:rowOff>
    </xdr:from>
    <xdr:ext cx="477865" cy="370732"/>
    <xdr:pic>
      <xdr:nvPicPr>
        <xdr:cNvPr id="18" name="image2.png">
          <a:extLst>
            <a:ext uri="{FF2B5EF4-FFF2-40B4-BE49-F238E27FC236}">
              <a16:creationId xmlns:a16="http://schemas.microsoft.com/office/drawing/2014/main" id="{007EF032-AC71-4A75-9C4C-D4F105C50AC8}"/>
            </a:ext>
          </a:extLst>
        </xdr:cNvPr>
        <xdr:cNvPicPr preferRelativeResize="0"/>
      </xdr:nvPicPr>
      <xdr:blipFill>
        <a:blip xmlns:r="http://schemas.openxmlformats.org/officeDocument/2006/relationships" r:embed="rId4" cstate="print"/>
        <a:stretch>
          <a:fillRect/>
        </a:stretch>
      </xdr:blipFill>
      <xdr:spPr>
        <a:xfrm>
          <a:off x="10939590" y="1203269"/>
          <a:ext cx="477865" cy="370732"/>
        </a:xfrm>
        <a:prstGeom prst="rect">
          <a:avLst/>
        </a:prstGeom>
        <a:noFill/>
      </xdr:spPr>
    </xdr:pic>
    <xdr:clientData fLocksWithSheet="0"/>
  </xdr:oneCellAnchor>
  <xdr:oneCellAnchor>
    <xdr:from>
      <xdr:col>21</xdr:col>
      <xdr:colOff>25647</xdr:colOff>
      <xdr:row>6</xdr:row>
      <xdr:rowOff>24601</xdr:rowOff>
    </xdr:from>
    <xdr:ext cx="529526" cy="435310"/>
    <xdr:pic>
      <xdr:nvPicPr>
        <xdr:cNvPr id="19" name="image6.png">
          <a:extLst>
            <a:ext uri="{FF2B5EF4-FFF2-40B4-BE49-F238E27FC236}">
              <a16:creationId xmlns:a16="http://schemas.microsoft.com/office/drawing/2014/main" id="{C3EA3FE3-6E77-484B-B4F3-F05C86D97769}"/>
            </a:ext>
          </a:extLst>
        </xdr:cNvPr>
        <xdr:cNvPicPr preferRelativeResize="0"/>
      </xdr:nvPicPr>
      <xdr:blipFill>
        <a:blip xmlns:r="http://schemas.openxmlformats.org/officeDocument/2006/relationships" r:embed="rId5" cstate="print"/>
        <a:stretch>
          <a:fillRect/>
        </a:stretch>
      </xdr:blipFill>
      <xdr:spPr>
        <a:xfrm>
          <a:off x="13741647" y="1200258"/>
          <a:ext cx="529526" cy="435310"/>
        </a:xfrm>
        <a:prstGeom prst="rect">
          <a:avLst/>
        </a:prstGeom>
        <a:noFill/>
      </xdr:spPr>
    </xdr:pic>
    <xdr:clientData fLocksWithSheet="0"/>
  </xdr:oneCellAnchor>
  <xdr:twoCellAnchor>
    <xdr:from>
      <xdr:col>1</xdr:col>
      <xdr:colOff>426203</xdr:colOff>
      <xdr:row>0</xdr:row>
      <xdr:rowOff>90407</xdr:rowOff>
    </xdr:from>
    <xdr:to>
      <xdr:col>14</xdr:col>
      <xdr:colOff>426203</xdr:colOff>
      <xdr:row>4</xdr:row>
      <xdr:rowOff>129153</xdr:rowOff>
    </xdr:to>
    <xdr:sp macro="" textlink="">
      <xdr:nvSpPr>
        <xdr:cNvPr id="20" name="TextBox 19">
          <a:extLst>
            <a:ext uri="{FF2B5EF4-FFF2-40B4-BE49-F238E27FC236}">
              <a16:creationId xmlns:a16="http://schemas.microsoft.com/office/drawing/2014/main" id="{C23B8E5C-6FBF-7D81-1510-7590D0FD9AB7}"/>
            </a:ext>
          </a:extLst>
        </xdr:cNvPr>
        <xdr:cNvSpPr txBox="1"/>
      </xdr:nvSpPr>
      <xdr:spPr>
        <a:xfrm>
          <a:off x="1084881" y="90407"/>
          <a:ext cx="8562814" cy="813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solidFill>
                <a:schemeClr val="tx1">
                  <a:lumMod val="95000"/>
                  <a:lumOff val="5000"/>
                </a:schemeClr>
              </a:solidFill>
            </a:rPr>
            <a:t>HR ANALYITICS DASHBOARD</a:t>
          </a:r>
          <a:endParaRPr lang="LID4096" sz="4800" b="1">
            <a:solidFill>
              <a:schemeClr val="tx1">
                <a:lumMod val="95000"/>
                <a:lumOff val="5000"/>
              </a:schemeClr>
            </a:solidFill>
          </a:endParaRPr>
        </a:p>
      </xdr:txBody>
    </xdr:sp>
    <xdr:clientData/>
  </xdr:twoCellAnchor>
  <xdr:oneCellAnchor>
    <xdr:from>
      <xdr:col>0</xdr:col>
      <xdr:colOff>245389</xdr:colOff>
      <xdr:row>1</xdr:row>
      <xdr:rowOff>29640</xdr:rowOff>
    </xdr:from>
    <xdr:ext cx="865323" cy="603207"/>
    <xdr:pic>
      <xdr:nvPicPr>
        <xdr:cNvPr id="21" name="image1.png">
          <a:extLst>
            <a:ext uri="{FF2B5EF4-FFF2-40B4-BE49-F238E27FC236}">
              <a16:creationId xmlns:a16="http://schemas.microsoft.com/office/drawing/2014/main" id="{5BCD7E92-5F35-430A-A0B0-9C85FF88506D}"/>
            </a:ext>
          </a:extLst>
        </xdr:cNvPr>
        <xdr:cNvPicPr preferRelativeResize="0"/>
      </xdr:nvPicPr>
      <xdr:blipFill>
        <a:blip xmlns:r="http://schemas.openxmlformats.org/officeDocument/2006/relationships" r:embed="rId6" cstate="print"/>
        <a:stretch>
          <a:fillRect/>
        </a:stretch>
      </xdr:blipFill>
      <xdr:spPr>
        <a:xfrm>
          <a:off x="245389" y="223369"/>
          <a:ext cx="865323" cy="603207"/>
        </a:xfrm>
        <a:prstGeom prst="rect">
          <a:avLst/>
        </a:prstGeom>
        <a:noFill/>
      </xdr:spPr>
    </xdr:pic>
    <xdr:clientData fLocksWithSheet="0"/>
  </xdr:oneCellAnchor>
  <xdr:oneCellAnchor>
    <xdr:from>
      <xdr:col>13</xdr:col>
      <xdr:colOff>551481</xdr:colOff>
      <xdr:row>0</xdr:row>
      <xdr:rowOff>124357</xdr:rowOff>
    </xdr:from>
    <xdr:ext cx="826576" cy="736170"/>
    <xdr:pic>
      <xdr:nvPicPr>
        <xdr:cNvPr id="22" name="image3.png">
          <a:extLst>
            <a:ext uri="{FF2B5EF4-FFF2-40B4-BE49-F238E27FC236}">
              <a16:creationId xmlns:a16="http://schemas.microsoft.com/office/drawing/2014/main" id="{6128C496-CE20-4835-ADEB-25DC1C0ECC94}"/>
            </a:ext>
          </a:extLst>
        </xdr:cNvPr>
        <xdr:cNvPicPr preferRelativeResize="0"/>
      </xdr:nvPicPr>
      <xdr:blipFill>
        <a:blip xmlns:r="http://schemas.openxmlformats.org/officeDocument/2006/relationships" r:embed="rId7" cstate="print"/>
        <a:stretch>
          <a:fillRect/>
        </a:stretch>
      </xdr:blipFill>
      <xdr:spPr>
        <a:xfrm>
          <a:off x="9042338" y="124357"/>
          <a:ext cx="826576" cy="736170"/>
        </a:xfrm>
        <a:prstGeom prst="rect">
          <a:avLst/>
        </a:prstGeom>
        <a:noFill/>
      </xdr:spPr>
    </xdr:pic>
    <xdr:clientData fLocksWithSheet="0"/>
  </xdr:oneCellAnchor>
  <xdr:twoCellAnchor>
    <xdr:from>
      <xdr:col>16</xdr:col>
      <xdr:colOff>333028</xdr:colOff>
      <xdr:row>0</xdr:row>
      <xdr:rowOff>61808</xdr:rowOff>
    </xdr:from>
    <xdr:to>
      <xdr:col>19</xdr:col>
      <xdr:colOff>139301</xdr:colOff>
      <xdr:row>4</xdr:row>
      <xdr:rowOff>154428</xdr:rowOff>
    </xdr:to>
    <xdr:sp macro="" textlink="">
      <xdr:nvSpPr>
        <xdr:cNvPr id="23" name="TextBox 22">
          <a:extLst>
            <a:ext uri="{FF2B5EF4-FFF2-40B4-BE49-F238E27FC236}">
              <a16:creationId xmlns:a16="http://schemas.microsoft.com/office/drawing/2014/main" id="{2137AAE6-1054-0193-2C06-960F55901AEF}"/>
            </a:ext>
          </a:extLst>
        </xdr:cNvPr>
        <xdr:cNvSpPr txBox="1"/>
      </xdr:nvSpPr>
      <xdr:spPr>
        <a:xfrm>
          <a:off x="10783314" y="61808"/>
          <a:ext cx="1765701" cy="876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JOB</a:t>
          </a:r>
        </a:p>
        <a:p>
          <a:pPr algn="ctr"/>
          <a:r>
            <a:rPr lang="en-US" sz="1600" b="1"/>
            <a:t>SATISFACTION</a:t>
          </a:r>
        </a:p>
        <a:p>
          <a:pPr algn="ctr"/>
          <a:r>
            <a:rPr lang="en-US" sz="1600" b="1"/>
            <a:t>RATING</a:t>
          </a:r>
        </a:p>
      </xdr:txBody>
    </xdr:sp>
    <xdr:clientData/>
  </xdr:twoCellAnchor>
  <xdr:twoCellAnchor>
    <xdr:from>
      <xdr:col>20</xdr:col>
      <xdr:colOff>361816</xdr:colOff>
      <xdr:row>0</xdr:row>
      <xdr:rowOff>102338</xdr:rowOff>
    </xdr:from>
    <xdr:to>
      <xdr:col>21</xdr:col>
      <xdr:colOff>489858</xdr:colOff>
      <xdr:row>4</xdr:row>
      <xdr:rowOff>65315</xdr:rowOff>
    </xdr:to>
    <xdr:graphicFrame macro="">
      <xdr:nvGraphicFramePr>
        <xdr:cNvPr id="24" name="Chart 23">
          <a:extLst>
            <a:ext uri="{FF2B5EF4-FFF2-40B4-BE49-F238E27FC236}">
              <a16:creationId xmlns:a16="http://schemas.microsoft.com/office/drawing/2014/main" id="{EE61BD50-4602-47CD-B2C6-25B84A79D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588199</xdr:colOff>
      <xdr:row>1</xdr:row>
      <xdr:rowOff>80811</xdr:rowOff>
    </xdr:from>
    <xdr:to>
      <xdr:col>21</xdr:col>
      <xdr:colOff>381553</xdr:colOff>
      <xdr:row>2</xdr:row>
      <xdr:rowOff>173434</xdr:rowOff>
    </xdr:to>
    <xdr:sp macro="" textlink="CHART!$B$5">
      <xdr:nvSpPr>
        <xdr:cNvPr id="25" name="TextBox 24">
          <a:extLst>
            <a:ext uri="{FF2B5EF4-FFF2-40B4-BE49-F238E27FC236}">
              <a16:creationId xmlns:a16="http://schemas.microsoft.com/office/drawing/2014/main" id="{10F382A0-CD0E-6623-FB7F-C0E5C9A35EE9}"/>
            </a:ext>
          </a:extLst>
        </xdr:cNvPr>
        <xdr:cNvSpPr txBox="1"/>
      </xdr:nvSpPr>
      <xdr:spPr>
        <a:xfrm>
          <a:off x="13651056" y="276754"/>
          <a:ext cx="446497" cy="288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C9EA8B-864A-4700-9760-806A35579B13}" type="TxLink">
            <a:rPr lang="en-US" sz="1600" b="1" i="0" u="none" strike="noStrike">
              <a:solidFill>
                <a:srgbClr val="000000"/>
              </a:solidFill>
              <a:latin typeface="Calibri"/>
              <a:ea typeface="Calibri"/>
              <a:cs typeface="Calibri"/>
            </a:rPr>
            <a:pPr/>
            <a:t>2.6</a:t>
          </a:fld>
          <a:endParaRPr lang="LID4096" sz="1600" b="1"/>
        </a:p>
      </xdr:txBody>
    </xdr:sp>
    <xdr:clientData/>
  </xdr:twoCellAnchor>
  <xdr:twoCellAnchor>
    <xdr:from>
      <xdr:col>0</xdr:col>
      <xdr:colOff>219559</xdr:colOff>
      <xdr:row>10</xdr:row>
      <xdr:rowOff>103322</xdr:rowOff>
    </xdr:from>
    <xdr:to>
      <xdr:col>6</xdr:col>
      <xdr:colOff>180813</xdr:colOff>
      <xdr:row>12</xdr:row>
      <xdr:rowOff>64577</xdr:rowOff>
    </xdr:to>
    <xdr:sp macro="" textlink="">
      <xdr:nvSpPr>
        <xdr:cNvPr id="27" name="TextBox 26">
          <a:extLst>
            <a:ext uri="{FF2B5EF4-FFF2-40B4-BE49-F238E27FC236}">
              <a16:creationId xmlns:a16="http://schemas.microsoft.com/office/drawing/2014/main" id="{8DA60779-7C5B-C98E-A7CF-463CFA6061BD}"/>
            </a:ext>
          </a:extLst>
        </xdr:cNvPr>
        <xdr:cNvSpPr txBox="1"/>
      </xdr:nvSpPr>
      <xdr:spPr>
        <a:xfrm>
          <a:off x="219559" y="2040610"/>
          <a:ext cx="3913322" cy="348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Employee by Gender</a:t>
          </a:r>
          <a:endParaRPr lang="LID4096" sz="2000" b="1"/>
        </a:p>
      </xdr:txBody>
    </xdr:sp>
    <xdr:clientData/>
  </xdr:twoCellAnchor>
  <xdr:twoCellAnchor>
    <xdr:from>
      <xdr:col>7</xdr:col>
      <xdr:colOff>178230</xdr:colOff>
      <xdr:row>10</xdr:row>
      <xdr:rowOff>139484</xdr:rowOff>
    </xdr:from>
    <xdr:to>
      <xdr:col>13</xdr:col>
      <xdr:colOff>139484</xdr:colOff>
      <xdr:row>12</xdr:row>
      <xdr:rowOff>23247</xdr:rowOff>
    </xdr:to>
    <xdr:sp macro="" textlink="">
      <xdr:nvSpPr>
        <xdr:cNvPr id="58" name="TextBox 57">
          <a:extLst>
            <a:ext uri="{FF2B5EF4-FFF2-40B4-BE49-F238E27FC236}">
              <a16:creationId xmlns:a16="http://schemas.microsoft.com/office/drawing/2014/main" id="{3FC687B9-C729-49EF-AA51-D017F4ACF619}"/>
            </a:ext>
          </a:extLst>
        </xdr:cNvPr>
        <xdr:cNvSpPr txBox="1"/>
      </xdr:nvSpPr>
      <xdr:spPr>
        <a:xfrm>
          <a:off x="4788976" y="2076772"/>
          <a:ext cx="3913322" cy="271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LID4096" sz="1100"/>
        </a:p>
      </xdr:txBody>
    </xdr:sp>
    <xdr:clientData/>
  </xdr:twoCellAnchor>
  <xdr:twoCellAnchor>
    <xdr:from>
      <xdr:col>0</xdr:col>
      <xdr:colOff>524359</xdr:colOff>
      <xdr:row>12</xdr:row>
      <xdr:rowOff>111070</xdr:rowOff>
    </xdr:from>
    <xdr:to>
      <xdr:col>6</xdr:col>
      <xdr:colOff>485613</xdr:colOff>
      <xdr:row>13</xdr:row>
      <xdr:rowOff>188562</xdr:rowOff>
    </xdr:to>
    <xdr:sp macro="" textlink="">
      <xdr:nvSpPr>
        <xdr:cNvPr id="59" name="TextBox 58">
          <a:extLst>
            <a:ext uri="{FF2B5EF4-FFF2-40B4-BE49-F238E27FC236}">
              <a16:creationId xmlns:a16="http://schemas.microsoft.com/office/drawing/2014/main" id="{E48B9B0D-8F1C-434E-ADEA-FCBE59060093}"/>
            </a:ext>
          </a:extLst>
        </xdr:cNvPr>
        <xdr:cNvSpPr txBox="1"/>
      </xdr:nvSpPr>
      <xdr:spPr>
        <a:xfrm>
          <a:off x="524359" y="2435816"/>
          <a:ext cx="3913322" cy="271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LID4096" sz="1100"/>
        </a:p>
      </xdr:txBody>
    </xdr:sp>
    <xdr:clientData/>
  </xdr:twoCellAnchor>
  <xdr:twoCellAnchor>
    <xdr:from>
      <xdr:col>1</xdr:col>
      <xdr:colOff>18081</xdr:colOff>
      <xdr:row>13</xdr:row>
      <xdr:rowOff>69741</xdr:rowOff>
    </xdr:from>
    <xdr:to>
      <xdr:col>6</xdr:col>
      <xdr:colOff>638013</xdr:colOff>
      <xdr:row>14</xdr:row>
      <xdr:rowOff>147234</xdr:rowOff>
    </xdr:to>
    <xdr:sp macro="" textlink="">
      <xdr:nvSpPr>
        <xdr:cNvPr id="60" name="TextBox 59">
          <a:extLst>
            <a:ext uri="{FF2B5EF4-FFF2-40B4-BE49-F238E27FC236}">
              <a16:creationId xmlns:a16="http://schemas.microsoft.com/office/drawing/2014/main" id="{EEC8FAA7-545D-49D4-BE9F-5182412CD664}"/>
            </a:ext>
          </a:extLst>
        </xdr:cNvPr>
        <xdr:cNvSpPr txBox="1"/>
      </xdr:nvSpPr>
      <xdr:spPr>
        <a:xfrm>
          <a:off x="676759" y="2588216"/>
          <a:ext cx="3913322" cy="271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LID4096" sz="1100"/>
        </a:p>
      </xdr:txBody>
    </xdr:sp>
    <xdr:clientData/>
  </xdr:twoCellAnchor>
  <xdr:twoCellAnchor>
    <xdr:from>
      <xdr:col>0</xdr:col>
      <xdr:colOff>0</xdr:colOff>
      <xdr:row>0</xdr:row>
      <xdr:rowOff>42556</xdr:rowOff>
    </xdr:from>
    <xdr:to>
      <xdr:col>5</xdr:col>
      <xdr:colOff>619932</xdr:colOff>
      <xdr:row>1</xdr:row>
      <xdr:rowOff>120048</xdr:rowOff>
    </xdr:to>
    <xdr:sp macro="" textlink="">
      <xdr:nvSpPr>
        <xdr:cNvPr id="61" name="TextBox 60">
          <a:extLst>
            <a:ext uri="{FF2B5EF4-FFF2-40B4-BE49-F238E27FC236}">
              <a16:creationId xmlns:a16="http://schemas.microsoft.com/office/drawing/2014/main" id="{70D013A5-02B2-4234-83A6-761B2A73AF76}"/>
            </a:ext>
          </a:extLst>
        </xdr:cNvPr>
        <xdr:cNvSpPr txBox="1"/>
      </xdr:nvSpPr>
      <xdr:spPr>
        <a:xfrm>
          <a:off x="0" y="42556"/>
          <a:ext cx="3913322" cy="271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LID4096" sz="1100"/>
        </a:p>
      </xdr:txBody>
    </xdr:sp>
    <xdr:clientData/>
  </xdr:twoCellAnchor>
  <xdr:twoCellAnchor>
    <xdr:from>
      <xdr:col>12</xdr:col>
      <xdr:colOff>597584</xdr:colOff>
      <xdr:row>24</xdr:row>
      <xdr:rowOff>1620</xdr:rowOff>
    </xdr:from>
    <xdr:to>
      <xdr:col>18</xdr:col>
      <xdr:colOff>558839</xdr:colOff>
      <xdr:row>25</xdr:row>
      <xdr:rowOff>153377</xdr:rowOff>
    </xdr:to>
    <xdr:sp macro="" textlink="">
      <xdr:nvSpPr>
        <xdr:cNvPr id="62" name="TextBox 61">
          <a:extLst>
            <a:ext uri="{FF2B5EF4-FFF2-40B4-BE49-F238E27FC236}">
              <a16:creationId xmlns:a16="http://schemas.microsoft.com/office/drawing/2014/main" id="{67F22B06-0B1F-4D3E-A02C-6FAC402C5FA2}"/>
            </a:ext>
          </a:extLst>
        </xdr:cNvPr>
        <xdr:cNvSpPr txBox="1"/>
      </xdr:nvSpPr>
      <xdr:spPr>
        <a:xfrm>
          <a:off x="8435298" y="4704249"/>
          <a:ext cx="3880112" cy="347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Attrition by Marital Status</a:t>
          </a:r>
          <a:endParaRPr lang="LID4096" sz="2000" b="1"/>
        </a:p>
      </xdr:txBody>
    </xdr:sp>
    <xdr:clientData/>
  </xdr:twoCellAnchor>
  <xdr:twoCellAnchor>
    <xdr:from>
      <xdr:col>7</xdr:col>
      <xdr:colOff>140984</xdr:colOff>
      <xdr:row>23</xdr:row>
      <xdr:rowOff>187054</xdr:rowOff>
    </xdr:from>
    <xdr:to>
      <xdr:col>13</xdr:col>
      <xdr:colOff>102238</xdr:colOff>
      <xdr:row>25</xdr:row>
      <xdr:rowOff>142868</xdr:rowOff>
    </xdr:to>
    <xdr:sp macro="" textlink="">
      <xdr:nvSpPr>
        <xdr:cNvPr id="63" name="TextBox 62">
          <a:extLst>
            <a:ext uri="{FF2B5EF4-FFF2-40B4-BE49-F238E27FC236}">
              <a16:creationId xmlns:a16="http://schemas.microsoft.com/office/drawing/2014/main" id="{4679D2E0-9DFF-4EE0-A80E-C3145065BADB}"/>
            </a:ext>
          </a:extLst>
        </xdr:cNvPr>
        <xdr:cNvSpPr txBox="1"/>
      </xdr:nvSpPr>
      <xdr:spPr>
        <a:xfrm>
          <a:off x="4712984" y="4693740"/>
          <a:ext cx="3880111" cy="347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Attrition</a:t>
          </a:r>
          <a:r>
            <a:rPr lang="en-US" sz="2000" b="1" baseline="0"/>
            <a:t> by Age Group</a:t>
          </a:r>
          <a:endParaRPr lang="LID4096" sz="2000" b="1"/>
        </a:p>
      </xdr:txBody>
    </xdr:sp>
    <xdr:clientData/>
  </xdr:twoCellAnchor>
  <xdr:twoCellAnchor>
    <xdr:from>
      <xdr:col>0</xdr:col>
      <xdr:colOff>341723</xdr:colOff>
      <xdr:row>24</xdr:row>
      <xdr:rowOff>15266</xdr:rowOff>
    </xdr:from>
    <xdr:to>
      <xdr:col>6</xdr:col>
      <xdr:colOff>302977</xdr:colOff>
      <xdr:row>25</xdr:row>
      <xdr:rowOff>167023</xdr:rowOff>
    </xdr:to>
    <xdr:sp macro="" textlink="">
      <xdr:nvSpPr>
        <xdr:cNvPr id="64" name="TextBox 63">
          <a:extLst>
            <a:ext uri="{FF2B5EF4-FFF2-40B4-BE49-F238E27FC236}">
              <a16:creationId xmlns:a16="http://schemas.microsoft.com/office/drawing/2014/main" id="{9EA9F587-5159-4435-8F14-B5EF25A0DE33}"/>
            </a:ext>
          </a:extLst>
        </xdr:cNvPr>
        <xdr:cNvSpPr txBox="1"/>
      </xdr:nvSpPr>
      <xdr:spPr>
        <a:xfrm>
          <a:off x="341723" y="4717895"/>
          <a:ext cx="3880111" cy="347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Department</a:t>
          </a:r>
          <a:r>
            <a:rPr lang="en-US" sz="2000" b="1" baseline="0"/>
            <a:t> wise Attrition</a:t>
          </a:r>
          <a:endParaRPr lang="LID4096" sz="2000" b="1"/>
        </a:p>
      </xdr:txBody>
    </xdr:sp>
    <xdr:clientData/>
  </xdr:twoCellAnchor>
  <xdr:twoCellAnchor>
    <xdr:from>
      <xdr:col>17</xdr:col>
      <xdr:colOff>644608</xdr:colOff>
      <xdr:row>23</xdr:row>
      <xdr:rowOff>188965</xdr:rowOff>
    </xdr:from>
    <xdr:to>
      <xdr:col>23</xdr:col>
      <xdr:colOff>605863</xdr:colOff>
      <xdr:row>25</xdr:row>
      <xdr:rowOff>144779</xdr:rowOff>
    </xdr:to>
    <xdr:sp macro="" textlink="">
      <xdr:nvSpPr>
        <xdr:cNvPr id="65" name="TextBox 64">
          <a:extLst>
            <a:ext uri="{FF2B5EF4-FFF2-40B4-BE49-F238E27FC236}">
              <a16:creationId xmlns:a16="http://schemas.microsoft.com/office/drawing/2014/main" id="{270FB066-1C28-4FFD-95E0-9C1FF6D34C16}"/>
            </a:ext>
          </a:extLst>
        </xdr:cNvPr>
        <xdr:cNvSpPr txBox="1"/>
      </xdr:nvSpPr>
      <xdr:spPr>
        <a:xfrm>
          <a:off x="11748037" y="4695651"/>
          <a:ext cx="3880112" cy="347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Filter</a:t>
          </a:r>
          <a:r>
            <a:rPr lang="en-US" sz="2000" b="1" baseline="0"/>
            <a:t> Panel</a:t>
          </a:r>
          <a:endParaRPr lang="LID4096" sz="2000" b="1"/>
        </a:p>
      </xdr:txBody>
    </xdr:sp>
    <xdr:clientData/>
  </xdr:twoCellAnchor>
  <xdr:twoCellAnchor>
    <xdr:from>
      <xdr:col>15</xdr:col>
      <xdr:colOff>198896</xdr:colOff>
      <xdr:row>10</xdr:row>
      <xdr:rowOff>69742</xdr:rowOff>
    </xdr:from>
    <xdr:to>
      <xdr:col>21</xdr:col>
      <xdr:colOff>160150</xdr:colOff>
      <xdr:row>12</xdr:row>
      <xdr:rowOff>30997</xdr:rowOff>
    </xdr:to>
    <xdr:sp macro="" textlink="">
      <xdr:nvSpPr>
        <xdr:cNvPr id="68" name="TextBox 67">
          <a:extLst>
            <a:ext uri="{FF2B5EF4-FFF2-40B4-BE49-F238E27FC236}">
              <a16:creationId xmlns:a16="http://schemas.microsoft.com/office/drawing/2014/main" id="{A93D62E2-78DB-4B95-B7C9-964954F0E675}"/>
            </a:ext>
          </a:extLst>
        </xdr:cNvPr>
        <xdr:cNvSpPr txBox="1"/>
      </xdr:nvSpPr>
      <xdr:spPr>
        <a:xfrm>
          <a:off x="10079065" y="2007030"/>
          <a:ext cx="3913322" cy="348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Attririon by Job Role</a:t>
          </a:r>
          <a:endParaRPr lang="LID4096" sz="2000" b="1"/>
        </a:p>
      </xdr:txBody>
    </xdr:sp>
    <xdr:clientData/>
  </xdr:twoCellAnchor>
  <xdr:twoCellAnchor>
    <xdr:from>
      <xdr:col>7</xdr:col>
      <xdr:colOff>28414</xdr:colOff>
      <xdr:row>10</xdr:row>
      <xdr:rowOff>105905</xdr:rowOff>
    </xdr:from>
    <xdr:to>
      <xdr:col>12</xdr:col>
      <xdr:colOff>648346</xdr:colOff>
      <xdr:row>12</xdr:row>
      <xdr:rowOff>67160</xdr:rowOff>
    </xdr:to>
    <xdr:sp macro="" textlink="">
      <xdr:nvSpPr>
        <xdr:cNvPr id="69" name="TextBox 68">
          <a:extLst>
            <a:ext uri="{FF2B5EF4-FFF2-40B4-BE49-F238E27FC236}">
              <a16:creationId xmlns:a16="http://schemas.microsoft.com/office/drawing/2014/main" id="{F1E5081B-3040-47DE-89A4-3586AA743825}"/>
            </a:ext>
          </a:extLst>
        </xdr:cNvPr>
        <xdr:cNvSpPr txBox="1"/>
      </xdr:nvSpPr>
      <xdr:spPr>
        <a:xfrm>
          <a:off x="4639160" y="2043193"/>
          <a:ext cx="3913322" cy="348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Education</a:t>
          </a:r>
          <a:r>
            <a:rPr lang="en-US" sz="2000" b="1" baseline="0"/>
            <a:t> Wise Attririon</a:t>
          </a:r>
          <a:endParaRPr lang="LID4096" sz="2000" b="1"/>
        </a:p>
      </xdr:txBody>
    </xdr:sp>
    <xdr:clientData/>
  </xdr:twoCellAnchor>
  <xdr:twoCellAnchor>
    <xdr:from>
      <xdr:col>0</xdr:col>
      <xdr:colOff>238836</xdr:colOff>
      <xdr:row>15</xdr:row>
      <xdr:rowOff>56866</xdr:rowOff>
    </xdr:from>
    <xdr:to>
      <xdr:col>3</xdr:col>
      <xdr:colOff>170597</xdr:colOff>
      <xdr:row>24</xdr:row>
      <xdr:rowOff>79612</xdr:rowOff>
    </xdr:to>
    <xdr:graphicFrame macro="">
      <xdr:nvGraphicFramePr>
        <xdr:cNvPr id="72" name="Chart 71">
          <a:extLst>
            <a:ext uri="{FF2B5EF4-FFF2-40B4-BE49-F238E27FC236}">
              <a16:creationId xmlns:a16="http://schemas.microsoft.com/office/drawing/2014/main" id="{CC0AEB74-D3D3-44D8-ADD9-478A9208F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125104</xdr:colOff>
      <xdr:row>15</xdr:row>
      <xdr:rowOff>170597</xdr:rowOff>
    </xdr:from>
    <xdr:to>
      <xdr:col>7</xdr:col>
      <xdr:colOff>56864</xdr:colOff>
      <xdr:row>24</xdr:row>
      <xdr:rowOff>68239</xdr:rowOff>
    </xdr:to>
    <xdr:graphicFrame macro="">
      <xdr:nvGraphicFramePr>
        <xdr:cNvPr id="74" name="Chart 73">
          <a:extLst>
            <a:ext uri="{FF2B5EF4-FFF2-40B4-BE49-F238E27FC236}">
              <a16:creationId xmlns:a16="http://schemas.microsoft.com/office/drawing/2014/main" id="{8F9EE122-A848-4FDE-965E-F908C2E90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204718</xdr:colOff>
      <xdr:row>17</xdr:row>
      <xdr:rowOff>147850</xdr:rowOff>
    </xdr:from>
    <xdr:to>
      <xdr:col>3</xdr:col>
      <xdr:colOff>238837</xdr:colOff>
      <xdr:row>22</xdr:row>
      <xdr:rowOff>79612</xdr:rowOff>
    </xdr:to>
    <xdr:pic>
      <xdr:nvPicPr>
        <xdr:cNvPr id="78" name="Graphic 77" descr="Doctor female with solid fill">
          <a:extLst>
            <a:ext uri="{FF2B5EF4-FFF2-40B4-BE49-F238E27FC236}">
              <a16:creationId xmlns:a16="http://schemas.microsoft.com/office/drawing/2014/main" id="{97A34C2C-9D71-DC10-BB34-25E9314F715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24002" y="3434686"/>
          <a:ext cx="693760" cy="898478"/>
        </a:xfrm>
        <a:prstGeom prst="rect">
          <a:avLst/>
        </a:prstGeom>
      </xdr:spPr>
    </xdr:pic>
    <xdr:clientData/>
  </xdr:twoCellAnchor>
  <xdr:twoCellAnchor editAs="oneCell">
    <xdr:from>
      <xdr:col>3</xdr:col>
      <xdr:colOff>331971</xdr:colOff>
      <xdr:row>17</xdr:row>
      <xdr:rowOff>104506</xdr:rowOff>
    </xdr:from>
    <xdr:to>
      <xdr:col>4</xdr:col>
      <xdr:colOff>318448</xdr:colOff>
      <xdr:row>22</xdr:row>
      <xdr:rowOff>79612</xdr:rowOff>
    </xdr:to>
    <xdr:pic>
      <xdr:nvPicPr>
        <xdr:cNvPr id="80" name="Graphic 79" descr="Judge male with solid fill">
          <a:extLst>
            <a:ext uri="{FF2B5EF4-FFF2-40B4-BE49-F238E27FC236}">
              <a16:creationId xmlns:a16="http://schemas.microsoft.com/office/drawing/2014/main" id="{02B9B275-A43A-10C9-CC23-23DB4041106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10896" y="3391342"/>
          <a:ext cx="646119" cy="941822"/>
        </a:xfrm>
        <a:prstGeom prst="rect">
          <a:avLst/>
        </a:prstGeom>
      </xdr:spPr>
    </xdr:pic>
    <xdr:clientData/>
  </xdr:twoCellAnchor>
  <xdr:oneCellAnchor>
    <xdr:from>
      <xdr:col>0</xdr:col>
      <xdr:colOff>557284</xdr:colOff>
      <xdr:row>19</xdr:row>
      <xdr:rowOff>0</xdr:rowOff>
    </xdr:from>
    <xdr:ext cx="773373" cy="468013"/>
    <xdr:sp macro="" textlink="CHART!B31">
      <xdr:nvSpPr>
        <xdr:cNvPr id="81" name="TextBox 80">
          <a:extLst>
            <a:ext uri="{FF2B5EF4-FFF2-40B4-BE49-F238E27FC236}">
              <a16:creationId xmlns:a16="http://schemas.microsoft.com/office/drawing/2014/main" id="{30B93BDF-6E76-6754-301C-36B05479B197}"/>
            </a:ext>
          </a:extLst>
        </xdr:cNvPr>
        <xdr:cNvSpPr txBox="1"/>
      </xdr:nvSpPr>
      <xdr:spPr>
        <a:xfrm>
          <a:off x="557284" y="3673522"/>
          <a:ext cx="77337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38EBBC8-B268-456E-A1E8-2A434F42E190}" type="TxLink">
            <a:rPr lang="en-US" sz="2400" b="1" i="0" u="none" strike="noStrike">
              <a:solidFill>
                <a:srgbClr val="000000"/>
              </a:solidFill>
              <a:latin typeface="Calibri"/>
              <a:ea typeface="Calibri"/>
              <a:cs typeface="Calibri"/>
            </a:rPr>
            <a:pPr/>
            <a:t>588</a:t>
          </a:fld>
          <a:endParaRPr lang="LID4096" sz="2400" b="1"/>
        </a:p>
      </xdr:txBody>
    </xdr:sp>
    <xdr:clientData/>
  </xdr:oneCellAnchor>
  <xdr:twoCellAnchor>
    <xdr:from>
      <xdr:col>4</xdr:col>
      <xdr:colOff>580031</xdr:colOff>
      <xdr:row>18</xdr:row>
      <xdr:rowOff>147850</xdr:rowOff>
    </xdr:from>
    <xdr:to>
      <xdr:col>6</xdr:col>
      <xdr:colOff>170598</xdr:colOff>
      <xdr:row>20</xdr:row>
      <xdr:rowOff>136477</xdr:rowOff>
    </xdr:to>
    <xdr:sp macro="" textlink="CHART!B32">
      <xdr:nvSpPr>
        <xdr:cNvPr id="82" name="TextBox 81">
          <a:extLst>
            <a:ext uri="{FF2B5EF4-FFF2-40B4-BE49-F238E27FC236}">
              <a16:creationId xmlns:a16="http://schemas.microsoft.com/office/drawing/2014/main" id="{B7F2A264-615F-40EF-5D2B-9D000D98D1AE}"/>
            </a:ext>
          </a:extLst>
        </xdr:cNvPr>
        <xdr:cNvSpPr txBox="1"/>
      </xdr:nvSpPr>
      <xdr:spPr>
        <a:xfrm>
          <a:off x="3218598" y="3628029"/>
          <a:ext cx="909851" cy="375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13FF8C-3E2C-4D20-82DF-56E6F89142D1}" type="TxLink">
            <a:rPr lang="en-US" sz="2400" b="1" i="0" u="none" strike="noStrike">
              <a:solidFill>
                <a:srgbClr val="000000"/>
              </a:solidFill>
              <a:latin typeface="Calibri"/>
              <a:ea typeface="Calibri"/>
              <a:cs typeface="Calibri"/>
            </a:rPr>
            <a:pPr/>
            <a:t>882</a:t>
          </a:fld>
          <a:endParaRPr lang="en-US" sz="2400" b="1"/>
        </a:p>
      </xdr:txBody>
    </xdr:sp>
    <xdr:clientData/>
  </xdr:twoCellAnchor>
  <xdr:twoCellAnchor>
    <xdr:from>
      <xdr:col>7</xdr:col>
      <xdr:colOff>0</xdr:colOff>
      <xdr:row>12</xdr:row>
      <xdr:rowOff>159224</xdr:rowOff>
    </xdr:from>
    <xdr:to>
      <xdr:col>15</xdr:col>
      <xdr:colOff>22745</xdr:colOff>
      <xdr:row>24</xdr:row>
      <xdr:rowOff>22745</xdr:rowOff>
    </xdr:to>
    <xdr:graphicFrame macro="">
      <xdr:nvGraphicFramePr>
        <xdr:cNvPr id="83" name="Chart 82">
          <a:extLst>
            <a:ext uri="{FF2B5EF4-FFF2-40B4-BE49-F238E27FC236}">
              <a16:creationId xmlns:a16="http://schemas.microsoft.com/office/drawing/2014/main" id="{4D095566-8914-4E80-A6F3-EE0191FD2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642258</xdr:colOff>
      <xdr:row>12</xdr:row>
      <xdr:rowOff>76200</xdr:rowOff>
    </xdr:from>
    <xdr:to>
      <xdr:col>21</xdr:col>
      <xdr:colOff>587376</xdr:colOff>
      <xdr:row>23</xdr:row>
      <xdr:rowOff>97971</xdr:rowOff>
    </xdr:to>
    <mc:AlternateContent xmlns:mc="http://schemas.openxmlformats.org/markup-compatibility/2006">
      <mc:Choice xmlns:cx1="http://schemas.microsoft.com/office/drawing/2015/9/8/chartex" Requires="cx1">
        <xdr:graphicFrame macro="">
          <xdr:nvGraphicFramePr>
            <xdr:cNvPr id="84" name="Chart 83">
              <a:extLst>
                <a:ext uri="{FF2B5EF4-FFF2-40B4-BE49-F238E27FC236}">
                  <a16:creationId xmlns:a16="http://schemas.microsoft.com/office/drawing/2014/main" id="{9936A6D4-EF9F-4DF5-A36C-1941C531C8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9816738" y="2362200"/>
              <a:ext cx="4532358" cy="2117271"/>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22746</xdr:colOff>
      <xdr:row>25</xdr:row>
      <xdr:rowOff>45492</xdr:rowOff>
    </xdr:from>
    <xdr:to>
      <xdr:col>6</xdr:col>
      <xdr:colOff>181970</xdr:colOff>
      <xdr:row>37</xdr:row>
      <xdr:rowOff>147851</xdr:rowOff>
    </xdr:to>
    <xdr:graphicFrame macro="">
      <xdr:nvGraphicFramePr>
        <xdr:cNvPr id="85" name="Chart 84">
          <a:extLst>
            <a:ext uri="{FF2B5EF4-FFF2-40B4-BE49-F238E27FC236}">
              <a16:creationId xmlns:a16="http://schemas.microsoft.com/office/drawing/2014/main" id="{82F95973-455B-4942-8FB1-944B90BA5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583659</xdr:colOff>
      <xdr:row>26</xdr:row>
      <xdr:rowOff>131397</xdr:rowOff>
    </xdr:from>
    <xdr:to>
      <xdr:col>12</xdr:col>
      <xdr:colOff>502595</xdr:colOff>
      <xdr:row>37</xdr:row>
      <xdr:rowOff>113489</xdr:rowOff>
    </xdr:to>
    <xdr:graphicFrame macro="">
      <xdr:nvGraphicFramePr>
        <xdr:cNvPr id="86" name="Chart 85">
          <a:extLst>
            <a:ext uri="{FF2B5EF4-FFF2-40B4-BE49-F238E27FC236}">
              <a16:creationId xmlns:a16="http://schemas.microsoft.com/office/drawing/2014/main" id="{0EAC6D86-85BD-49A5-8CD0-5BADD36CF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573527</xdr:colOff>
      <xdr:row>27</xdr:row>
      <xdr:rowOff>52697</xdr:rowOff>
    </xdr:from>
    <xdr:to>
      <xdr:col>17</xdr:col>
      <xdr:colOff>295544</xdr:colOff>
      <xdr:row>38</xdr:row>
      <xdr:rowOff>51003</xdr:rowOff>
    </xdr:to>
    <mc:AlternateContent xmlns:mc="http://schemas.openxmlformats.org/markup-compatibility/2006">
      <mc:Choice xmlns:cx2="http://schemas.microsoft.com/office/drawing/2015/10/21/chartex" Requires="cx2">
        <xdr:graphicFrame macro="">
          <xdr:nvGraphicFramePr>
            <xdr:cNvPr id="87" name="Chart 86">
              <a:extLst>
                <a:ext uri="{FF2B5EF4-FFF2-40B4-BE49-F238E27FC236}">
                  <a16:creationId xmlns:a16="http://schemas.microsoft.com/office/drawing/2014/main" id="{124887C3-DA98-4A0D-A571-F23A33A76E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8437367" y="5196197"/>
              <a:ext cx="2998617" cy="2093806"/>
            </a:xfrm>
            <a:prstGeom prst="rect">
              <a:avLst/>
            </a:prstGeom>
            <a:solidFill>
              <a:prstClr val="white"/>
            </a:solidFill>
            <a:ln w="1">
              <a:solidFill>
                <a:prstClr val="green"/>
              </a:solidFill>
            </a:ln>
          </xdr:spPr>
          <xdr:txBody>
            <a:bodyPr vertOverflow="clip" horzOverflow="clip"/>
            <a:lstStyle/>
            <a:p>
              <a:r>
                <a:rPr lang="LID4096"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47625</xdr:colOff>
      <xdr:row>12</xdr:row>
      <xdr:rowOff>154781</xdr:rowOff>
    </xdr:from>
    <xdr:to>
      <xdr:col>4</xdr:col>
      <xdr:colOff>404813</xdr:colOff>
      <xdr:row>17</xdr:row>
      <xdr:rowOff>83344</xdr:rowOff>
    </xdr:to>
    <mc:AlternateContent xmlns:mc="http://schemas.openxmlformats.org/markup-compatibility/2006" xmlns:a14="http://schemas.microsoft.com/office/drawing/2010/main">
      <mc:Choice Requires="a14">
        <xdr:graphicFrame macro="">
          <xdr:nvGraphicFramePr>
            <xdr:cNvPr id="88" name="Gender 2">
              <a:extLst>
                <a:ext uri="{FF2B5EF4-FFF2-40B4-BE49-F238E27FC236}">
                  <a16:creationId xmlns:a16="http://schemas.microsoft.com/office/drawing/2014/main" id="{DCB7E0D1-19AC-4C54-8F2C-D6406813AED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353911" y="2506095"/>
              <a:ext cx="1663473" cy="908278"/>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468085</xdr:colOff>
      <xdr:row>26</xdr:row>
      <xdr:rowOff>87086</xdr:rowOff>
    </xdr:from>
    <xdr:to>
      <xdr:col>20</xdr:col>
      <xdr:colOff>217714</xdr:colOff>
      <xdr:row>37</xdr:row>
      <xdr:rowOff>32657</xdr:rowOff>
    </xdr:to>
    <mc:AlternateContent xmlns:mc="http://schemas.openxmlformats.org/markup-compatibility/2006" xmlns:a14="http://schemas.microsoft.com/office/drawing/2010/main">
      <mc:Choice Requires="a14">
        <xdr:graphicFrame macro="">
          <xdr:nvGraphicFramePr>
            <xdr:cNvPr id="89" name="Education Field 1">
              <a:extLst>
                <a:ext uri="{FF2B5EF4-FFF2-40B4-BE49-F238E27FC236}">
                  <a16:creationId xmlns:a16="http://schemas.microsoft.com/office/drawing/2014/main" id="{C1062C1E-BFCF-4F46-9EFF-6A7D9118E849}"/>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1571514" y="5181600"/>
              <a:ext cx="1709057" cy="2100943"/>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228601</xdr:colOff>
      <xdr:row>27</xdr:row>
      <xdr:rowOff>76200</xdr:rowOff>
    </xdr:from>
    <xdr:to>
      <xdr:col>22</xdr:col>
      <xdr:colOff>1</xdr:colOff>
      <xdr:row>35</xdr:row>
      <xdr:rowOff>63500</xdr:rowOff>
    </xdr:to>
    <mc:AlternateContent xmlns:mc="http://schemas.openxmlformats.org/markup-compatibility/2006" xmlns:a14="http://schemas.microsoft.com/office/drawing/2010/main">
      <mc:Choice Requires="a14">
        <xdr:graphicFrame macro="">
          <xdr:nvGraphicFramePr>
            <xdr:cNvPr id="90" name="Department ">
              <a:extLst>
                <a:ext uri="{FF2B5EF4-FFF2-40B4-BE49-F238E27FC236}">
                  <a16:creationId xmlns:a16="http://schemas.microsoft.com/office/drawing/2014/main" id="{49AA42AE-99B2-4099-AD15-853505E18BC6}"/>
                </a:ext>
              </a:extLst>
            </xdr:cNvPr>
            <xdr:cNvGraphicFramePr/>
          </xdr:nvGraphicFramePr>
          <xdr:xfrm>
            <a:off x="0" y="0"/>
            <a:ext cx="0" cy="0"/>
          </xdr:xfrm>
          <a:graphic>
            <a:graphicData uri="http://schemas.microsoft.com/office/drawing/2010/slicer">
              <sle:slicer xmlns:sle="http://schemas.microsoft.com/office/drawing/2010/slicer" name="Department "/>
            </a:graphicData>
          </a:graphic>
        </xdr:graphicFrame>
      </mc:Choice>
      <mc:Fallback xmlns="">
        <xdr:sp macro="" textlink="">
          <xdr:nvSpPr>
            <xdr:cNvPr id="0" name=""/>
            <xdr:cNvSpPr>
              <a:spLocks noTextEdit="1"/>
            </xdr:cNvSpPr>
          </xdr:nvSpPr>
          <xdr:spPr>
            <a:xfrm>
              <a:off x="13291458" y="5366657"/>
              <a:ext cx="1077686" cy="1554843"/>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 Gunasekar" refreshedDate="45927.606811689817" backgroundQuery="1" createdVersion="8" refreshedVersion="8" minRefreshableVersion="3" recordCount="0" supportSubquery="1" supportAdvancedDrill="1" xr:uid="{CC08EE4D-6677-43DA-9150-E366D3ECA2C8}">
  <cacheSource type="external" connectionId="2"/>
  <cacheFields count="2">
    <cacheField name="[Measures].[Average of Job Satisfaction]" caption="Average of Job Satisfaction" numFmtId="0" hierarchy="53" level="32767"/>
    <cacheField name="[Table_1].[Education Field].[Education Field]" caption="Education Field" numFmtId="0" hierarchy="5" level="1">
      <sharedItems containsSemiMixedTypes="0" containsNonDate="0" containsString="0"/>
    </cacheField>
  </cacheFields>
  <cacheHierarchies count="57">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fieldsUsage count="2">
        <fieldUsage x="-1"/>
        <fieldUsage x="1"/>
      </fieldsUsage>
    </cacheHierarchy>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CF_attrition label]" caption="Count of CF_attrition label" measure="1" displayFolder="" measureGroup="Table_1" count="0" hidden="1">
      <extLst>
        <ext xmlns:x15="http://schemas.microsoft.com/office/spreadsheetml/2010/11/main" uri="{B97F6D7D-B522-45F9-BDA1-12C45D357490}">
          <x15:cacheHierarchy aggregatedColumn="3"/>
        </ext>
      </extLst>
    </cacheHierarchy>
    <cacheHierarchy uniqueName="[Measures].[Sum of CF_attrition count]" caption="Sum of CF_attrition count" measure="1" displayFolder="" measureGroup="Table_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Sum of CF_attrition counts]" caption="Sum of CF_attrition counts" measure="1" displayFolder="" measureGroup="Table_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 Gunasekar" refreshedDate="45927.606812500002" backgroundQuery="1" createdVersion="8" refreshedVersion="8" minRefreshableVersion="3" recordCount="0" supportSubquery="1" supportAdvancedDrill="1" xr:uid="{B5619F43-FEC0-4A15-841B-5E4C98F439CB}">
  <cacheSource type="external" connectionId="2"/>
  <cacheFields count="4">
    <cacheField name="[Measures].[Count of Employee Number]" caption="Count of Employee Number" numFmtId="0" hierarchy="47" level="32767"/>
    <cacheField name="[Measures].[Sum of CF_attrition count]" caption="Sum of CF_attrition count" numFmtId="0" hierarchy="49" level="32767"/>
    <cacheField name="[Measures].[Average of Age]" caption="Average of Age" numFmtId="0" hierarchy="51" level="32767"/>
    <cacheField name="[Table_1].[Education Field].[Education Field]" caption="Education Field" numFmtId="0" hierarchy="5" level="1">
      <sharedItems containsSemiMixedTypes="0" containsNonDate="0" containsString="0"/>
    </cacheField>
  </cacheFields>
  <cacheHierarchies count="57">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fieldsUsage count="2">
        <fieldUsage x="-1"/>
        <fieldUsage x="3"/>
      </fieldsUsage>
    </cacheHierarchy>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CF_attrition label]" caption="Count of CF_attrition label" measure="1" displayFolder="" measureGroup="Table_1" count="0" hidden="1">
      <extLst>
        <ext xmlns:x15="http://schemas.microsoft.com/office/spreadsheetml/2010/11/main" uri="{B97F6D7D-B522-45F9-BDA1-12C45D357490}">
          <x15:cacheHierarchy aggregatedColumn="3"/>
        </ext>
      </extLst>
    </cacheHierarchy>
    <cacheHierarchy uniqueName="[Measures].[Sum of CF_attrition count]" caption="Sum of CF_attrition count"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Sum of CF_attrition counts]" caption="Sum of CF_attrition counts" measure="1" displayFolder="" measureGroup="Table_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 Gunasekar" refreshedDate="45927.606812847225" backgroundQuery="1" createdVersion="8" refreshedVersion="8" minRefreshableVersion="3" recordCount="0" supportSubquery="1" supportAdvancedDrill="1" xr:uid="{3AE41BC1-C328-4833-B7BB-410D29F9A284}">
  <cacheSource type="external" connectionId="2"/>
  <cacheFields count="3">
    <cacheField name="[Table_1].[Gender].[Gender]" caption="Gender" numFmtId="0" hierarchy="8" level="1">
      <sharedItems count="2">
        <s v="Female"/>
        <s v="Male"/>
      </sharedItems>
    </cacheField>
    <cacheField name="[Measures].[Count of Employee Count]" caption="Count of Employee Count" numFmtId="0" hierarchy="55" level="32767"/>
    <cacheField name="[Table_1].[Education Field].[Education Field]" caption="Education Field" numFmtId="0" hierarchy="5" level="1">
      <sharedItems containsSemiMixedTypes="0" containsNonDate="0" containsString="0"/>
    </cacheField>
  </cacheFields>
  <cacheHierarchies count="57">
    <cacheHierarchy uniqueName="[Table_1].[Attrition]" caption="Attrition" attribute="1" defaultMemberUniqueName="[Table_1].[Attrition].[All]" allUniqueName="[Table_1].[Attrition].[All]" dimensionUniqueName="[Table_1]" displayFolder="" count="2" memberValueDatatype="130" unbalanced="0"/>
    <cacheHierarchy uniqueName="[Table_1].[Business Travel]" caption="Business Travel" attribute="1" defaultMemberUniqueName="[Table_1].[Business Travel].[All]" allUniqueName="[Table_1].[Business Travel].[All]" dimensionUniqueName="[Table_1]" displayFolder="" count="2" memberValueDatatype="130" unbalanced="0"/>
    <cacheHierarchy uniqueName="[Table_1].[CF_age band]" caption="CF_age band" attribute="1" defaultMemberUniqueName="[Table_1].[CF_age band].[All]" allUniqueName="[Table_1].[CF_age band].[All]" dimensionUniqueName="[Table_1]" displayFolder="" count="2" memberValueDatatype="130" unbalanced="0"/>
    <cacheHierarchy uniqueName="[Table_1].[CF_attrition label]" caption="CF_attrition label" attribute="1" defaultMemberUniqueName="[Table_1].[CF_attrition label].[All]" allUniqueName="[Table_1].[CF_attrition label].[All]" dimensionUniqueName="[Table_1]" displayFolder="" count="2"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fieldsUsage count="2">
        <fieldUsage x="-1"/>
        <fieldUsage x="2"/>
      </fieldsUsage>
    </cacheHierarchy>
    <cacheHierarchy uniqueName="[Table_1].[emp no]" caption="emp no" attribute="1" defaultMemberUniqueName="[Table_1].[emp no].[All]" allUniqueName="[Table_1].[emp no].[All]" dimensionUniqueName="[Table_1]" displayFolder="" count="2" memberValueDatatype="130" unbalanced="0"/>
    <cacheHierarchy uniqueName="[Table_1].[Employee Number]" caption="Employee Number" attribute="1" defaultMemberUniqueName="[Table_1].[Employee Number].[All]" allUniqueName="[Table_1].[Employee Number].[All]" dimensionUniqueName="[Table_1]" displayFolder="" count="2" memberValueDatatype="20" unbalanced="0"/>
    <cacheHierarchy uniqueName="[Table_1].[Gender]" caption="Gender" attribute="1" defaultMemberUniqueName="[Table_1].[Gender].[All]" allUniqueName="[Table_1].[Gender].[All]" dimensionUniqueName="[Table_1]" displayFolder="" count="2" memberValueDatatype="130" unbalanced="0">
      <fieldsUsage count="2">
        <fieldUsage x="-1"/>
        <fieldUsage x="0"/>
      </fieldsUsage>
    </cacheHierarchy>
    <cacheHierarchy uniqueName="[Table_1].[Job Role]" caption="Job Role" attribute="1" defaultMemberUniqueName="[Table_1].[Job Role].[All]" allUniqueName="[Table_1].[Job Role].[All]" dimensionUniqueName="[Table_1]" displayFolder="" count="2" memberValueDatatype="130" unbalanced="0"/>
    <cacheHierarchy uniqueName="[Table_1].[Marital Status]" caption="Marital Status" attribute="1" defaultMemberUniqueName="[Table_1].[Marital Status].[All]" allUniqueName="[Table_1].[Marital Status].[All]" dimensionUniqueName="[Table_1]" displayFolder="" count="2" memberValueDatatype="130" unbalanced="0"/>
    <cacheHierarchy uniqueName="[Table_1].[Over Time]" caption="Over Time" attribute="1" defaultMemberUniqueName="[Table_1].[Over Time].[All]" allUniqueName="[Table_1].[Over Time].[All]" dimensionUniqueName="[Table_1]" displayFolder="" count="2" memberValueDatatype="130" unbalanced="0"/>
    <cacheHierarchy uniqueName="[Table_1].[Over18]" caption="Over18" attribute="1" defaultMemberUniqueName="[Table_1].[Over18].[All]" allUniqueName="[Table_1].[Over18].[All]" dimensionUniqueName="[Table_1]" displayFolder="" count="2"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2" memberValueDatatype="20" unbalanced="0"/>
    <cacheHierarchy uniqueName="[Table_1].[-2]" caption="-2" attribute="1" defaultMemberUniqueName="[Table_1].[-2].[All]" allUniqueName="[Table_1].[-2].[All]" dimensionUniqueName="[Table_1]" displayFolder="" count="2" memberValueDatatype="20" unbalanced="0"/>
    <cacheHierarchy uniqueName="[Table_1].[0]" caption="0" attribute="1" defaultMemberUniqueName="[Table_1].[0].[All]" allUniqueName="[Table_1].[0].[All]" dimensionUniqueName="[Table_1]" displayFolder="" count="2" memberValueDatatype="20" unbalanced="0"/>
    <cacheHierarchy uniqueName="[Table_1].[Age]" caption="Age" attribute="1" defaultMemberUniqueName="[Table_1].[Age].[All]" allUniqueName="[Table_1].[Age].[All]" dimensionUniqueName="[Table_1]" displayFolder="" count="2" memberValueDatatype="20" unbalanced="0"/>
    <cacheHierarchy uniqueName="[Table_1].[CF_attrition count]" caption="CF_attrition count" attribute="1" defaultMemberUniqueName="[Table_1].[CF_attrition count].[All]" allUniqueName="[Table_1].[CF_attrition count].[All]" dimensionUniqueName="[Table_1]" displayFolder="" count="2" memberValueDatatype="20" unbalanced="0"/>
    <cacheHierarchy uniqueName="[Table_1].[CF_attrition counts]" caption="CF_attrition counts" attribute="1" defaultMemberUniqueName="[Table_1].[CF_attrition counts].[All]" allUniqueName="[Table_1].[CF_attrition counts].[All]" dimensionUniqueName="[Table_1]" displayFolder="" count="2" memberValueDatatype="20" unbalanced="0"/>
    <cacheHierarchy uniqueName="[Table_1].[CF_attrition rate]" caption="CF_attrition rate" attribute="1" defaultMemberUniqueName="[Table_1].[CF_attrition rate].[All]" allUniqueName="[Table_1].[CF_attrition rate].[All]" dimensionUniqueName="[Table_1]" displayFolder="" count="2" memberValueDatatype="20" unbalanced="0"/>
    <cacheHierarchy uniqueName="[Table_1].[CF_current Employee]" caption="CF_current Employee" attribute="1" defaultMemberUniqueName="[Table_1].[CF_current Employee].[All]" allUniqueName="[Table_1].[CF_current Employee].[All]" dimensionUniqueName="[Table_1]" displayFolder="" count="2" memberValueDatatype="20" unbalanced="0"/>
    <cacheHierarchy uniqueName="[Table_1].[Daily Rate]" caption="Daily Rate" attribute="1" defaultMemberUniqueName="[Table_1].[Daily Rate].[All]" allUniqueName="[Table_1].[Daily Rate].[All]" dimensionUniqueName="[Table_1]" displayFolder="" count="2" memberValueDatatype="20" unbalanced="0"/>
    <cacheHierarchy uniqueName="[Table_1].[Distance From Home]" caption="Distance From Home" attribute="1" defaultMemberUniqueName="[Table_1].[Distance From Home].[All]" allUniqueName="[Table_1].[Distance From Home].[All]" dimensionUniqueName="[Table_1]" displayFolder="" count="2" memberValueDatatype="20" unbalanced="0"/>
    <cacheHierarchy uniqueName="[Table_1].[Education]" caption="Education" attribute="1" defaultMemberUniqueName="[Table_1].[Education].[All]" allUniqueName="[Table_1].[Education].[All]" dimensionUniqueName="[Table_1]" displayFolder="" count="2" memberValueDatatype="130" unbalanced="0"/>
    <cacheHierarchy uniqueName="[Table_1].[Employee Count]" caption="Employee Count" attribute="1" defaultMemberUniqueName="[Table_1].[Employee Count].[All]" allUniqueName="[Table_1].[Employee Count].[All]" dimensionUniqueName="[Table_1]" displayFolder="" count="2"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2" memberValueDatatype="20" unbalanced="0"/>
    <cacheHierarchy uniqueName="[Table_1].[Hourly Rate]" caption="Hourly Rate" attribute="1" defaultMemberUniqueName="[Table_1].[Hourly Rate].[All]" allUniqueName="[Table_1].[Hourly Rate].[All]" dimensionUniqueName="[Table_1]" displayFolder="" count="2" memberValueDatatype="20" unbalanced="0"/>
    <cacheHierarchy uniqueName="[Table_1].[Job Involvement]" caption="Job Involvement" attribute="1" defaultMemberUniqueName="[Table_1].[Job Involvement].[All]" allUniqueName="[Table_1].[Job Involvement].[All]" dimensionUniqueName="[Table_1]" displayFolder="" count="2" memberValueDatatype="20" unbalanced="0"/>
    <cacheHierarchy uniqueName="[Table_1].[Job Level]" caption="Job Level" attribute="1" defaultMemberUniqueName="[Table_1].[Job Level].[All]" allUniqueName="[Table_1].[Job Level].[All]" dimensionUniqueName="[Table_1]" displayFolder="" count="2" memberValueDatatype="20" unbalanced="0"/>
    <cacheHierarchy uniqueName="[Table_1].[Job Satisfaction]" caption="Job Satisfaction" attribute="1" defaultMemberUniqueName="[Table_1].[Job Satisfaction].[All]" allUniqueName="[Table_1].[Job Satisfaction].[All]" dimensionUniqueName="[Table_1]" displayFolder="" count="2" memberValueDatatype="20" unbalanced="0"/>
    <cacheHierarchy uniqueName="[Table_1].[Monthly Income]" caption="Monthly Income" attribute="1" defaultMemberUniqueName="[Table_1].[Monthly Income].[All]" allUniqueName="[Table_1].[Monthly Income].[All]" dimensionUniqueName="[Table_1]" displayFolder="" count="2" memberValueDatatype="20" unbalanced="0"/>
    <cacheHierarchy uniqueName="[Table_1].[Monthly Rate]" caption="Monthly Rate" attribute="1" defaultMemberUniqueName="[Table_1].[Monthly Rate].[All]" allUniqueName="[Table_1].[Monthly Rate].[All]" dimensionUniqueName="[Table_1]" displayFolder="" count="2" memberValueDatatype="20" unbalanced="0"/>
    <cacheHierarchy uniqueName="[Table_1].[Num Companies Worked]" caption="Num Companies Worked" attribute="1" defaultMemberUniqueName="[Table_1].[Num Companies Worked].[All]" allUniqueName="[Table_1].[Num Companies Worked].[All]" dimensionUniqueName="[Table_1]" displayFolder="" count="2" memberValueDatatype="20" unbalanced="0"/>
    <cacheHierarchy uniqueName="[Table_1].[Percent Salary Hike]" caption="Percent Salary Hike" attribute="1" defaultMemberUniqueName="[Table_1].[Percent Salary Hike].[All]" allUniqueName="[Table_1].[Percent Salary Hike].[All]" dimensionUniqueName="[Table_1]" displayFolder="" count="2" memberValueDatatype="20" unbalanced="0"/>
    <cacheHierarchy uniqueName="[Table_1].[Performance Rating]" caption="Performance Rating" attribute="1" defaultMemberUniqueName="[Table_1].[Performance Rating].[All]" allUniqueName="[Table_1].[Performance Rating].[All]" dimensionUniqueName="[Table_1]" displayFolder="" count="2"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2" memberValueDatatype="20" unbalanced="0"/>
    <cacheHierarchy uniqueName="[Table_1].[Standard Hours]" caption="Standard Hours" attribute="1" defaultMemberUniqueName="[Table_1].[Standard Hours].[All]" allUniqueName="[Table_1].[Standard Hours].[All]" dimensionUniqueName="[Table_1]" displayFolder="" count="2" memberValueDatatype="20" unbalanced="0"/>
    <cacheHierarchy uniqueName="[Table_1].[Stock Option Level]" caption="Stock Option Level" attribute="1" defaultMemberUniqueName="[Table_1].[Stock Option Level].[All]" allUniqueName="[Table_1].[Stock Option Level].[All]" dimensionUniqueName="[Table_1]" displayFolder="" count="2" memberValueDatatype="20" unbalanced="0"/>
    <cacheHierarchy uniqueName="[Table_1].[Total Working Years]" caption="Total Working Years" attribute="1" defaultMemberUniqueName="[Table_1].[Total Working Years].[All]" allUniqueName="[Table_1].[Total Working Years].[All]" dimensionUniqueName="[Table_1]" displayFolder="" count="2" memberValueDatatype="20" unbalanced="0"/>
    <cacheHierarchy uniqueName="[Table_1].[Work Life Balance]" caption="Work Life Balance" attribute="1" defaultMemberUniqueName="[Table_1].[Work Life Balance].[All]" allUniqueName="[Table_1].[Work Life Balance].[All]" dimensionUniqueName="[Table_1]" displayFolder="" count="2" memberValueDatatype="20" unbalanced="0"/>
    <cacheHierarchy uniqueName="[Table_1].[Years At Company]" caption="Years At Company" attribute="1" defaultMemberUniqueName="[Table_1].[Years At Company].[All]" allUniqueName="[Table_1].[Years At Company].[All]" dimensionUniqueName="[Table_1]" displayFolder="" count="2" memberValueDatatype="20" unbalanced="0"/>
    <cacheHierarchy uniqueName="[Table_1].[Years In Current Role]" caption="Years In Current Role" attribute="1" defaultMemberUniqueName="[Table_1].[Years In Current Role].[All]" allUniqueName="[Table_1].[Years In Current Role].[All]" dimensionUniqueName="[Table_1]" displayFolder="" count="2"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2"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2"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CF_attrition label]" caption="Count of CF_attrition label" measure="1" displayFolder="" measureGroup="Table_1" count="0" hidden="1">
      <extLst>
        <ext xmlns:x15="http://schemas.microsoft.com/office/spreadsheetml/2010/11/main" uri="{B97F6D7D-B522-45F9-BDA1-12C45D357490}">
          <x15:cacheHierarchy aggregatedColumn="3"/>
        </ext>
      </extLst>
    </cacheHierarchy>
    <cacheHierarchy uniqueName="[Measures].[Sum of CF_attrition count]" caption="Sum of CF_attrition count" measure="1" displayFolder="" measureGroup="Table_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_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CF_attrition counts]" caption="Sum of CF_attrition counts" measure="1" displayFolder="" measureGroup="Table_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 Gunasekar" refreshedDate="45927.606813194441" backgroundQuery="1" createdVersion="8" refreshedVersion="8" minRefreshableVersion="3" recordCount="0" supportSubquery="1" supportAdvancedDrill="1" xr:uid="{511F4E12-6C1C-4342-8203-8DF42FE28926}">
  <cacheSource type="external" connectionId="2"/>
  <cacheFields count="3">
    <cacheField name="[Table_1].[Marital Status].[Marital Status]" caption="Marital Status" numFmtId="0" hierarchy="10" level="1">
      <sharedItems count="3">
        <s v="Divorced"/>
        <s v="Married"/>
        <s v="Single"/>
      </sharedItems>
    </cacheField>
    <cacheField name="[Measures].[Sum of Employee Count]" caption="Sum of Employee Count" numFmtId="0" hierarchy="54" level="32767"/>
    <cacheField name="[Table_1].[Education Field].[Education Field]" caption="Education Field" numFmtId="0" hierarchy="5" level="1">
      <sharedItems containsSemiMixedTypes="0" containsNonDate="0" containsString="0"/>
    </cacheField>
  </cacheFields>
  <cacheHierarchies count="57">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fieldsUsage count="2">
        <fieldUsage x="-1"/>
        <fieldUsage x="2"/>
      </fieldsUsage>
    </cacheHierarchy>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2" memberValueDatatype="130" unbalanced="0">
      <fieldsUsage count="2">
        <fieldUsage x="-1"/>
        <fieldUsage x="0"/>
      </fieldsUsage>
    </cacheHierarchy>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CF_attrition label]" caption="Count of CF_attrition label" measure="1" displayFolder="" measureGroup="Table_1" count="0" hidden="1">
      <extLst>
        <ext xmlns:x15="http://schemas.microsoft.com/office/spreadsheetml/2010/11/main" uri="{B97F6D7D-B522-45F9-BDA1-12C45D357490}">
          <x15:cacheHierarchy aggregatedColumn="3"/>
        </ext>
      </extLst>
    </cacheHierarchy>
    <cacheHierarchy uniqueName="[Measures].[Sum of CF_attrition count]" caption="Sum of CF_attrition count" measure="1" displayFolder="" measureGroup="Table_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_1"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Sum of CF_attrition counts]" caption="Sum of CF_attrition counts" measure="1" displayFolder="" measureGroup="Table_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 Gunasekar" refreshedDate="45927.606813541664" backgroundQuery="1" createdVersion="8" refreshedVersion="8" minRefreshableVersion="3" recordCount="0" supportSubquery="1" supportAdvancedDrill="1" xr:uid="{0842EA11-65F0-4E2E-A3E4-9A5F4204F697}">
  <cacheSource type="external" connectionId="2"/>
  <cacheFields count="3">
    <cacheField name="[Table_1].[Education].[Education]" caption="Education" numFmtId="0" hierarchy="23" level="1">
      <sharedItems count="5">
        <s v="Associates Degree"/>
        <s v="Bachelor's Degree"/>
        <s v="Doctoral Degree"/>
        <s v="High School"/>
        <s v="Master's Degree"/>
      </sharedItems>
    </cacheField>
    <cacheField name="[Measures].[Sum of CF_attrition count]" caption="Sum of CF_attrition count" numFmtId="0" hierarchy="49" level="32767"/>
    <cacheField name="[Table_1].[Education Field].[Education Field]" caption="Education Field" numFmtId="0" hierarchy="5" level="1">
      <sharedItems containsSemiMixedTypes="0" containsNonDate="0" containsString="0"/>
    </cacheField>
  </cacheFields>
  <cacheHierarchies count="57">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fieldsUsage count="2">
        <fieldUsage x="-1"/>
        <fieldUsage x="2"/>
      </fieldsUsage>
    </cacheHierarchy>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2" memberValueDatatype="130" unbalanced="0">
      <fieldsUsage count="2">
        <fieldUsage x="-1"/>
        <fieldUsage x="0"/>
      </fieldsUsage>
    </cacheHierarchy>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CF_attrition label]" caption="Count of CF_attrition label" measure="1" displayFolder="" measureGroup="Table_1" count="0" hidden="1">
      <extLst>
        <ext xmlns:x15="http://schemas.microsoft.com/office/spreadsheetml/2010/11/main" uri="{B97F6D7D-B522-45F9-BDA1-12C45D357490}">
          <x15:cacheHierarchy aggregatedColumn="3"/>
        </ext>
      </extLst>
    </cacheHierarchy>
    <cacheHierarchy uniqueName="[Measures].[Sum of CF_attrition count]" caption="Sum of CF_attrition count"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Sum of CF_attrition counts]" caption="Sum of CF_attrition counts" measure="1" displayFolder="" measureGroup="Table_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 Gunasekar" refreshedDate="45927.606813888888" backgroundQuery="1" createdVersion="8" refreshedVersion="8" minRefreshableVersion="3" recordCount="0" supportSubquery="1" supportAdvancedDrill="1" xr:uid="{496F499C-B95C-42AA-BFB7-0225B5B4C7E5}">
  <cacheSource type="external" connectionId="2"/>
  <cacheFields count="3">
    <cacheField name="[Table_1].[Job Role].[Job Role]" caption="Job Role" numFmtId="0" hierarchy="9" level="1">
      <sharedItems count="9">
        <s v="Healthcare Representative"/>
        <s v="Human Resources"/>
        <s v="Laboratory Technician"/>
        <s v="Manager"/>
        <s v="Manufacturing Director"/>
        <s v="Research Director"/>
        <s v="Research Scientist"/>
        <s v="Sales Executive"/>
        <s v="Sales Representative"/>
      </sharedItems>
    </cacheField>
    <cacheField name="[Measures].[Sum of CF_attrition count]" caption="Sum of CF_attrition count" numFmtId="0" hierarchy="49" level="32767"/>
    <cacheField name="[Table_1].[Education Field].[Education Field]" caption="Education Field" numFmtId="0" hierarchy="5" level="1">
      <sharedItems containsSemiMixedTypes="0" containsNonDate="0" containsString="0"/>
    </cacheField>
  </cacheFields>
  <cacheHierarchies count="57">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fieldsUsage count="2">
        <fieldUsage x="-1"/>
        <fieldUsage x="2"/>
      </fieldsUsage>
    </cacheHierarchy>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2" memberValueDatatype="130" unbalanced="0">
      <fieldsUsage count="2">
        <fieldUsage x="-1"/>
        <fieldUsage x="0"/>
      </fieldsUsage>
    </cacheHierarchy>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CF_attrition label]" caption="Count of CF_attrition label" measure="1" displayFolder="" measureGroup="Table_1" count="0" hidden="1">
      <extLst>
        <ext xmlns:x15="http://schemas.microsoft.com/office/spreadsheetml/2010/11/main" uri="{B97F6D7D-B522-45F9-BDA1-12C45D357490}">
          <x15:cacheHierarchy aggregatedColumn="3"/>
        </ext>
      </extLst>
    </cacheHierarchy>
    <cacheHierarchy uniqueName="[Measures].[Sum of CF_attrition count]" caption="Sum of CF_attrition count"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Sum of CF_attrition counts]" caption="Sum of CF_attrition counts" measure="1" displayFolder="" measureGroup="Table_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 Gunasekar" refreshedDate="45927.60681435185" backgroundQuery="1" createdVersion="8" refreshedVersion="8" minRefreshableVersion="3" recordCount="0" supportSubquery="1" supportAdvancedDrill="1" xr:uid="{9D61592D-1E50-4C28-946D-E2AB795E2E1C}">
  <cacheSource type="external" connectionId="2"/>
  <cacheFields count="3">
    <cacheField name="[Table_1].[Department].[Department]" caption="Department" numFmtId="0" hierarchy="4" level="1">
      <sharedItems count="3">
        <s v="HR"/>
        <s v="R&amp;D"/>
        <s v="Sales"/>
      </sharedItems>
    </cacheField>
    <cacheField name="[Measures].[Sum of CF_attrition count]" caption="Sum of CF_attrition count" numFmtId="0" hierarchy="49" level="32767"/>
    <cacheField name="[Table_1].[Education Field].[Education Field]" caption="Education Field" numFmtId="0" hierarchy="5" level="1">
      <sharedItems containsSemiMixedTypes="0" containsNonDate="0" containsString="0"/>
    </cacheField>
  </cacheFields>
  <cacheHierarchies count="57">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2" memberValueDatatype="130" unbalanced="0">
      <fieldsUsage count="2">
        <fieldUsage x="-1"/>
        <fieldUsage x="0"/>
      </fieldsUsage>
    </cacheHierarchy>
    <cacheHierarchy uniqueName="[Table_1].[Education Field]" caption="Education Field" attribute="1" defaultMemberUniqueName="[Table_1].[Education Field].[All]" allUniqueName="[Table_1].[Education Field].[All]" dimensionUniqueName="[Table_1]" displayFolder="" count="2" memberValueDatatype="130" unbalanced="0">
      <fieldsUsage count="2">
        <fieldUsage x="-1"/>
        <fieldUsage x="2"/>
      </fieldsUsage>
    </cacheHierarchy>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CF_attrition label]" caption="Count of CF_attrition label" measure="1" displayFolder="" measureGroup="Table_1" count="0" hidden="1">
      <extLst>
        <ext xmlns:x15="http://schemas.microsoft.com/office/spreadsheetml/2010/11/main" uri="{B97F6D7D-B522-45F9-BDA1-12C45D357490}">
          <x15:cacheHierarchy aggregatedColumn="3"/>
        </ext>
      </extLst>
    </cacheHierarchy>
    <cacheHierarchy uniqueName="[Measures].[Sum of CF_attrition count]" caption="Sum of CF_attrition count" measure="1" displayFolder="" measureGroup="Table_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Sum of CF_attrition counts]" caption="Sum of CF_attrition counts" measure="1" displayFolder="" measureGroup="Table_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 Gunasekar" refreshedDate="45927.606814699073" backgroundQuery="1" createdVersion="8" refreshedVersion="8" minRefreshableVersion="3" recordCount="0" supportSubquery="1" supportAdvancedDrill="1" xr:uid="{A147859E-35BF-4F8A-A832-1E0F94B38631}">
  <cacheSource type="external" connectionId="2"/>
  <cacheFields count="3">
    <cacheField name="[Measures].[Sum of CF_attrition count]" caption="Sum of CF_attrition count" numFmtId="0" hierarchy="49" level="32767"/>
    <cacheField name="[Table_1].[CF_age band].[CF_age band]" caption="CF_age band" numFmtId="0" hierarchy="2" level="1">
      <sharedItems count="5">
        <s v="25 - 34"/>
        <s v="35 - 44"/>
        <s v="45 - 54"/>
        <s v="Over 55"/>
        <s v="Under 25"/>
      </sharedItems>
    </cacheField>
    <cacheField name="[Table_1].[Education Field].[Education Field]" caption="Education Field" numFmtId="0" hierarchy="5" level="1">
      <sharedItems containsSemiMixedTypes="0" containsNonDate="0" containsString="0"/>
    </cacheField>
  </cacheFields>
  <cacheHierarchies count="57">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2" memberValueDatatype="130" unbalanced="0">
      <fieldsUsage count="2">
        <fieldUsage x="-1"/>
        <fieldUsage x="1"/>
      </fieldsUsage>
    </cacheHierarchy>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fieldsUsage count="2">
        <fieldUsage x="-1"/>
        <fieldUsage x="2"/>
      </fieldsUsage>
    </cacheHierarchy>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CF_attrition label]" caption="Count of CF_attrition label" measure="1" displayFolder="" measureGroup="Table_1" count="0" hidden="1">
      <extLst>
        <ext xmlns:x15="http://schemas.microsoft.com/office/spreadsheetml/2010/11/main" uri="{B97F6D7D-B522-45F9-BDA1-12C45D357490}">
          <x15:cacheHierarchy aggregatedColumn="3"/>
        </ext>
      </extLst>
    </cacheHierarchy>
    <cacheHierarchy uniqueName="[Measures].[Sum of CF_attrition count]" caption="Sum of CF_attrition count" measure="1" displayFolder="" measureGroup="Table_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9"/>
        </ext>
      </extLst>
    </cacheHierarchy>
    <cacheHierarchy uniqueName="[Measures].[Sum of Employee Count]" caption="Sum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Count of Employee Count]" caption="Count of Employee Count" measure="1" displayFolder="" measureGroup="Table_1" count="0" hidden="1">
      <extLst>
        <ext xmlns:x15="http://schemas.microsoft.com/office/spreadsheetml/2010/11/main" uri="{B97F6D7D-B522-45F9-BDA1-12C45D357490}">
          <x15:cacheHierarchy aggregatedColumn="24"/>
        </ext>
      </extLst>
    </cacheHierarchy>
    <cacheHierarchy uniqueName="[Measures].[Sum of CF_attrition counts]" caption="Sum of CF_attrition counts" measure="1" displayFolder="" measureGroup="Table_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 Gunasekar" refreshedDate="45927.479601736108" backgroundQuery="1" createdVersion="3" refreshedVersion="8" minRefreshableVersion="3" recordCount="0" supportSubquery="1" supportAdvancedDrill="1" xr:uid="{CC7FB8F5-E566-4074-92CF-C1F6C07DAC85}">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2"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Employee Number]" caption="Sum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Employee Number]" caption="Count of Employee Number" measure="1" displayFolder="" measureGroup="Table_1" count="0" hidden="1">
      <extLst>
        <ext xmlns:x15="http://schemas.microsoft.com/office/spreadsheetml/2010/11/main" uri="{B97F6D7D-B522-45F9-BDA1-12C45D357490}">
          <x15:cacheHierarchy aggregatedColumn="7"/>
        </ext>
      </extLst>
    </cacheHierarchy>
    <cacheHierarchy uniqueName="[Measures].[Count of CF_attrition label]" caption="Count of CF_attrition label" measure="1" displayFolder="" measureGroup="Table_1" count="0" hidden="1">
      <extLst>
        <ext xmlns:x15="http://schemas.microsoft.com/office/spreadsheetml/2010/11/main" uri="{B97F6D7D-B522-45F9-BDA1-12C45D357490}">
          <x15:cacheHierarchy aggregatedColumn="3"/>
        </ext>
      </extLst>
    </cacheHierarchy>
    <cacheHierarchy uniqueName="[Measures].[Sum of CF_attrition count]" caption="Sum of CF_attrition count" measure="1" displayFolder="" measureGroup="Table_1" count="0" hidden="1">
      <extLst>
        <ext xmlns:x15="http://schemas.microsoft.com/office/spreadsheetml/2010/11/main" uri="{B97F6D7D-B522-45F9-BDA1-12C45D357490}">
          <x15:cacheHierarchy aggregatedColumn="17"/>
        </ext>
      </extLst>
    </cacheHierarchy>
    <cacheHierarchy uniqueName="[Measures].[Sum of Age]" caption="Sum of Age" measure="1" displayFolder="" measureGroup="Table_1" count="0" hidden="1">
      <extLst>
        <ext xmlns:x15="http://schemas.microsoft.com/office/spreadsheetml/2010/11/main" uri="{B97F6D7D-B522-45F9-BDA1-12C45D357490}">
          <x15:cacheHierarchy aggregatedColumn="16"/>
        </ext>
      </extLst>
    </cacheHierarchy>
    <cacheHierarchy uniqueName="[Measures].[Average of Age]" caption="Average of Age" measure="1" displayFolder="" measureGroup="Table_1"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7345478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98E05-98A1-4A83-9366-20CCB0B52B5A}" name="KPI"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Employee Number" fld="0" subtotal="count" baseField="0" baseItem="0"/>
    <dataField name="Sum of CF_attrition count" fld="1" baseField="0" baseItem="0"/>
    <dataField name="Average of Age" fld="2" subtotal="average" baseField="0" baseItem="1"/>
  </dataFields>
  <formats count="4">
    <format dxfId="6">
      <pivotArea dataOnly="0" labelOnly="1" outline="0" axis="axisValues" fieldPosition="0"/>
    </format>
    <format dxfId="5">
      <pivotArea dataOnly="0" labelOnly="1" outline="0" fieldPosition="0">
        <references count="1">
          <reference field="4294967294" count="1">
            <x v="0"/>
          </reference>
        </references>
      </pivotArea>
    </format>
    <format dxfId="4">
      <pivotArea dataOnly="0" labelOnly="1" outline="0" fieldPosition="0">
        <references count="1">
          <reference field="4294967294" count="1">
            <x v="1"/>
          </reference>
        </references>
      </pivotArea>
    </format>
    <format dxfId="3">
      <pivotArea dataOnly="0" labelOnly="1" outline="0" fieldPosition="0">
        <references count="1">
          <reference field="4294967294" count="1">
            <x v="2"/>
          </reference>
        </references>
      </pivotArea>
    </format>
  </formats>
  <pivotHierarchies count="57">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 Number"/>
    <pivotHierarchy dragToData="1"/>
    <pivotHierarchy dragToData="1"/>
    <pivotHierarchy dragToData="1"/>
    <pivotHierarchy dragToData="1" caption="Average of Age"/>
    <pivotHierarchy dragToData="1"/>
    <pivotHierarchy dragToData="1"/>
    <pivotHierarchy dragToData="1"/>
    <pivotHierarchy dragToData="1"/>
    <pivotHierarchy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_Excel.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DE6B4F-54C0-4453-8A49-2DD9A76762E9}"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A25:B2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 Count" fld="1" subtotal="count" baseField="0" baseItem="1"/>
  </dataFields>
  <chartFormats count="9">
    <chartFormat chart="17" format="0" series="1">
      <pivotArea type="data" outline="0" fieldPosition="0">
        <references count="1">
          <reference field="4294967294" count="1" selected="0">
            <x v="0"/>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0" count="1" selected="0">
            <x v="0"/>
          </reference>
        </references>
      </pivotArea>
    </chartFormat>
    <chartFormat chart="23" format="18">
      <pivotArea type="data" outline="0" fieldPosition="0">
        <references count="2">
          <reference field="4294967294" count="1" selected="0">
            <x v="0"/>
          </reference>
          <reference field="0" count="1" selected="0">
            <x v="1"/>
          </reference>
        </references>
      </pivotArea>
    </chartFormat>
    <chartFormat chart="29" format="13" series="1">
      <pivotArea type="data" outline="0" fieldPosition="0">
        <references count="1">
          <reference field="4294967294" count="1" selected="0">
            <x v="0"/>
          </reference>
        </references>
      </pivotArea>
    </chartFormat>
    <chartFormat chart="29" format="14">
      <pivotArea type="data" outline="0" fieldPosition="0">
        <references count="2">
          <reference field="4294967294" count="1" selected="0">
            <x v="0"/>
          </reference>
          <reference field="0" count="1" selected="0">
            <x v="0"/>
          </reference>
        </references>
      </pivotArea>
    </chartFormat>
    <chartFormat chart="29" format="15">
      <pivotArea type="data" outline="0" fieldPosition="0">
        <references count="2">
          <reference field="4294967294" count="1" selected="0">
            <x v="0"/>
          </reference>
          <reference field="0" count="1" selected="0">
            <x v="1"/>
          </reference>
        </references>
      </pivotArea>
    </chartFormat>
    <chartFormat chart="17" format="1">
      <pivotArea type="data" outline="0" fieldPosition="0">
        <references count="2">
          <reference field="4294967294" count="1" selected="0">
            <x v="0"/>
          </reference>
          <reference field="0" count="1" selected="0">
            <x v="0"/>
          </reference>
        </references>
      </pivotArea>
    </chartFormat>
    <chartFormat chart="17" format="2">
      <pivotArea type="data" outline="0" fieldPosition="0">
        <references count="2">
          <reference field="4294967294" count="1" selected="0">
            <x v="0"/>
          </reference>
          <reference field="0" count="1" selected="0">
            <x v="1"/>
          </reference>
        </references>
      </pivotArea>
    </chartFormat>
  </chartFormats>
  <pivotHierarchies count="5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Employee Count"/>
    <pivotHierarchy dragToData="1"/>
  </pivotHierarchies>
  <pivotTableStyleInfo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F6659B-BC4B-401F-B379-1F860C24D157}"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B12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Employee Count" fld="1" baseField="0" baseItem="0"/>
  </dataFields>
  <pivotHierarchies count="5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65302F-B7B0-4935-9237-90147669F35B}"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9:B11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CF_attrition count" fld="0"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24C92C-0B12-4851-BDFF-5DE8790EC1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Job Satisfaction" fld="0" subtotal="average" baseField="0" baseItem="0" numFmtId="165"/>
  </dataFields>
  <formats count="3">
    <format dxfId="2">
      <pivotArea dataOnly="0" labelOnly="1" outline="0" axis="axisValues" fieldPosition="0"/>
    </format>
    <format dxfId="1">
      <pivotArea outline="0" collapsedLevelsAreSubtotals="1" fieldPosition="0"/>
    </format>
    <format dxfId="0">
      <pivotArea dataOnly="0" labelOnly="1" outline="0" axis="axisValues" fieldPosition="0"/>
    </format>
  </formats>
  <pivotHierarchies count="5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Job Satisfaction"/>
    <pivotHierarchy dragToData="1"/>
    <pivotHierarchy dragToData="1"/>
    <pivotHierarchy dragToData="1"/>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_Excel.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A90C4D-5601-45DF-BD2B-6F7265BAA175}"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4:B9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F_attrition count" fld="1"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1"/>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3FDEC4-CC48-4226-8C01-8B9667244CD2}"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4:B84"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CF_attrition count" fld="1" baseField="0" baseItem="0"/>
  </dataFields>
  <pivotHierarchies count="5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7BB32B-5FC4-4533-A990-1A37CFE26AF3}"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3:B5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CF_attrition count" fld="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A56ACB-A97B-4C02-B0FA-52659CA39B3F}" autoFormatId="16" applyNumberFormats="0" applyBorderFormats="0" applyFontFormats="0" applyPatternFormats="0" applyAlignmentFormats="0" applyWidthHeightFormats="0">
  <queryTableRefresh nextId="45">
    <queryTableFields count="44">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2" tableColumnId="15"/>
      <queryTableField id="16" name="0" tableColumnId="16"/>
      <queryTableField id="17" name="Age" tableColumnId="17"/>
      <queryTableField id="18" name="CF_attrition count" tableColumnId="18"/>
      <queryTableField id="19" name="CF_attrition counts" tableColumnId="19"/>
      <queryTableField id="20" name="CF_attrition rate" tableColumnId="20"/>
      <queryTableField id="21" name="CF_current Employee" tableColumnId="21"/>
      <queryTableField id="22" name="Daily Rate" tableColumnId="22"/>
      <queryTableField id="23" name="Distance From Home" tableColumnId="23"/>
      <queryTableField id="24" name="Education" tableColumnId="24"/>
      <queryTableField id="25" name="Employee Count" tableColumnId="25"/>
      <queryTableField id="26" name="Environment Satisfaction" tableColumnId="26"/>
      <queryTableField id="27" name="Hourly Rate" tableColumnId="27"/>
      <queryTableField id="28" name="Job Involvement" tableColumnId="28"/>
      <queryTableField id="29" name="Job Level" tableColumnId="29"/>
      <queryTableField id="30" name="Job Satisfaction" tableColumnId="30"/>
      <queryTableField id="31" name="Monthly Income" tableColumnId="31"/>
      <queryTableField id="32" name="Monthly Rate" tableColumnId="32"/>
      <queryTableField id="33" name="Num Companies Worked" tableColumnId="33"/>
      <queryTableField id="34" name="Percent Salary Hike" tableColumnId="34"/>
      <queryTableField id="35" name="Performance Rating" tableColumnId="35"/>
      <queryTableField id="36" name="Relationship Satisfaction" tableColumnId="36"/>
      <queryTableField id="37" name="Standard Hours" tableColumnId="37"/>
      <queryTableField id="38" name="Stock Option Level" tableColumnId="38"/>
      <queryTableField id="39" name="Total Working Years" tableColumnId="39"/>
      <queryTableField id="40" name="Work Life Balance" tableColumnId="40"/>
      <queryTableField id="41" name="Years At Company" tableColumnId="41"/>
      <queryTableField id="42" name="Years In Current Role" tableColumnId="42"/>
      <queryTableField id="43" name="Years Since Last Promotion" tableColumnId="43"/>
      <queryTableField id="44" name="Years With Curr Manager"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57C8D8F5-0D86-42CC-B270-AC441495802D}" sourceName="[Table_1].[Gender]">
  <pivotTables>
    <pivotTable tabId="10" name="PivotTable2"/>
    <pivotTable tabId="8" name="KPI"/>
    <pivotTable tabId="10" name="PivotTable5"/>
    <pivotTable tabId="10" name="PivotTable10"/>
    <pivotTable tabId="10" name="PivotTable6"/>
    <pivotTable tabId="10" name="PivotTable7"/>
    <pivotTable tabId="10" name="PivotTable8"/>
    <pivotTable tabId="10" name="PivotTable9"/>
  </pivotTables>
  <data>
    <olap pivotCacheId="734547835">
      <levels count="2">
        <level uniqueName="[Table_1].[Gender].[(All)]" sourceCaption="(All)" count="0"/>
        <level uniqueName="[Table_1].[Gender].[Gender]" sourceCaption="Gender" count="2">
          <ranges>
            <range startItem="0">
              <i n="[Table_1].[Gender].&amp;[Female]" c="Female"/>
              <i n="[Table_1].[Gender].&amp;[Male]" c="Male"/>
            </range>
          </ranges>
        </level>
      </levels>
      <selections count="1">
        <selection n="[Table_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FA11AD0C-DB6C-4B34-9CB4-6A28E177F9A8}" sourceName="[Table_1].[Education Field]">
  <pivotTables>
    <pivotTable tabId="10" name="PivotTable2"/>
    <pivotTable tabId="8" name="KPI"/>
    <pivotTable tabId="10" name="PivotTable5"/>
    <pivotTable tabId="10" name="PivotTable10"/>
    <pivotTable tabId="10" name="PivotTable6"/>
    <pivotTable tabId="10" name="PivotTable7"/>
    <pivotTable tabId="10" name="PivotTable8"/>
    <pivotTable tabId="10" name="PivotTable9"/>
  </pivotTables>
  <data>
    <olap pivotCacheId="734547835">
      <levels count="2">
        <level uniqueName="[Table_1].[Education Field].[(All)]" sourceCaption="(All)" count="0"/>
        <level uniqueName="[Table_1].[Education Field].[Education Field]" sourceCaption="Education Field" count="6">
          <ranges>
            <range startItem="0">
              <i n="[Table_1].[Education Field].&amp;[Human Resources]" c="Human Resources"/>
              <i n="[Table_1].[Education Field].&amp;[Life Sciences]" c="Life Sciences"/>
              <i n="[Table_1].[Education Field].&amp;[Marketing]" c="Marketing"/>
              <i n="[Table_1].[Education Field].&amp;[Medical]" c="Medical"/>
              <i n="[Table_1].[Education Field].&amp;[Other]" c="Other"/>
              <i n="[Table_1].[Education Field].&amp;[Technical Degree]" c="Technical Degree"/>
            </range>
          </ranges>
        </level>
      </levels>
      <selections count="1">
        <selection n="[Table_1].[Education Fiel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1F6CAFA-E97B-47AF-B403-E1E4C6E4ACA9}" sourceName="[Table_1].[Department]">
  <pivotTables>
    <pivotTable tabId="10" name="PivotTable5"/>
    <pivotTable tabId="10" name="PivotTable10"/>
    <pivotTable tabId="10" name="PivotTable2"/>
    <pivotTable tabId="10" name="PivotTable6"/>
    <pivotTable tabId="10" name="PivotTable7"/>
    <pivotTable tabId="10" name="PivotTable8"/>
    <pivotTable tabId="10" name="PivotTable9"/>
  </pivotTables>
  <data>
    <olap pivotCacheId="734547835">
      <levels count="2">
        <level uniqueName="[Table_1].[Department].[(All)]" sourceCaption="(All)" count="0"/>
        <level uniqueName="[Table_1].[Department].[Department]" sourceCaption="Department" count="3">
          <ranges>
            <range startItem="0">
              <i n="[Table_1].[Department].&amp;[HR]" c="HR"/>
              <i n="[Table_1].[Department].&amp;[R&amp;D]" c="R&amp;D"/>
              <i n="[Table_1].[Department].&amp;[Sales]" c="Sales"/>
            </range>
          </ranges>
        </level>
      </levels>
      <selections count="1">
        <selection n="[Table_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9F6D1D0-9763-4AA8-9E4C-048D4F231FAF}" cache="Slicer_Gender1" caption="Gender"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30778D0-4D1E-41E2-9F52-E83DBA984552}" cache="Slicer_Gender1" caption="Gender" level="1" rowHeight="260350"/>
  <slicer name="Education Field" xr10:uid="{C54AFBC3-3161-448C-A957-B526B7CF22E6}" cache="Slicer_Education_Field" caption="Education Field" level="1" rowHeight="260350"/>
  <slicer name="Department" xr10:uid="{3C387C63-C3EC-49F4-B2F2-721BD83883FC}" cache="Slicer_Department" caption="Department" level="1"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901479B-996B-4823-BB0E-73AFE457C51C}" cache="Slicer_Gender1" caption="Gender" level="1" style="SlicerStyleLight2" rowHeight="260350"/>
  <slicer name="Education Field 1" xr10:uid="{7BC887AA-EDA2-4FB0-B201-1D60EFD9399C}" cache="Slicer_Education_Field" caption="Education Field" level="1" style="SlicerStyleLight2" rowHeight="260350"/>
  <slicer name="Department " xr10:uid="{EC5B432C-8FEE-4577-B960-A2FDA58A93DC}" cache="Slicer_Department" caption="Department" level="1" style="SlicerStyleLight2"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A01F3A-4DF0-4B45-8116-6EBC92C06BCC}" name="Table_2" displayName="Table_2" ref="A1:AR1471" tableType="queryTable" totalsRowShown="0">
  <autoFilter ref="A1:AR1471" xr:uid="{9DA01F3A-4DF0-4B45-8116-6EBC92C06BCC}"/>
  <tableColumns count="44">
    <tableColumn id="1" xr3:uid="{60BC1681-4389-4284-A8F5-466F21506D26}" uniqueName="1" name="Attrition" queryTableFieldId="1"/>
    <tableColumn id="2" xr3:uid="{85283E2D-871A-4014-82DB-9A2A47907154}" uniqueName="2" name="Business Travel" queryTableFieldId="2"/>
    <tableColumn id="3" xr3:uid="{11166372-518F-43AE-874B-3179F5581F2D}" uniqueName="3" name="CF_age band" queryTableFieldId="3"/>
    <tableColumn id="4" xr3:uid="{4E68BEE6-0A18-46FA-AD68-FA4CAED91041}" uniqueName="4" name="CF_attrition label" queryTableFieldId="4"/>
    <tableColumn id="5" xr3:uid="{EF22CB9B-0339-4E89-9614-65D1FA400633}" uniqueName="5" name="Department" queryTableFieldId="5"/>
    <tableColumn id="6" xr3:uid="{4E6B001C-72AA-418E-813E-76C82816872E}" uniqueName="6" name="Education Field" queryTableFieldId="6"/>
    <tableColumn id="7" xr3:uid="{6380F3D9-B512-4E24-8670-8EA6712C5EC7}" uniqueName="7" name="emp no" queryTableFieldId="7"/>
    <tableColumn id="8" xr3:uid="{CA61645D-4049-4570-A289-A509A01664ED}" uniqueName="8" name="Employee Number" queryTableFieldId="8"/>
    <tableColumn id="9" xr3:uid="{D2EB6711-E80A-4EFF-9668-508D8774EBFA}" uniqueName="9" name="Gender" queryTableFieldId="9"/>
    <tableColumn id="10" xr3:uid="{012234DA-0FD4-4FB8-982D-D44542944636}" uniqueName="10" name="Job Role" queryTableFieldId="10"/>
    <tableColumn id="11" xr3:uid="{F6DFE115-B63C-4303-89AF-0D7F55DB4BA6}" uniqueName="11" name="Marital Status" queryTableFieldId="11"/>
    <tableColumn id="12" xr3:uid="{055827FE-2DCE-464A-A2C9-CC7B6477B45D}" uniqueName="12" name="Over Time" queryTableFieldId="12"/>
    <tableColumn id="13" xr3:uid="{F1B82F96-99CB-4AD5-AC38-1A4EF689C82F}" uniqueName="13" name="Over18" queryTableFieldId="13"/>
    <tableColumn id="14" xr3:uid="{EA6656C1-CF30-49C6-B082-8F14D19C0BD3}" uniqueName="14" name="Training Times Last Year" queryTableFieldId="14"/>
    <tableColumn id="15" xr3:uid="{67CD149C-4D12-4D71-91AD-22A99733DB10}" uniqueName="15" name="-2" queryTableFieldId="15"/>
    <tableColumn id="16" xr3:uid="{2538F38B-7820-4363-B475-418AB9BB3090}" uniqueName="16" name="0" queryTableFieldId="16"/>
    <tableColumn id="17" xr3:uid="{E0A786B5-90B7-4E4A-A2FC-AA0D2188CAE5}" uniqueName="17" name="Age" queryTableFieldId="17"/>
    <tableColumn id="18" xr3:uid="{DF4952E9-04B9-4DB5-B8CE-6C88799FB777}" uniqueName="18" name="CF_attrition count" queryTableFieldId="18"/>
    <tableColumn id="19" xr3:uid="{6EB03E29-AA43-4A39-8CF3-B270796E9BA3}" uniqueName="19" name="CF_attrition counts" queryTableFieldId="19"/>
    <tableColumn id="20" xr3:uid="{87D06846-9CDE-4E18-A849-BA3D0930E986}" uniqueName="20" name="CF_attrition rate" queryTableFieldId="20"/>
    <tableColumn id="21" xr3:uid="{9E095021-60F1-4DA7-AB68-AC7164A943EC}" uniqueName="21" name="CF_current Employee" queryTableFieldId="21"/>
    <tableColumn id="22" xr3:uid="{F5BF7E89-9322-45B1-9FA0-2361324C1B8E}" uniqueName="22" name="Daily Rate" queryTableFieldId="22"/>
    <tableColumn id="23" xr3:uid="{B7534408-8CCF-4158-9344-95E16FEA8B4C}" uniqueName="23" name="Distance From Home" queryTableFieldId="23"/>
    <tableColumn id="24" xr3:uid="{E9780531-DD48-4364-8087-945802AA43B5}" uniqueName="24" name="Education" queryTableFieldId="24"/>
    <tableColumn id="25" xr3:uid="{5CBDBBF8-F73E-4230-A869-13DF5FC945CC}" uniqueName="25" name="Employee Count" queryTableFieldId="25"/>
    <tableColumn id="26" xr3:uid="{C31DFC1E-00F6-4AA7-9854-6893EACBAE7B}" uniqueName="26" name="Environment Satisfaction" queryTableFieldId="26"/>
    <tableColumn id="27" xr3:uid="{A8729B86-04FE-49B9-A642-5846AF5C924C}" uniqueName="27" name="Hourly Rate" queryTableFieldId="27"/>
    <tableColumn id="28" xr3:uid="{6C1F60D7-4AD0-4392-941F-D635F2EE2F02}" uniqueName="28" name="Job Involvement" queryTableFieldId="28"/>
    <tableColumn id="29" xr3:uid="{18B63395-D300-4E0A-9DA5-DDAF5855C474}" uniqueName="29" name="Job Level" queryTableFieldId="29"/>
    <tableColumn id="30" xr3:uid="{B8FDFDCE-F6C8-4DF5-9579-CB8077F6EC08}" uniqueName="30" name="Job Satisfaction" queryTableFieldId="30"/>
    <tableColumn id="31" xr3:uid="{A8F9EF3F-014A-4444-8100-36F8575312A5}" uniqueName="31" name="Monthly Income" queryTableFieldId="31"/>
    <tableColumn id="32" xr3:uid="{BEBC27B7-58E1-4C38-ABD6-A6ABC0CA6CEA}" uniqueName="32" name="Monthly Rate" queryTableFieldId="32"/>
    <tableColumn id="33" xr3:uid="{5C9FF349-C591-47CB-A081-87367BA4EC12}" uniqueName="33" name="Num Companies Worked" queryTableFieldId="33"/>
    <tableColumn id="34" xr3:uid="{74666196-491E-4743-9004-FFFAC65D3BE3}" uniqueName="34" name="Percent Salary Hike" queryTableFieldId="34"/>
    <tableColumn id="35" xr3:uid="{BCB63486-47DC-4F09-8D9C-115E867CFA11}" uniqueName="35" name="Performance Rating" queryTableFieldId="35"/>
    <tableColumn id="36" xr3:uid="{7A968D40-AD01-43C8-99D3-3252A8E43DA0}" uniqueName="36" name="Relationship Satisfaction" queryTableFieldId="36"/>
    <tableColumn id="37" xr3:uid="{C6386ED6-81A2-4CAF-9C2C-92C1E4DB1E7F}" uniqueName="37" name="Standard Hours" queryTableFieldId="37"/>
    <tableColumn id="38" xr3:uid="{4CA9EAD8-9EC0-4CB5-AFA7-D3ED2AA6A54D}" uniqueName="38" name="Stock Option Level" queryTableFieldId="38"/>
    <tableColumn id="39" xr3:uid="{CCCC34E8-B7AD-46CE-AB0A-499B6956D220}" uniqueName="39" name="Total Working Years" queryTableFieldId="39"/>
    <tableColumn id="40" xr3:uid="{F47205D6-4D98-4CD2-BC31-E2816A7E8A86}" uniqueName="40" name="Work Life Balance" queryTableFieldId="40"/>
    <tableColumn id="41" xr3:uid="{06762407-5B08-4C95-B9CA-04E75C415673}" uniqueName="41" name="Years At Company" queryTableFieldId="41"/>
    <tableColumn id="42" xr3:uid="{C5D4AAC6-3CD6-4C7F-9466-B5F2B778E1A1}" uniqueName="42" name="Years In Current Role" queryTableFieldId="42"/>
    <tableColumn id="43" xr3:uid="{17D58EA5-7029-4EE0-B299-D7CC38473942}" uniqueName="43" name="Years Since Last Promotion" queryTableFieldId="43"/>
    <tableColumn id="44" xr3:uid="{18D0B276-5032-4B06-B726-7641A5242B27}" uniqueName="44" name="Years With Curr Manager" queryTableFieldId="4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2A661-7C2E-45B0-8B5C-70D478C6F67A}">
  <dimension ref="A1:AR1471"/>
  <sheetViews>
    <sheetView topLeftCell="A2" workbookViewId="0"/>
  </sheetViews>
  <sheetFormatPr defaultRowHeight="15.6" x14ac:dyDescent="0.3"/>
  <cols>
    <col min="1" max="1" width="10.09765625" bestFit="1" customWidth="1"/>
    <col min="2" max="2" width="16.09765625" bestFit="1" customWidth="1"/>
    <col min="3" max="3" width="13.59765625" bestFit="1" customWidth="1"/>
    <col min="4" max="4" width="17.59765625" bestFit="1" customWidth="1"/>
    <col min="5" max="5" width="13.09765625" bestFit="1" customWidth="1"/>
    <col min="6" max="6" width="15.8984375" bestFit="1" customWidth="1"/>
    <col min="7" max="7" width="10.3984375" bestFit="1" customWidth="1"/>
    <col min="8" max="8" width="18.5" bestFit="1" customWidth="1"/>
    <col min="9" max="9" width="9.09765625" bestFit="1" customWidth="1"/>
    <col min="10" max="10" width="23.296875" bestFit="1" customWidth="1"/>
    <col min="11" max="11" width="14.69921875" bestFit="1" customWidth="1"/>
    <col min="12" max="12" width="11.5" bestFit="1" customWidth="1"/>
    <col min="13" max="13" width="8.8984375" bestFit="1" customWidth="1"/>
    <col min="14" max="14" width="23.3984375" bestFit="1" customWidth="1"/>
    <col min="15" max="15" width="4.5" bestFit="1" customWidth="1"/>
    <col min="16" max="16" width="3.8984375" bestFit="1" customWidth="1"/>
    <col min="17" max="17" width="6" bestFit="1" customWidth="1"/>
    <col min="18" max="18" width="18.296875" bestFit="1" customWidth="1"/>
    <col min="19" max="19" width="19.19921875" bestFit="1" customWidth="1"/>
    <col min="20" max="20" width="16.8984375" bestFit="1" customWidth="1"/>
    <col min="21" max="21" width="20.8984375" bestFit="1" customWidth="1"/>
    <col min="22" max="22" width="11.3984375" bestFit="1" customWidth="1"/>
    <col min="23" max="23" width="20.59765625" bestFit="1" customWidth="1"/>
    <col min="24" max="24" width="16" bestFit="1" customWidth="1"/>
    <col min="25" max="25" width="16.796875" bestFit="1" customWidth="1"/>
    <col min="26" max="26" width="24.19921875" bestFit="1" customWidth="1"/>
    <col min="27" max="27" width="12.796875" bestFit="1" customWidth="1"/>
    <col min="28" max="28" width="16.796875" bestFit="1" customWidth="1"/>
    <col min="29" max="29" width="10.5" bestFit="1" customWidth="1"/>
    <col min="30" max="30" width="16.09765625" bestFit="1" customWidth="1"/>
    <col min="31" max="31" width="16.69921875" bestFit="1" customWidth="1"/>
    <col min="32" max="32" width="14.296875" bestFit="1" customWidth="1"/>
    <col min="33" max="33" width="24.19921875" bestFit="1" customWidth="1"/>
    <col min="34" max="34" width="19.296875" bestFit="1" customWidth="1"/>
    <col min="35" max="35" width="19.59765625" bestFit="1" customWidth="1"/>
    <col min="36" max="36" width="23.8984375" bestFit="1" customWidth="1"/>
    <col min="37" max="37" width="16.09765625" bestFit="1" customWidth="1"/>
    <col min="38" max="38" width="18.59765625" bestFit="1" customWidth="1"/>
    <col min="39" max="39" width="20" bestFit="1" customWidth="1"/>
    <col min="40" max="40" width="18" bestFit="1" customWidth="1"/>
    <col min="41" max="41" width="18.296875" bestFit="1" customWidth="1"/>
    <col min="42" max="42" width="20.796875" bestFit="1" customWidth="1"/>
    <col min="43" max="43" width="25.796875" bestFit="1" customWidth="1"/>
    <col min="44" max="44" width="24.296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52B77-6B91-40D7-A8DE-BAC0C5D46FCA}">
  <dimension ref="A1:E6"/>
  <sheetViews>
    <sheetView workbookViewId="0">
      <selection activeCell="B20" sqref="B20"/>
    </sheetView>
  </sheetViews>
  <sheetFormatPr defaultRowHeight="15.6" x14ac:dyDescent="0.3"/>
  <cols>
    <col min="1" max="1" width="24.5" bestFit="1" customWidth="1"/>
    <col min="2" max="2" width="22.796875" bestFit="1" customWidth="1"/>
    <col min="3" max="3" width="13.5" bestFit="1" customWidth="1"/>
    <col min="4" max="4" width="21" customWidth="1"/>
    <col min="5" max="5" width="18.5" customWidth="1"/>
  </cols>
  <sheetData>
    <row r="1" spans="1:5" x14ac:dyDescent="0.3">
      <c r="A1" s="7" t="s">
        <v>1554</v>
      </c>
      <c r="B1" s="8" t="s">
        <v>1555</v>
      </c>
      <c r="C1" s="9" t="s">
        <v>1556</v>
      </c>
    </row>
    <row r="2" spans="1:5" x14ac:dyDescent="0.3">
      <c r="A2" s="4">
        <v>1470</v>
      </c>
      <c r="B2" s="6">
        <v>237</v>
      </c>
      <c r="C2" s="5">
        <v>36.923809523809524</v>
      </c>
    </row>
    <row r="5" spans="1:5" x14ac:dyDescent="0.3">
      <c r="A5" s="10" t="s">
        <v>1557</v>
      </c>
      <c r="B5" s="10" t="s">
        <v>1558</v>
      </c>
      <c r="C5" s="10" t="s">
        <v>1559</v>
      </c>
      <c r="D5" s="10" t="s">
        <v>1560</v>
      </c>
      <c r="E5" s="10" t="s">
        <v>1561</v>
      </c>
    </row>
    <row r="6" spans="1:5" x14ac:dyDescent="0.3">
      <c r="A6">
        <f>GETPIVOTDATA("[Measures].[Count of Employee Number]",$A$1)</f>
        <v>1470</v>
      </c>
      <c r="B6">
        <f>GETPIVOTDATA("[Measures].[Sum of CF_attrition count]",$A$1)</f>
        <v>237</v>
      </c>
      <c r="C6" s="12">
        <f>GETPIVOTDATA("[Measures].[Average of Age]",$A$1)</f>
        <v>36.923809523809524</v>
      </c>
      <c r="D6" s="10">
        <f>A6-B6</f>
        <v>1233</v>
      </c>
      <c r="E6" s="11">
        <f>B6/A6</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E1107" workbookViewId="0">
      <selection sqref="A1:AR147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405B6-3F02-4CC9-9E55-7BEE46F5D3FC}">
  <dimension ref="A1:L128"/>
  <sheetViews>
    <sheetView tabSelected="1" topLeftCell="A128" zoomScale="71" workbookViewId="0">
      <selection activeCell="K105" sqref="K105"/>
    </sheetView>
  </sheetViews>
  <sheetFormatPr defaultRowHeight="15.6" x14ac:dyDescent="0.3"/>
  <cols>
    <col min="1" max="1" width="12.59765625" bestFit="1" customWidth="1"/>
    <col min="2" max="2" width="22.796875" bestFit="1" customWidth="1"/>
    <col min="5" max="5" width="22.09765625" customWidth="1"/>
  </cols>
  <sheetData>
    <row r="1" spans="1:3" x14ac:dyDescent="0.3">
      <c r="A1" s="15" t="s">
        <v>1562</v>
      </c>
    </row>
    <row r="2" spans="1:3" x14ac:dyDescent="0.3">
      <c r="A2" s="13">
        <v>2.6265306122448981</v>
      </c>
    </row>
    <row r="5" spans="1:3" x14ac:dyDescent="0.3">
      <c r="A5" s="10" t="s">
        <v>1563</v>
      </c>
      <c r="B5" s="14">
        <f>GETPIVOTDATA("[Measures].[Average of Job Satisfaction]",$A$1)</f>
        <v>2.6265306122448981</v>
      </c>
      <c r="C5">
        <f>B5/4</f>
        <v>0.65663265306122454</v>
      </c>
    </row>
    <row r="6" spans="1:3" x14ac:dyDescent="0.3">
      <c r="A6" s="10" t="s">
        <v>1564</v>
      </c>
      <c r="B6" s="14">
        <f>4-B5</f>
        <v>1.3734693877551019</v>
      </c>
      <c r="C6">
        <f>B6/4</f>
        <v>0.34336734693877546</v>
      </c>
    </row>
    <row r="25" spans="1:2" x14ac:dyDescent="0.3">
      <c r="A25" s="16" t="s">
        <v>1565</v>
      </c>
      <c r="B25" s="2" t="s">
        <v>1568</v>
      </c>
    </row>
    <row r="26" spans="1:2" x14ac:dyDescent="0.3">
      <c r="A26" s="17" t="s">
        <v>51</v>
      </c>
      <c r="B26" s="2">
        <v>588</v>
      </c>
    </row>
    <row r="27" spans="1:2" x14ac:dyDescent="0.3">
      <c r="A27" s="18" t="s">
        <v>62</v>
      </c>
      <c r="B27" s="19">
        <v>882</v>
      </c>
    </row>
    <row r="28" spans="1:2" x14ac:dyDescent="0.3">
      <c r="A28" s="20" t="s">
        <v>1566</v>
      </c>
      <c r="B28" s="3">
        <v>1470</v>
      </c>
    </row>
    <row r="31" spans="1:2" x14ac:dyDescent="0.3">
      <c r="A31" t="str">
        <f>A26</f>
        <v>Female</v>
      </c>
      <c r="B31">
        <f>B26</f>
        <v>588</v>
      </c>
    </row>
    <row r="32" spans="1:2" x14ac:dyDescent="0.3">
      <c r="A32" t="str">
        <f>A27</f>
        <v>Male</v>
      </c>
      <c r="B32">
        <f>B27</f>
        <v>882</v>
      </c>
    </row>
    <row r="53" spans="1:2" x14ac:dyDescent="0.3">
      <c r="A53" s="16" t="s">
        <v>1565</v>
      </c>
      <c r="B53" s="2" t="s">
        <v>1555</v>
      </c>
    </row>
    <row r="54" spans="1:2" x14ac:dyDescent="0.3">
      <c r="A54" s="17" t="s">
        <v>55</v>
      </c>
      <c r="B54" s="2">
        <v>44</v>
      </c>
    </row>
    <row r="55" spans="1:2" x14ac:dyDescent="0.3">
      <c r="A55" s="18" t="s">
        <v>77</v>
      </c>
      <c r="B55" s="19">
        <v>99</v>
      </c>
    </row>
    <row r="56" spans="1:2" x14ac:dyDescent="0.3">
      <c r="A56" s="18" t="s">
        <v>134</v>
      </c>
      <c r="B56" s="19">
        <v>5</v>
      </c>
    </row>
    <row r="57" spans="1:2" x14ac:dyDescent="0.3">
      <c r="A57" s="18" t="s">
        <v>65</v>
      </c>
      <c r="B57" s="19">
        <v>31</v>
      </c>
    </row>
    <row r="58" spans="1:2" x14ac:dyDescent="0.3">
      <c r="A58" s="18" t="s">
        <v>71</v>
      </c>
      <c r="B58" s="19">
        <v>58</v>
      </c>
    </row>
    <row r="59" spans="1:2" x14ac:dyDescent="0.3">
      <c r="A59" s="20" t="s">
        <v>1566</v>
      </c>
      <c r="B59" s="3">
        <v>237</v>
      </c>
    </row>
    <row r="74" spans="1:6" x14ac:dyDescent="0.3">
      <c r="A74" s="16" t="s">
        <v>1565</v>
      </c>
      <c r="B74" s="2" t="s">
        <v>1555</v>
      </c>
    </row>
    <row r="75" spans="1:6" x14ac:dyDescent="0.3">
      <c r="A75" s="17" t="s">
        <v>83</v>
      </c>
      <c r="B75" s="2">
        <v>9</v>
      </c>
      <c r="E75" t="str">
        <f>A75</f>
        <v>Healthcare Representative</v>
      </c>
      <c r="F75">
        <f t="shared" ref="F75:F83" si="0">B75</f>
        <v>9</v>
      </c>
    </row>
    <row r="76" spans="1:6" x14ac:dyDescent="0.3">
      <c r="A76" s="18" t="s">
        <v>163</v>
      </c>
      <c r="B76" s="19">
        <v>12</v>
      </c>
      <c r="E76" t="str">
        <f t="shared" ref="E76:E83" si="1">A76</f>
        <v>Human Resources</v>
      </c>
      <c r="F76">
        <f t="shared" si="0"/>
        <v>12</v>
      </c>
    </row>
    <row r="77" spans="1:6" x14ac:dyDescent="0.3">
      <c r="A77" s="18" t="s">
        <v>68</v>
      </c>
      <c r="B77" s="19">
        <v>62</v>
      </c>
      <c r="E77" t="str">
        <f t="shared" si="1"/>
        <v>Laboratory Technician</v>
      </c>
      <c r="F77">
        <f t="shared" si="0"/>
        <v>62</v>
      </c>
    </row>
    <row r="78" spans="1:6" x14ac:dyDescent="0.3">
      <c r="A78" s="18" t="s">
        <v>95</v>
      </c>
      <c r="B78" s="19">
        <v>5</v>
      </c>
      <c r="E78" t="str">
        <f t="shared" si="1"/>
        <v>Manager</v>
      </c>
      <c r="F78">
        <f t="shared" si="0"/>
        <v>5</v>
      </c>
    </row>
    <row r="79" spans="1:6" x14ac:dyDescent="0.3">
      <c r="A79" s="18" t="s">
        <v>81</v>
      </c>
      <c r="B79" s="19">
        <v>10</v>
      </c>
      <c r="E79" t="str">
        <f t="shared" si="1"/>
        <v>Manufacturing Director</v>
      </c>
      <c r="F79">
        <f t="shared" si="0"/>
        <v>10</v>
      </c>
    </row>
    <row r="80" spans="1:6" x14ac:dyDescent="0.3">
      <c r="A80" s="18" t="s">
        <v>101</v>
      </c>
      <c r="B80" s="19">
        <v>2</v>
      </c>
      <c r="E80" t="str">
        <f t="shared" si="1"/>
        <v>Research Director</v>
      </c>
      <c r="F80">
        <f t="shared" si="0"/>
        <v>2</v>
      </c>
    </row>
    <row r="81" spans="1:6" x14ac:dyDescent="0.3">
      <c r="A81" s="18" t="s">
        <v>63</v>
      </c>
      <c r="B81" s="19">
        <v>47</v>
      </c>
      <c r="E81" t="str">
        <f t="shared" si="1"/>
        <v>Research Scientist</v>
      </c>
      <c r="F81">
        <f t="shared" si="0"/>
        <v>47</v>
      </c>
    </row>
    <row r="82" spans="1:6" x14ac:dyDescent="0.3">
      <c r="A82" s="18" t="s">
        <v>52</v>
      </c>
      <c r="B82" s="19">
        <v>57</v>
      </c>
      <c r="E82" t="str">
        <f t="shared" si="1"/>
        <v>Sales Executive</v>
      </c>
      <c r="F82">
        <f t="shared" si="0"/>
        <v>57</v>
      </c>
    </row>
    <row r="83" spans="1:6" x14ac:dyDescent="0.3">
      <c r="A83" s="18" t="s">
        <v>99</v>
      </c>
      <c r="B83" s="19">
        <v>33</v>
      </c>
      <c r="E83" t="str">
        <f t="shared" si="1"/>
        <v>Sales Representative</v>
      </c>
      <c r="F83">
        <f t="shared" si="0"/>
        <v>33</v>
      </c>
    </row>
    <row r="84" spans="1:6" x14ac:dyDescent="0.3">
      <c r="A84" s="20" t="s">
        <v>1566</v>
      </c>
      <c r="B84" s="3">
        <v>237</v>
      </c>
    </row>
    <row r="94" spans="1:6" x14ac:dyDescent="0.3">
      <c r="A94" s="16" t="s">
        <v>1565</v>
      </c>
      <c r="B94" s="2" t="s">
        <v>1555</v>
      </c>
    </row>
    <row r="95" spans="1:6" x14ac:dyDescent="0.3">
      <c r="A95" s="17" t="s">
        <v>161</v>
      </c>
      <c r="B95" s="2">
        <v>12</v>
      </c>
    </row>
    <row r="96" spans="1:6" x14ac:dyDescent="0.3">
      <c r="A96" s="18" t="s">
        <v>60</v>
      </c>
      <c r="B96" s="19">
        <v>133</v>
      </c>
    </row>
    <row r="97" spans="1:12" x14ac:dyDescent="0.3">
      <c r="A97" s="18" t="s">
        <v>48</v>
      </c>
      <c r="B97" s="19">
        <v>92</v>
      </c>
    </row>
    <row r="98" spans="1:12" x14ac:dyDescent="0.3">
      <c r="A98" s="20" t="s">
        <v>1566</v>
      </c>
      <c r="B98" s="3">
        <v>237</v>
      </c>
    </row>
    <row r="106" spans="1:12" ht="18" x14ac:dyDescent="0.35">
      <c r="L106" s="21"/>
    </row>
    <row r="109" spans="1:12" x14ac:dyDescent="0.3">
      <c r="A109" s="16" t="s">
        <v>1565</v>
      </c>
      <c r="B109" s="2" t="s">
        <v>1555</v>
      </c>
    </row>
    <row r="110" spans="1:12" x14ac:dyDescent="0.3">
      <c r="A110" s="17" t="s">
        <v>69</v>
      </c>
      <c r="B110" s="2">
        <v>112</v>
      </c>
    </row>
    <row r="111" spans="1:12" x14ac:dyDescent="0.3">
      <c r="A111" s="18" t="s">
        <v>46</v>
      </c>
      <c r="B111" s="19">
        <v>51</v>
      </c>
    </row>
    <row r="112" spans="1:12" x14ac:dyDescent="0.3">
      <c r="A112" s="18" t="s">
        <v>58</v>
      </c>
      <c r="B112" s="19">
        <v>25</v>
      </c>
    </row>
    <row r="113" spans="1:6" x14ac:dyDescent="0.3">
      <c r="A113" s="18" t="s">
        <v>75</v>
      </c>
      <c r="B113" s="19">
        <v>11</v>
      </c>
    </row>
    <row r="114" spans="1:6" x14ac:dyDescent="0.3">
      <c r="A114" s="18" t="s">
        <v>92</v>
      </c>
      <c r="B114" s="19">
        <v>38</v>
      </c>
    </row>
    <row r="115" spans="1:6" x14ac:dyDescent="0.3">
      <c r="A115" s="20" t="s">
        <v>1566</v>
      </c>
      <c r="B115" s="3">
        <v>237</v>
      </c>
    </row>
    <row r="124" spans="1:6" x14ac:dyDescent="0.3">
      <c r="A124" s="16" t="s">
        <v>1565</v>
      </c>
      <c r="B124" s="2" t="s">
        <v>1567</v>
      </c>
    </row>
    <row r="125" spans="1:6" x14ac:dyDescent="0.3">
      <c r="A125" s="17" t="s">
        <v>79</v>
      </c>
      <c r="B125" s="2">
        <v>327</v>
      </c>
      <c r="E125" t="str">
        <f>A125</f>
        <v>Divorced</v>
      </c>
      <c r="F125">
        <f>B125</f>
        <v>327</v>
      </c>
    </row>
    <row r="126" spans="1:6" x14ac:dyDescent="0.3">
      <c r="A126" s="18" t="s">
        <v>64</v>
      </c>
      <c r="B126" s="19">
        <v>673</v>
      </c>
      <c r="E126" t="str">
        <f t="shared" ref="E126:F127" si="2">A126</f>
        <v>Married</v>
      </c>
      <c r="F126">
        <f t="shared" si="2"/>
        <v>673</v>
      </c>
    </row>
    <row r="127" spans="1:6" x14ac:dyDescent="0.3">
      <c r="A127" s="18" t="s">
        <v>53</v>
      </c>
      <c r="B127" s="19">
        <v>470</v>
      </c>
      <c r="E127" t="str">
        <f t="shared" si="2"/>
        <v>Single</v>
      </c>
      <c r="F127">
        <f t="shared" si="2"/>
        <v>470</v>
      </c>
    </row>
    <row r="128" spans="1:6" x14ac:dyDescent="0.3">
      <c r="A128" s="20" t="s">
        <v>1566</v>
      </c>
      <c r="B128" s="3">
        <v>1470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zoomScale="70" zoomScaleNormal="70" workbookViewId="0">
      <selection activeCell="Y27" sqref="Y27"/>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390162-3824-41FE-A6DD-16828F4C3F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Table_1</vt:lpstr>
      <vt:lpstr>kpi</vt:lpstr>
      <vt:lpstr>Data</vt:lpstr>
      <vt:lpstr>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Deepa Gunasekar</cp:lastModifiedBy>
  <cp:lastPrinted>2025-09-27T09:08:58Z</cp:lastPrinted>
  <dcterms:created xsi:type="dcterms:W3CDTF">2022-12-29T16:02:46Z</dcterms:created>
  <dcterms:modified xsi:type="dcterms:W3CDTF">2025-09-27T14:42:52Z</dcterms:modified>
</cp:coreProperties>
</file>