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45" windowWidth="14310" windowHeight="14580" activeTab="1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</sheets>
  <calcPr calcId="145621"/>
</workbook>
</file>

<file path=xl/calcChain.xml><?xml version="1.0" encoding="utf-8"?>
<calcChain xmlns="http://schemas.openxmlformats.org/spreadsheetml/2006/main">
  <c r="F23" i="3" l="1"/>
  <c r="D23" i="3"/>
  <c r="F18" i="7" l="1"/>
  <c r="E18" i="7"/>
  <c r="B18" i="7"/>
  <c r="F16" i="3" l="1"/>
  <c r="D16" i="3"/>
  <c r="C24" i="10" l="1"/>
  <c r="C23" i="10"/>
  <c r="C5" i="10" l="1"/>
  <c r="E11" i="8"/>
  <c r="E10" i="8"/>
  <c r="E8" i="8"/>
  <c r="E7" i="8"/>
  <c r="E9" i="8"/>
  <c r="F4" i="4"/>
  <c r="B4" i="4"/>
  <c r="E4" i="4" s="1"/>
  <c r="B3" i="4" l="1"/>
  <c r="G19" i="1" l="1"/>
  <c r="B19" i="1"/>
  <c r="B12" i="7" l="1"/>
  <c r="B11" i="7"/>
  <c r="B10" i="7"/>
  <c r="B9" i="7"/>
  <c r="B8" i="7"/>
  <c r="B7" i="7"/>
  <c r="B6" i="7"/>
  <c r="B5" i="7"/>
  <c r="B4" i="7"/>
  <c r="B3" i="7"/>
  <c r="B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6" i="7"/>
  <c r="B15" i="7" l="1"/>
  <c r="B14" i="7"/>
  <c r="D3" i="9" l="1"/>
  <c r="G44" i="5" l="1"/>
  <c r="G43" i="5"/>
  <c r="F16" i="7"/>
  <c r="C11" i="8" l="1"/>
  <c r="D11" i="8"/>
  <c r="C5" i="8"/>
  <c r="D5" i="8" s="1"/>
  <c r="C4" i="8"/>
  <c r="D4" i="8" s="1"/>
  <c r="C10" i="8"/>
  <c r="D10" i="8"/>
  <c r="F15" i="7"/>
  <c r="F14" i="7"/>
  <c r="F3" i="4"/>
  <c r="F12" i="7"/>
  <c r="F11" i="7"/>
  <c r="F10" i="7"/>
  <c r="F9" i="7"/>
  <c r="F8" i="7"/>
  <c r="F7" i="7"/>
  <c r="F6" i="7"/>
  <c r="F5" i="7"/>
  <c r="F4" i="7"/>
  <c r="F3" i="7"/>
  <c r="D9" i="8"/>
  <c r="D8" i="8"/>
  <c r="G42" i="5"/>
  <c r="G41" i="5"/>
  <c r="I9" i="8"/>
  <c r="I8" i="8"/>
  <c r="I7" i="8"/>
  <c r="C9" i="8"/>
  <c r="C8" i="8"/>
  <c r="C7" i="8"/>
  <c r="D7" i="8" s="1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H11" i="8"/>
  <c r="E11" i="7"/>
  <c r="E15" i="7"/>
  <c r="E12" i="7"/>
  <c r="H5" i="8"/>
  <c r="H8" i="8"/>
  <c r="E9" i="7"/>
  <c r="E4" i="7"/>
  <c r="G13" i="1"/>
  <c r="H10" i="8"/>
  <c r="E16" i="7"/>
  <c r="H9" i="8"/>
  <c r="E10" i="7"/>
  <c r="G6" i="1"/>
  <c r="E3" i="7"/>
  <c r="H4" i="8"/>
  <c r="G8" i="1"/>
  <c r="E8" i="7"/>
  <c r="E3" i="4"/>
  <c r="G5" i="1"/>
  <c r="E7" i="7"/>
  <c r="G16" i="1"/>
  <c r="G2" i="1"/>
  <c r="H7" i="8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<sst xmlns="http://schemas.openxmlformats.org/spreadsheetml/2006/main" count="325" uniqueCount="167">
  <si>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</si>
  <si>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</si>
  <si>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</si>
  <si>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</si>
  <si>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</si>
  <si>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</si>
  <si>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</si>
  <si>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</si>
  <si>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</si>
  <si>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</si>
  <si>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</si>
  <si>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</si>
  <si>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</si>
  <si>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</si>
  <si>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</si>
  <si>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</si>
  <si>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</si>
  <si>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</si>
  <si>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</si>
  <si>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</si>
  <si>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</si>
  <si>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</si>
  <si>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</si>
  <si>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</si>
  <si>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</si>
  <si>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</si>
  <si>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</si>
  <si>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</si>
  <si>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</si>
  <si>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</si>
  <si>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</si>
  <si>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</si>
  <si>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</si>
  <si>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</si>
  <si>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</si>
  <si>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</si>
  <si>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</si>
  <si>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</si>
  <si>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</si>
  <si>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</si>
  <si>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</si>
  <si>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</si>
  <si>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</si>
  <si>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</si>
  <si>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</si>
  <si>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</si>
  <si>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</si>
  <si>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</si>
  <si>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</si>
  <si>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</si>
  <si>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</si>
  <si>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</si>
  <si>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</si>
  <si>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</si>
  <si>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</si>
  <si>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</si>
  <si>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</si>
  <si>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</si>
  <si>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</si>
  <si>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</si>
  <si>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</si>
  <si>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</si>
  <si>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</si>
  <si>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</si>
  <si>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</si>
  <si>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</si>
  <si>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</si>
  <si>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</si>
  <si>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</si>
  <si>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</si>
  <si>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</si>
  <si>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</si>
  <si>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</si>
  <si>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</si>
  <si>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</si>
  <si>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</si>
  <si>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</si>
  <si>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</si>
  <si>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</si>
  <si>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</si>
  <si>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</si>
  <si>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</si>
  <si>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</si>
  <si>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</si>
  <si>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</si>
  <si>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</si>
  <si>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</si>
  <si>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</si>
  <si>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</si>
  <si>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</si>
  <si>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</si>
  <si>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</si>
  <si>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</si>
  <si>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</si>
  <si>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</si>
  <si>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</si>
  <si>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</si>
  <si>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</si>
  <si>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</si>
  <si>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</si>
  <si>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</si>
  <si>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</si>
  <si>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</si>
  <si>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</si>
  <si>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</si>
  <si>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</si>
  <si>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</si>
  <si>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</si>
  <si>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</si>
  <si>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</si>
  <si>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</si>
  <si>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</si>
  <si>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</si>
  <si>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</si>
  <si>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</si>
  <si>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SELECT sys_guid() FROM dual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</si>
  <si>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</si>
  <si>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</si>
  <si>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</si>
  <si>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</si>
  <si>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</si>
  <si>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</si>
  <si>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</si>
  <si>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</si>
  <si>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</si>
  <si>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</si>
  <si>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</si>
  <si>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</si>
  <si>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</si>
  <si>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</si>
  <si>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</si>
  <si>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</si>
  <si>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</si>
  <si>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</si>
  <si>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</si>
  <si>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</si>
  <si>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</si>
  <si>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</si>
  <si>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</si>
  <si>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</si>
  <si>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</si>
  <si>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</si>
  <si>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</si>
  <si>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</si>
  <si>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/FGC/Mobilising/DEVELOPMENT/Table/STS_INCIDENTS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</si>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</sst>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1" applyNumberFormat="0" applyAlignment="0" applyProtection="0"/>
    <xf numFmtId="0" fontId="19" fillId="11" borderId="0" applyNumberFormat="0" applyBorder="0" applyAlignment="0" applyProtection="0"/>
  </cellStyleXfs>
  <cellXfs count="27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3" fillId="0" borderId="0" xfId="9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4" fillId="0" borderId="0" xfId="0" applyFont="1"/>
    <xf numFmtId="0" fontId="15" fillId="6" borderId="1" xfId="2" applyFont="1"/>
    <xf numFmtId="0" fontId="16" fillId="9" borderId="0" xfId="10"/>
    <xf numFmtId="0" fontId="17" fillId="10" borderId="1" xfId="11" quotePrefix="1"/>
    <xf numFmtId="0" fontId="18" fillId="8" borderId="6" xfId="8" applyFont="1"/>
    <xf numFmtId="0" fontId="19" fillId="11" borderId="0" xfId="12"/>
  </cellXfs>
  <cellStyles count="13">
    <cellStyle name="Accent2" xfId="1" builtinId="33"/>
    <cellStyle name="Bad" xfId="12" builtinId="27"/>
    <cellStyle name="Calculation" xfId="2" builtinId="22"/>
    <cellStyle name="Check Cell" xfId="3" builtinId="23"/>
    <cellStyle name="Good" xfId="10" builtinId="26"/>
    <cellStyle name="Heading 1" xfId="4" builtinId="16"/>
    <cellStyle name="Heading 2" xfId="5" builtinId="17"/>
    <cellStyle name="Heading 3" xfId="6" builtinId="18"/>
    <cellStyle name="Input" xfId="11" builtinId="20"/>
    <cellStyle name="Normal" xfId="0" builtinId="0"/>
    <cellStyle name="Normal_BPM4ROUTING" xfId="7"/>
    <cellStyle name="Note" xfId="8" builtinId="10"/>
    <cellStyle name="Title" xfId="9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4" sqref="D4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145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146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20" customFormat="1" ht="20.25" thickBot="1" x14ac:dyDescent="0.35">
      <c r="A1" s="20" t="s">
        <v>155</v>
      </c>
    </row>
    <row r="2" spans="1:3" ht="15.75" thickTop="1" x14ac:dyDescent="0.25"/>
    <row r="3" spans="1:3" x14ac:dyDescent="0.25">
      <c r="A3" s="24" t="s">
        <v>157</v>
      </c>
      <c r="B3" t="s">
        <v>156</v>
      </c>
    </row>
    <row r="5" spans="1:3" x14ac:dyDescent="0.25">
      <c r="A5" t="s">
        <v>158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3" sqref="F23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29.85546875" bestFit="1" customWidth="1"/>
  </cols>
  <sheetData>
    <row r="1" spans="1:6" s="19" customFormat="1" ht="20.25" thickBot="1" x14ac:dyDescent="0.35">
      <c r="A1" s="19" t="s">
        <v>36</v>
      </c>
      <c r="B1" s="19" t="s">
        <v>38</v>
      </c>
      <c r="C1" s="19" t="s">
        <v>39</v>
      </c>
      <c r="D1" s="19" t="s">
        <v>19</v>
      </c>
      <c r="F1" s="19" t="s">
        <v>98</v>
      </c>
    </row>
    <row r="2" spans="1:6" s="23" customFormat="1" ht="15.75" thickTop="1" x14ac:dyDescent="0.25">
      <c r="A2" s="23" t="s">
        <v>41</v>
      </c>
      <c r="B2" s="23" t="s">
        <v>37</v>
      </c>
      <c r="C2" s="23" t="s">
        <v>44</v>
      </c>
      <c r="D2" s="23" t="str">
        <f>CONCATENATE( "mqsisetdbparms ",ConfigData!$D$4," -n ",A2," -u ",B2," -p ",C2)</f>
        <v>mqsisetdbparms brk0002d -n TESTDB -u CMTEST -p jm08_cmt</v>
      </c>
      <c r="F2" s="23" t="str">
        <f>CONCATENATE( "mqsicvp ",ConfigData!$D$4," -n ",A2)</f>
        <v>mqsicvp brk0002d -n TESTDB</v>
      </c>
    </row>
    <row r="3" spans="1:6" s="23" customFormat="1" x14ac:dyDescent="0.25">
      <c r="A3" s="23" t="s">
        <v>45</v>
      </c>
      <c r="B3" s="23" t="s">
        <v>46</v>
      </c>
      <c r="C3" s="23" t="s">
        <v>149</v>
      </c>
      <c r="D3" s="23" t="str">
        <f>CONCATENATE( "mqsisetdbparms ",ConfigData!$D$4," -n ",A3," -u ",B3," -p ",C3)</f>
        <v>mqsisetdbparms brk0002d -n ESBCONF -u wmbadmin -p d5FZg2E9i9dGnChE4w1q</v>
      </c>
      <c r="F3" s="23" t="str">
        <f>CONCATENATE( "mqsicvp ",ConfigData!$D$4," -n ",A3)</f>
        <v>mqsicvp brk0002d -n ESBCONF</v>
      </c>
    </row>
    <row r="4" spans="1:6" s="23" customFormat="1" x14ac:dyDescent="0.25">
      <c r="A4" s="23" t="s">
        <v>107</v>
      </c>
      <c r="B4" s="23" t="s">
        <v>164</v>
      </c>
      <c r="C4" s="23" t="s">
        <v>40</v>
      </c>
      <c r="D4" s="23" t="str">
        <f>CONCATENATE( "mqsisetdbparms ",ConfigData!$D$4," -n ",A4," -u ",B4," -p ",C4)</f>
        <v>mqsisetdbparms brk0002d -n BPMDB -u bpmdbusr -p b0z2kh95</v>
      </c>
      <c r="F4" s="23" t="str">
        <f>CONCATENATE( "mqsicvp ",ConfigData!$D$4," -n ",A4)</f>
        <v>mqsicvp brk0002d -n BPMDB</v>
      </c>
    </row>
    <row r="6" spans="1:6" s="23" customFormat="1" x14ac:dyDescent="0.25">
      <c r="A6" s="23" t="s">
        <v>108</v>
      </c>
      <c r="B6" s="23" t="s">
        <v>109</v>
      </c>
      <c r="C6" s="23" t="s">
        <v>109</v>
      </c>
      <c r="D6" s="23" t="str">
        <f>CONCATENATE( "mqsisetdbparms ",ConfigData!$D$4," -n ",A6," -u ",B6," -p ",C6)</f>
        <v>mqsisetdbparms brk0002d -n STATSNX_TEST -u statsnx -p statsnx</v>
      </c>
      <c r="F6" s="23" t="str">
        <f>CONCATENATE( "mqsicvp ",ConfigData!$D$4," -n ",A6)</f>
        <v>mqsicvp brk0002d -n STATSNX_TEST</v>
      </c>
    </row>
    <row r="8" spans="1:6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6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6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6" spans="1:6" s="23" customFormat="1" x14ac:dyDescent="0.25">
      <c r="A16" s="23" t="s">
        <v>159</v>
      </c>
      <c r="B16" s="23" t="s">
        <v>160</v>
      </c>
      <c r="C16" s="23" t="s">
        <v>161</v>
      </c>
      <c r="D16" s="23" t="str">
        <f>CONCATENATE( "mqsisetdbparms ",ConfigData!$D$4," -n ",A16," -u ",B16," -p ",C16)</f>
        <v>mqsisetdbparms brk0002d -n RECRUITMENT_DEV -u rec_userd -p Recuserd999</v>
      </c>
      <c r="F16" s="23" t="str">
        <f>CONCATENATE( "mqsicvp ",ConfigData!$D$4," -n ",A16)</f>
        <v>mqsicvp brk0002d -n RECRUITMENT_DEV</v>
      </c>
    </row>
    <row r="20" spans="1:6" s="25" customFormat="1" x14ac:dyDescent="0.25">
      <c r="A20" s="25" t="s">
        <v>165</v>
      </c>
    </row>
    <row r="21" spans="1:6" s="26" customFormat="1" x14ac:dyDescent="0.25">
      <c r="A21" s="26" t="s">
        <v>104</v>
      </c>
      <c r="B21" s="26" t="s">
        <v>105</v>
      </c>
      <c r="C21" s="26" t="s">
        <v>106</v>
      </c>
      <c r="D21" s="26" t="str">
        <f>CONCATENATE( "mqsisetdbparms ",ConfigData!$D$4," -n ",A21," -u ",B21," -p ",C21)</f>
        <v>mqsisetdbparms brk0002d -n STEP_TEST -u STEP -p h53ks!f</v>
      </c>
      <c r="F21" s="26" t="str">
        <f>CONCATENATE( "mqsicvp ",ConfigData!$D$4," -n ",A21)</f>
        <v>mqsicvp brk0002d -n STEP_TEST</v>
      </c>
    </row>
    <row r="22" spans="1:6" s="25" customFormat="1" x14ac:dyDescent="0.25">
      <c r="A22" s="25" t="s">
        <v>166</v>
      </c>
    </row>
    <row r="23" spans="1:6" s="23" customFormat="1" x14ac:dyDescent="0.25">
      <c r="A23" s="23" t="s">
        <v>105</v>
      </c>
      <c r="B23" s="23" t="s">
        <v>105</v>
      </c>
      <c r="C23" s="23" t="s">
        <v>106</v>
      </c>
      <c r="D23" s="23" t="str">
        <f>CONCATENATE( "mqsisetdbparms ",ConfigData!$D$4," -n ",A23," -u ",B23," -p ",C23)</f>
        <v>mqsisetdbparms brk0002d -n STEP -u STEP -p h53ks!f</v>
      </c>
      <c r="F23" s="23" t="str">
        <f>CONCATENATE( "mqsicvp ",ConfigData!$D$4," -n ",A23)</f>
        <v>mqsicvp brk0002d -n STEP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21" sqref="A21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f>4*2^20</f>
        <v>4194304</v>
      </c>
      <c r="C2">
        <v>100000</v>
      </c>
      <c r="D2" t="s">
        <v>148</v>
      </c>
      <c r="G2" t="str">
        <f>CONCATENATE("DEFINE QL(",A2,") MAXMSGL(",B2,") MAXDEPTH(",C2,") DESCR('",D2,"') REPLACE")</f>
        <v>DEFINE QL(fgc0002d.BORQQ) MAXMSGL(4194304) MAXDEPTH(100000) DESCR('Backout queue for queue manager') REPLACE</v>
      </c>
    </row>
    <row r="4" spans="1:7" x14ac:dyDescent="0.25">
      <c r="A4" t="s">
        <v>4</v>
      </c>
      <c r="B4">
        <f t="shared" ref="B4:B19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MAXMSGL(4194304) MAXDEPTH(100000) DESCR('') BOQNAME(fgc0002d.BORQQ)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MAXMSGL(4194304) MAXDEPTH(100000) DESCR('') BOQNAME(fgc0002d.BORQQ)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MAXMSGL(4194304) MAXDEPTH(100000) DESCR('') BOQNAME(fgc0002d.BORQQ)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MAXMSGL(4194304) MAXDEPTH(100000) DESCR('') BOQNAME(fgc0002d.BORQQ)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MAXMSGL(4194304) MAXDEPTH(100000) DESCR('') BOQNAME(fgc0002d.BORQQ)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MAXMSGL(4194304) MAXDEPTH(100000) DESCR('') BOQNAME(fgc0002d.BORQQ)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MAXMSGL(4194304) MAXDEPTH(100000) DESCR('') BOQNAME(fgc0002d.BORQQ)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MAXMSGL(4194304) MAXDEPTH(100000) DESCR('') BOQNAME(fgc0002d.BORQQ)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MAXMSGL(4194304) MAXDEPTH(100000) DESCR('') BOQNAME(fgc0002d.BORQQ)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MAXMSGL(4194304) MAXDEPTH(100000) DESCR('') BOQNAME(fgc0002d.BORQQ)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MAXMSGL(4194304) MAXDEPTH(100000) DESCR('') BOQNAME(fgc0002d.BORQQ)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MAXMSGL(4194304) MAXDEPTH(100000) DESCR('') BOQNAME(fgc0002d.BORQQ)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MAXMSGL(4194304) MAXDEPTH(100000) DESCR('') BOQNAME(fgc0002d.BORQQ)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MAXMSGL(4194304) MAXDEPTH(100000) DESCR('') BOQNAME(fgc0002d.BORQQ)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MAXMSGL(4194304) MAXDEPTH(100000) DESCR('') BOQNAME(fgc0002d.BORQQ) BOTHRESH(3) REPLACE</v>
      </c>
    </row>
    <row r="19" spans="1:7" x14ac:dyDescent="0.25">
      <c r="A19" t="s">
        <v>152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MAXMSGL(4194304)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147</v>
      </c>
    </row>
    <row r="33" spans="7:7" x14ac:dyDescent="0.25">
      <c r="G33" t="s">
        <v>150</v>
      </c>
    </row>
    <row r="35" spans="7:7" x14ac:dyDescent="0.25">
      <c r="G35" t="s">
        <v>151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12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2" customFormat="1" ht="18" thickBot="1" x14ac:dyDescent="0.35">
      <c r="A13" s="12" t="s">
        <v>123</v>
      </c>
      <c r="E13" s="11"/>
      <c r="F13" s="11"/>
    </row>
    <row r="14" spans="1:6" ht="15.75" thickTop="1" x14ac:dyDescent="0.25">
      <c r="A14" t="s">
        <v>120</v>
      </c>
      <c r="B14">
        <f>4*2^20</f>
        <v>4194304</v>
      </c>
      <c r="C14">
        <v>5000</v>
      </c>
      <c r="D14" t="s">
        <v>121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124</v>
      </c>
      <c r="B15">
        <f>100*2^20</f>
        <v>104857600</v>
      </c>
      <c r="C15">
        <v>100000</v>
      </c>
      <c r="D15" t="s">
        <v>125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136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162</v>
      </c>
      <c r="B18">
        <f>4*2^20</f>
        <v>4194304</v>
      </c>
      <c r="C18">
        <v>5000</v>
      </c>
      <c r="D18" t="s">
        <v>163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" sqref="A4:D4"/>
    </sheetView>
  </sheetViews>
  <sheetFormatPr defaultRowHeight="15" x14ac:dyDescent="0.25"/>
  <cols>
    <col min="1" max="1" width="35.28515625" bestFit="1" customWidth="1"/>
    <col min="2" max="2" width="8" bestFit="1" customWidth="1"/>
    <col min="3" max="3" width="7" bestFit="1" customWidth="1"/>
    <col min="4" max="4" width="5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5" t="s">
        <v>1</v>
      </c>
      <c r="C1" s="15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153</v>
      </c>
      <c r="B4">
        <f>4*2^20</f>
        <v>4194304</v>
      </c>
      <c r="C4">
        <v>5000</v>
      </c>
      <c r="D4" t="s">
        <v>154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ht="22.5" x14ac:dyDescent="0.3">
      <c r="A6" s="10"/>
    </row>
    <row r="7" spans="1:6" s="13" customFormat="1" x14ac:dyDescent="0.25">
      <c r="E7" s="14"/>
      <c r="F7" s="14"/>
    </row>
    <row r="8" spans="1:6" s="13" customFormat="1" x14ac:dyDescent="0.25">
      <c r="E8" s="14"/>
      <c r="F8" s="14"/>
    </row>
    <row r="9" spans="1:6" s="13" customFormat="1" x14ac:dyDescent="0.25">
      <c r="E9" s="14"/>
      <c r="F9" s="14"/>
    </row>
    <row r="10" spans="1:6" s="13" customFormat="1" x14ac:dyDescent="0.25">
      <c r="E10" s="14"/>
      <c r="F10" s="14"/>
    </row>
    <row r="12" spans="1:6" s="21" customFormat="1" x14ac:dyDescent="0.25">
      <c r="E12" s="22"/>
      <c r="F12" s="22"/>
    </row>
    <row r="13" spans="1:6" s="21" customFormat="1" x14ac:dyDescent="0.25">
      <c r="E13" s="22"/>
      <c r="F13" s="2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ySplit="1" topLeftCell="A2" activePane="bottomLeft" state="frozen"/>
      <selection pane="bottomLeft" activeCell="G44" sqref="G44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122</v>
      </c>
      <c r="D41" s="4" t="s">
        <v>120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137</v>
      </c>
      <c r="D43" s="4" t="s">
        <v>136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137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7" sqref="H7:H11"/>
    </sheetView>
  </sheetViews>
  <sheetFormatPr defaultRowHeight="15" x14ac:dyDescent="0.25"/>
  <cols>
    <col min="1" max="1" width="17" bestFit="1" customWidth="1"/>
    <col min="2" max="2" width="34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C1" s="9" t="s">
        <v>0</v>
      </c>
      <c r="E1" s="15" t="s">
        <v>1</v>
      </c>
      <c r="F1" s="15" t="s">
        <v>2</v>
      </c>
      <c r="G1" s="9" t="s">
        <v>3</v>
      </c>
      <c r="H1" s="9" t="s">
        <v>119</v>
      </c>
    </row>
    <row r="2" spans="1:9" ht="15.75" thickTop="1" x14ac:dyDescent="0.25">
      <c r="B2" s="8" t="s">
        <v>115</v>
      </c>
    </row>
    <row r="3" spans="1:9" s="16" customFormat="1" ht="15.75" thickBot="1" x14ac:dyDescent="0.3">
      <c r="A3" s="16" t="s">
        <v>132</v>
      </c>
      <c r="B3" s="18"/>
      <c r="C3" s="17"/>
      <c r="D3" s="17"/>
      <c r="H3" s="17"/>
    </row>
    <row r="4" spans="1:9" x14ac:dyDescent="0.25">
      <c r="A4" t="s">
        <v>113</v>
      </c>
      <c r="B4" t="s">
        <v>128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129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x14ac:dyDescent="0.25">
      <c r="A5" t="s">
        <v>113</v>
      </c>
      <c r="B5" t="s">
        <v>130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131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6" customFormat="1" ht="15.75" thickBot="1" x14ac:dyDescent="0.3">
      <c r="A6" s="16" t="s">
        <v>133</v>
      </c>
      <c r="C6" s="17"/>
      <c r="D6" s="17"/>
      <c r="H6" s="17"/>
    </row>
    <row r="7" spans="1:9" x14ac:dyDescent="0.25">
      <c r="A7" t="s">
        <v>113</v>
      </c>
      <c r="B7" t="s">
        <v>110</v>
      </c>
      <c r="C7" s="7" t="str">
        <f>CONCATENATE(A7,".",B7)</f>
        <v>TRG.EA938F900E757A39E040007F01001B22</v>
      </c>
      <c r="D7" s="7">
        <f>LEN(C7)</f>
        <v>36</v>
      </c>
      <c r="E7">
        <f t="shared" ref="E7:E8" si="0">4*2^10</f>
        <v>4096</v>
      </c>
      <c r="F7">
        <v>1</v>
      </c>
      <c r="G7" t="s">
        <v>111</v>
      </c>
      <c r="H7" s="7" t="str">
        <f>CONCATENATE("DEFINE QL(",C7,ConfigData!$D$2,") MAXMSGL(",E7,") MAXDEPTH(",F7,") DESCR('",G7,"') BOQNAME(",ConfigData!$H$3,") BOTHRESH(",ConfigData!$F$3,") REPLACE")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>CONCATENATE(A8,".",B8)</f>
        <v>TRG.EC185528119388BCE040007F01004D73</v>
      </c>
      <c r="D8" s="7">
        <f>LEN(C8)</f>
        <v>36</v>
      </c>
      <c r="E8">
        <f t="shared" si="0"/>
        <v>4096</v>
      </c>
      <c r="F8">
        <v>1</v>
      </c>
      <c r="G8" t="s">
        <v>116</v>
      </c>
      <c r="H8" s="7" t="str">
        <f>CONCATENATE("DEFINE QL(",C8,ConfigData!$D$2,") MAXMSGL(",E8,") MAXDEPTH(",F8,") DESCR('",G8,"') BOQNAME(",ConfigData!$H$3,") BOTHRESH(",ConfigData!$F$3,") REPLACE")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117</v>
      </c>
      <c r="C9" s="7" t="str">
        <f>CONCATENATE(A9,".",B9)</f>
        <v>TRG.EDCF96F73298DCD6E040007F01002A78</v>
      </c>
      <c r="D9" s="7">
        <f>LEN(C9)</f>
        <v>36</v>
      </c>
      <c r="E9">
        <f>4*2^10</f>
        <v>4096</v>
      </c>
      <c r="F9">
        <v>1</v>
      </c>
      <c r="G9" t="s">
        <v>118</v>
      </c>
      <c r="H9" s="7" t="str">
        <f>CONCATENATE("DEFINE QL(",C9,ConfigData!$D$2,") MAXMSGL(",E9,") MAXDEPTH(",F9,") DESCR('",G9,"') BOQNAME(",ConfigData!$H$3,") BOTHRESH(",ConfigData!$F$3,") REPLACE")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127</v>
      </c>
      <c r="C10" s="7" t="str">
        <f>CONCATENATE(A10,".",B10)</f>
        <v>TRG.F3B0761D73C7BE83E040007F01006A57</v>
      </c>
      <c r="D10" s="7">
        <f>LEN(C10)</f>
        <v>36</v>
      </c>
      <c r="E10">
        <f t="shared" ref="E10:E11" si="1">4*2^10</f>
        <v>4096</v>
      </c>
      <c r="F10">
        <v>1</v>
      </c>
      <c r="G10" t="s">
        <v>126</v>
      </c>
      <c r="H10" s="7" t="str">
        <f>CONCATENATE("DEFINE QL(",C10,ConfigData!$D$2,") MAXMSGL(",E10,") MAXDEPTH(",F10,") DESCR('",G10,"') BOQNAME(",ConfigData!$H$3,") BOTHRESH(",ConfigData!$F$3,") REPLACE")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134</v>
      </c>
      <c r="C11" s="7" t="str">
        <f>CONCATENATE(A11,".",B11)</f>
        <v>TRG.F3D9AACA7497D170E040007F0100653C</v>
      </c>
      <c r="D11" s="7">
        <f>LEN(C11)</f>
        <v>36</v>
      </c>
      <c r="E11">
        <f t="shared" si="1"/>
        <v>4096</v>
      </c>
      <c r="F11">
        <v>1</v>
      </c>
      <c r="G11" t="s">
        <v>135</v>
      </c>
      <c r="H11" s="7" t="str">
        <f>CONCATENATE("DEFINE QL(",C11,ConfigData!$D$2,") MAXMSGL(",E11,") MAXDEPTH(",F11,") DESCR('",G11,"') BOQNAME(",ConfigData!$H$3,") BOTHRESH(",ConfigData!$F$3,") REPLACE")</f>
        <v>DEFINE QL(TRG.F3D9AACA7497D170E040007F0100653C) MAXMSGL(4096) MAXDEPTH(1) DESCR('Received task notification email.')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6.85546875" bestFit="1" customWidth="1"/>
    <col min="4" max="4" width="130" bestFit="1" customWidth="1"/>
  </cols>
  <sheetData>
    <row r="1" spans="1:4" s="20" customFormat="1" ht="20.25" thickBot="1" x14ac:dyDescent="0.35">
      <c r="A1" s="20" t="s">
        <v>138</v>
      </c>
      <c r="B1" s="20" t="s">
        <v>139</v>
      </c>
      <c r="C1" s="20" t="s">
        <v>141</v>
      </c>
      <c r="D1" s="20" t="s">
        <v>143</v>
      </c>
    </row>
    <row r="2" spans="1:4" ht="15.75" thickTop="1" x14ac:dyDescent="0.25"/>
    <row r="3" spans="1:4" x14ac:dyDescent="0.25">
      <c r="A3" t="s">
        <v>140</v>
      </c>
      <c r="B3" t="s">
        <v>144</v>
      </c>
      <c r="C3" t="s">
        <v>142</v>
      </c>
      <c r="D3" t="str">
        <f>CONCATENATE("DEFINE SUB('",A3,"') TOPICSTR('",B3,"') DEST('",C3,"')")</f>
        <v>DEFINE SUB('Non-Emergency Incident Reporting') TOPICSTR('/FGC/Mobilising/DEVELOPMENT/Table/STS_INCIDENTS') DEST('FGC.INCIDENTREP')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