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505" yWindow="45" windowWidth="14310" windowHeight="12795" firstSheet="1" activeTab="1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  <sheet name="Command Line" sheetId="10" r:id="rId10"/>
  </sheets>
  <calcPr calcId="145621"/>
</workbook>
</file>

<file path=xl/calcChain.xml><?xml version="1.0" encoding="utf-8"?>
<calcChain xmlns="http://schemas.openxmlformats.org/spreadsheetml/2006/main">
  <c r="F21" i="3" l="1"/>
  <c r="D21" i="3"/>
  <c r="E26" i="6" l="1"/>
  <c r="H24" i="7" l="1"/>
  <c r="H22" i="7"/>
  <c r="H21" i="7"/>
  <c r="H20" i="7"/>
  <c r="H18" i="7"/>
  <c r="H16" i="7"/>
  <c r="H15" i="7"/>
  <c r="H14" i="7"/>
  <c r="H13" i="7"/>
  <c r="H11" i="7"/>
  <c r="H10" i="7"/>
  <c r="H9" i="7"/>
  <c r="H8" i="7"/>
  <c r="H7" i="7"/>
  <c r="E24" i="6"/>
  <c r="F24" i="7" l="1"/>
  <c r="E24" i="7"/>
  <c r="C24" i="7"/>
  <c r="D24" i="7" l="1"/>
  <c r="E22" i="6"/>
  <c r="E21" i="6"/>
  <c r="B22" i="6"/>
  <c r="B21" i="6"/>
  <c r="E19" i="6" l="1"/>
  <c r="F22" i="7"/>
  <c r="E22" i="7"/>
  <c r="C22" i="7"/>
  <c r="F21" i="7"/>
  <c r="E21" i="7"/>
  <c r="C21" i="7"/>
  <c r="D21" i="7" s="1"/>
  <c r="F20" i="7"/>
  <c r="E20" i="7"/>
  <c r="C20" i="7"/>
  <c r="D4" i="10"/>
  <c r="E4" i="10" s="1"/>
  <c r="E2" i="10"/>
  <c r="C10" i="10"/>
  <c r="C9" i="10"/>
  <c r="C8" i="10"/>
  <c r="C7" i="10"/>
  <c r="C6" i="10"/>
  <c r="C5" i="10"/>
  <c r="C4" i="10"/>
  <c r="C3" i="10"/>
  <c r="C2" i="10"/>
  <c r="B10" i="10"/>
  <c r="B9" i="10"/>
  <c r="B8" i="10"/>
  <c r="B7" i="10"/>
  <c r="B6" i="10"/>
  <c r="B5" i="10"/>
  <c r="B4" i="10"/>
  <c r="B3" i="10"/>
  <c r="B2" i="10"/>
  <c r="D3" i="10"/>
  <c r="E3" i="10" s="1"/>
  <c r="D20" i="7" l="1"/>
  <c r="D22" i="7"/>
  <c r="D5" i="10"/>
  <c r="D6" i="10" s="1"/>
  <c r="D7" i="10" s="1"/>
  <c r="D8" i="10" s="1"/>
  <c r="D9" i="10" s="1"/>
  <c r="D10" i="10" s="1"/>
  <c r="E5" i="10"/>
  <c r="F19" i="3"/>
  <c r="D19" i="3"/>
  <c r="E6" i="10" l="1"/>
  <c r="F19" i="4"/>
  <c r="E19" i="4"/>
  <c r="B19" i="4"/>
  <c r="E7" i="10" l="1"/>
  <c r="D7" i="9"/>
  <c r="E12" i="6"/>
  <c r="F12" i="6"/>
  <c r="B12" i="6"/>
  <c r="E8" i="10" l="1"/>
  <c r="F17" i="3"/>
  <c r="D17" i="3"/>
  <c r="E17" i="6"/>
  <c r="B17" i="6"/>
  <c r="E9" i="10" l="1"/>
  <c r="E18" i="7"/>
  <c r="C18" i="7"/>
  <c r="D18" i="7" s="1"/>
  <c r="E10" i="10" l="1"/>
  <c r="E15" i="6"/>
  <c r="E14" i="6"/>
  <c r="B15" i="6"/>
  <c r="B14" i="6"/>
  <c r="F15" i="3" l="1"/>
  <c r="D15" i="3"/>
  <c r="E10" i="6" l="1"/>
  <c r="E9" i="6"/>
  <c r="E8" i="6"/>
  <c r="B9" i="6"/>
  <c r="B10" i="6"/>
  <c r="B8" i="6"/>
  <c r="E16" i="7" l="1"/>
  <c r="C16" i="7"/>
  <c r="D16" i="7" s="1"/>
  <c r="C11" i="7" l="1"/>
  <c r="C10" i="7"/>
  <c r="C9" i="7"/>
  <c r="C8" i="7"/>
  <c r="C7" i="7"/>
  <c r="E15" i="7"/>
  <c r="C15" i="7"/>
  <c r="D15" i="7" s="1"/>
  <c r="E14" i="7"/>
  <c r="C14" i="7"/>
  <c r="D14" i="7" s="1"/>
  <c r="E13" i="7"/>
  <c r="C13" i="7"/>
  <c r="D13" i="7" s="1"/>
  <c r="F13" i="3" l="1"/>
  <c r="D13" i="3"/>
  <c r="F12" i="3"/>
  <c r="D12" i="3"/>
  <c r="D5" i="9"/>
  <c r="D3" i="9"/>
  <c r="E7" i="6"/>
  <c r="E6" i="6"/>
  <c r="C7" i="6"/>
  <c r="B7" i="6"/>
  <c r="B6" i="6"/>
  <c r="F9" i="3" l="1"/>
  <c r="D9" i="3"/>
  <c r="F8" i="3" l="1"/>
  <c r="D8" i="3"/>
  <c r="F4" i="3" l="1"/>
  <c r="D4" i="3"/>
  <c r="C24" i="8" l="1"/>
  <c r="C23" i="8"/>
  <c r="C5" i="8"/>
  <c r="F4" i="6"/>
  <c r="E4" i="6"/>
  <c r="B3" i="6"/>
  <c r="B4" i="6"/>
  <c r="F6" i="3" l="1"/>
  <c r="D6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<sst xmlns="http://schemas.openxmlformats.org/spreadsheetml/2006/main" count="242" uniqueCount="191">
  <si>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</si>
  <si>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</si>
  <si>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</si>
  <si>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</si>
  <si>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</si>
  <si>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</si>
  <si>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</si>
  <si>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</si>
  <si>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</si>
  <si>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</si>
  <si>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</si>
  <si>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</si>
  <si>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</si>
  <si>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</si>
  <si>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</si>
  <si>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</si>
  <si>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</si>
  <si>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</si>
  <si>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</si>
  <si>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</si>
  <si>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</si>
  <si>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</si>
  <si>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</si>
  <si>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</si>
  <si>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</si>
  <si>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</si>
  <si>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</si>
  <si>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</si>
  <si>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</si>
  <si>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</si>
  <si>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</si>
  <si>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</si>
  <si>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</si>
  <si>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</si>
  <si>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</si>
  <si>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</si>
  <si>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</si>
  <si>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</si>
  <si>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</si>
  <si>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</si>
  <si>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</si>
  <si>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</si>
  <si>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</si>
  <si>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</si>
  <si>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</si>
  <si>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</si>
  <si>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</si>
  <si>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</si>
  <si>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</si>
  <si>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</si>
  <si>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</si>
  <si>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</si>
  <si>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</si>
  <si>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</si>
  <si>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</si>
  <si>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</si>
  <si>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</si>
  <si>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</si>
  <si>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</si>
  <si>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</si>
  <si>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</si>
  <si>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</si>
  <si>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</si>
  <si>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</si>
  <si>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</si>
  <si>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</si>
  <si>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</si>
  <si>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</si>
  <si>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</si>
  <si>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</si>
  <si>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</si>
  <si>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</si>
  <si>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</si>
  <si>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</si>
  <si>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</si>
  <si>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</si>
  <si>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</si>
  <si>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</si>
  <si>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</si>
  <si>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</si>
  <si>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</si>
  <si>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</si>
  <si>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</si>
  <si>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</si>
  <si>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</si>
  <si>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</si>
  <si>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</si>
  <si>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</si>
  <si>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</si>
  <si>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</si>
  <si>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</si>
  <si>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</si>
  <si>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</si>
  <si>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</si>
  <si>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</si>
  <si>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</si>
  <si>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</si>
  <si>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</si>
  <si>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</si>
  <si>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</si>
  <si>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</si>
  <si>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</si>
  <si>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</si>
  <si>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</si>
  <si>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</si>
  <si>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</si>
  <si>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</si>
  <si>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</si>
  <si>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</si>
  <si>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</si>
  <si>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</si>
  <si>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</si>
  <si>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</si>
  <si>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</si>
  <si>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</si>
  <si>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</si>
  <si>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</si>
  <si>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</si>
  <si>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</si>
  <si>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</si>
  <si>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</si>
  <si>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</si>
  <si>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</si>
  <si>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</si>
  <si>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</si>
  <si>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</si>
  <si>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</si>
  <si>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</si>
  <si>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</si>
  <si>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</si>
  <si>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</si>
  <si>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</si>
  <si>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</si>
  <si>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</si>
  <si>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</si>
  <si>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</si>
  <si>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</si>
  <si>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</si>
  <si>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</si>
  <si>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</si>
  <si>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</si>
  <si>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</si>
  <si>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</si>
  <si>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</si>
  <si>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</si>
  <si>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</si>
  <si>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</si>
  <si>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</si>
  <si>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</si>
  <si>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</si>
  <si>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</si>
  <si>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</si>
  <si>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</si>
  <si>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</si>
  <si>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</si>
  <si>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</si>
  <si>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</si>
  <si>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</si>
  <si>
    <t>GartanRDS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</si>
  <si>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</si>
  <si>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</si>
  <si>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</si>
  <si>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</si>
  <si>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</si>
  <si>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</si>
  <si>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</si>
  <si>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</si>
  <si>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</si>
  <si>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</si>
  <si>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</si>
  <si>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</si>
  <si>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</si>
  <si>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RESOURCELINK.CHANGES</t>
  </si>
  <si>
    <t>ResourceLink Changes</t>
  </si>
  <si>
    <t>33ff6e3e-39a6-11e4-baca-0a5223b90000</t>
  </si>
  <si>
    <t>Trigger to perform sync operation between HR system and UKFF</t>
  </si>
  <si>
    <t>33ff6eb6-39a6-11e4-baca-0a5223b90000</t>
  </si>
  <si>
    <t>33ff6f9c-39a6-11e4-baca-0a5223b90000</t>
  </si>
  <si>
    <t>Trigger to poll ResourceLink for staff changes.</t>
  </si>
  <si>
    <t>AUDITLOG</t>
  </si>
  <si>
    <t>Audit Logging Queue</t>
  </si>
  <si>
    <t>EVENTMONITORING</t>
  </si>
  <si>
    <t>Event Monitoring Queue</t>
  </si>
  <si>
    <t>33ff7014-39a6-11e4-baca-0a5223b90000</t>
  </si>
  <si>
    <t>Trigger to import employee skills from Gartan/ERAS.</t>
  </si>
  <si>
    <t>Trigger to poll Active Directory for changes.</t>
  </si>
  <si>
    <t>AD.CHANGES</t>
  </si>
  <si>
    <t>Active Directory Changes</t>
  </si>
  <si>
    <t>ATP.SVC.CRUD</t>
  </si>
  <si>
    <t>CRUD Service for Movers and Transfers</t>
  </si>
  <si>
    <t>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</si>
</sst>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B1" sqref="A1:E10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5" s="7" customFormat="1" ht="20.25" thickBot="1" x14ac:dyDescent="0.35">
      <c r="A1" s="7" t="s">
        <v>159</v>
      </c>
      <c r="B1" s="7" t="s">
        <v>160</v>
      </c>
      <c r="C1" s="7" t="s">
        <v>161</v>
      </c>
      <c r="D1" s="7" t="s">
        <v>162</v>
      </c>
    </row>
    <row r="2" spans="1:5" ht="15.75" thickTop="1" x14ac:dyDescent="0.25">
      <c r="A2" t="s">
        <v>163</v>
      </c>
      <c r="B2" t="str">
        <f>CONCATENATE("mqsichangeflowmonitoring"," ",ConfigData!$D$4," -e ",A2," -j -c active")</f>
        <v>mqsichangeflowmonitoring brk0002t -e backgroundservices -j -c active</v>
      </c>
      <c r="C2" t="str">
        <f>CONCATENATE("mqsichangeflowmonitoring"," ",ConfigData!$D$4," -e ",A2," -j -c inactive")</f>
        <v>mqsichangeflowmonitoring brk0002t -e backgroundservices -j -c inactive</v>
      </c>
      <c r="D2">
        <v>62000</v>
      </c>
      <c r="E2" t="str">
        <f>CONCATENATE("mqsichangeproperties"," ",ConfigData!$D$4," -e ",A2," -o ComIbmJVMManager -n jvmDebugPort -v ",D2)</f>
        <v>mqsichangeproperties brk0002t -e backgroundservices -o ComIbmJVMManager -n jvmDebugPort -v 62000</v>
      </c>
    </row>
    <row r="3" spans="1:5" x14ac:dyDescent="0.25">
      <c r="A3" t="s">
        <v>164</v>
      </c>
      <c r="B3" t="str">
        <f>CONCATENATE("mqsichangeflowmonitoring"," ",ConfigData!$D$4," -e ",A3," -j -c active")</f>
        <v>mqsichangeflowmonitoring brk0002t -e bpm4 -j -c active</v>
      </c>
      <c r="C3" t="str">
        <f>CONCATENATE("mqsichangeflowmonitoring"," ",ConfigData!$D$4," -e ",A3," -j -c inactive")</f>
        <v>mqsichangeflowmonitoring brk0002t -e bpm4 -j -c inactive</v>
      </c>
      <c r="D3">
        <f t="shared" ref="D3:D10" si="0">D2+1</f>
        <v>62001</v>
      </c>
      <c r="E3" t="str">
        <f>CONCATENATE("mqsichangeproperties"," ",ConfigData!$D$4," -e ",A3," -o ComIbmJVMManager -n jvmDebugPort -v ",D3)</f>
        <v>mqsichangeproperties brk0002t -e bpm4 -o ComIbmJVMManager -n jvmDebugPort -v 62001</v>
      </c>
    </row>
    <row r="4" spans="1:5" x14ac:dyDescent="0.25">
      <c r="A4" t="s">
        <v>165</v>
      </c>
      <c r="B4" t="str">
        <f>CONCATENATE("mqsichangeflowmonitoring"," ",ConfigData!$D$4," -e ",A4," -j -c active")</f>
        <v>mqsichangeflowmonitoring brk0002t -e fgc -j -c active</v>
      </c>
      <c r="C4" t="str">
        <f>CONCATENATE("mqsichangeflowmonitoring"," ",ConfigData!$D$4," -e ",A4," -j -c inactive")</f>
        <v>mqsichangeflowmonitoring brk0002t -e fgc -j -c inactive</v>
      </c>
      <c r="D4">
        <f t="shared" si="0"/>
        <v>62002</v>
      </c>
      <c r="E4" t="str">
        <f>CONCATENATE("mqsichangeproperties"," ",ConfigData!$D$4," -e ",A4," -o ComIbmJVMManager -n jvmDebugPort -v ",D4)</f>
        <v>mqsichangeproperties brk0002t -e fgc -o ComIbmJVMManager -n jvmDebugPort -v 62002</v>
      </c>
    </row>
    <row r="5" spans="1:5" x14ac:dyDescent="0.25">
      <c r="A5" t="s">
        <v>166</v>
      </c>
      <c r="B5" t="str">
        <f>CONCATENATE("mqsichangeflowmonitoring"," ",ConfigData!$D$4," -e ",A5," -j -c active")</f>
        <v>mqsichangeflowmonitoring brk0002t -e meterreadings -j -c active</v>
      </c>
      <c r="C5" t="str">
        <f>CONCATENATE("mqsichangeflowmonitoring"," ",ConfigData!$D$4," -e ",A5," -j -c inactive")</f>
        <v>mqsichangeflowmonitoring brk0002t -e meterreadings -j -c inactive</v>
      </c>
      <c r="D5">
        <f t="shared" si="0"/>
        <v>62003</v>
      </c>
      <c r="E5" t="str">
        <f>CONCATENATE("mqsichangeproperties"," ",ConfigData!$D$4," -e ",A5," -o ComIbmJVMManager -n jvmDebugPort -v ",D5)</f>
        <v>mqsichangeproperties brk0002t -e meterreadings -o ComIbmJVMManager -n jvmDebugPort -v 62003</v>
      </c>
    </row>
    <row r="6" spans="1:5" x14ac:dyDescent="0.25">
      <c r="A6" t="s">
        <v>167</v>
      </c>
      <c r="B6" t="str">
        <f>CONCATENATE("mqsichangeflowmonitoring"," ",ConfigData!$D$4," -e ",A6," -j -c active")</f>
        <v>mqsichangeflowmonitoring brk0002t -e oncallpayments -j -c active</v>
      </c>
      <c r="C6" t="str">
        <f>CONCATENATE("mqsichangeflowmonitoring"," ",ConfigData!$D$4," -e ",A6," -j -c inactive")</f>
        <v>mqsichangeflowmonitoring brk0002t -e oncallpayments -j -c inactive</v>
      </c>
      <c r="D6">
        <f t="shared" si="0"/>
        <v>62004</v>
      </c>
      <c r="E6" t="str">
        <f>CONCATENATE("mqsichangeproperties"," ",ConfigData!$D$4," -e ",A6," -o ComIbmJVMManager -n jvmDebugPort -v ",D6)</f>
        <v>mqsichangeproperties brk0002t -e oncallpayments -o ComIbmJVMManager -n jvmDebugPort -v 62004</v>
      </c>
    </row>
    <row r="7" spans="1:5" x14ac:dyDescent="0.25">
      <c r="A7" t="s">
        <v>168</v>
      </c>
      <c r="B7" t="str">
        <f>CONCATENATE("mqsichangeflowmonitoring"," ",ConfigData!$D$4," -e ",A7," -j -c active")</f>
        <v>mqsichangeflowmonitoring brk0002t -e remsdaq -j -c active</v>
      </c>
      <c r="C7" t="str">
        <f>CONCATENATE("mqsichangeflowmonitoring"," ",ConfigData!$D$4," -e ",A7," -j -c inactive")</f>
        <v>mqsichangeflowmonitoring brk0002t -e remsdaq -j -c inactive</v>
      </c>
      <c r="D7">
        <f t="shared" si="0"/>
        <v>62005</v>
      </c>
      <c r="E7" t="str">
        <f>CONCATENATE("mqsichangeproperties"," ",ConfigData!$D$4," -e ",A7," -o ComIbmJVMManager -n jvmDebugPort -v ",D7)</f>
        <v>mqsichangeproperties brk0002t -e remsdaq -o ComIbmJVMManager -n jvmDebugPort -v 62005</v>
      </c>
    </row>
    <row r="8" spans="1:5" x14ac:dyDescent="0.25">
      <c r="A8" t="s">
        <v>169</v>
      </c>
      <c r="B8" t="str">
        <f>CONCATENATE("mqsichangeflowmonitoring"," ",ConfigData!$D$4," -e ",A8," -j -c active")</f>
        <v>mqsichangeflowmonitoring brk0002t -e ukffv1 -j -c active</v>
      </c>
      <c r="C8" t="str">
        <f>CONCATENATE("mqsichangeflowmonitoring"," ",ConfigData!$D$4," -e ",A8," -j -c inactive")</f>
        <v>mqsichangeflowmonitoring brk0002t -e ukffv1 -j -c inactive</v>
      </c>
      <c r="D8">
        <f t="shared" si="0"/>
        <v>62006</v>
      </c>
      <c r="E8" t="str">
        <f>CONCATENATE("mqsichangeproperties"," ",ConfigData!$D$4," -e ",A8," -o ComIbmJVMManager -n jvmDebugPort -v ",D8)</f>
        <v>mqsichangeproperties brk0002t -e ukffv1 -o ComIbmJVMManager -n jvmDebugPort -v 62006</v>
      </c>
    </row>
    <row r="9" spans="1:5" x14ac:dyDescent="0.25">
      <c r="A9" t="s">
        <v>170</v>
      </c>
      <c r="B9" t="str">
        <f>CONCATENATE("mqsichangeflowmonitoring"," ",ConfigData!$D$4," -e ",A9," -j -c active")</f>
        <v>mqsichangeflowmonitoring brk0002t -e ukffv4 -j -c active</v>
      </c>
      <c r="C9" t="str">
        <f>CONCATENATE("mqsichangeflowmonitoring"," ",ConfigData!$D$4," -e ",A9," -j -c inactive")</f>
        <v>mqsichangeflowmonitoring brk0002t -e ukffv4 -j -c inactive</v>
      </c>
      <c r="D9">
        <f t="shared" si="0"/>
        <v>62007</v>
      </c>
      <c r="E9" t="str">
        <f>CONCATENATE("mqsichangeproperties"," ",ConfigData!$D$4," -e ",A9," -o ComIbmJVMManager -n jvmDebugPort -v ",D9)</f>
        <v>mqsichangeproperties brk0002t -e ukffv4 -o ComIbmJVMManager -n jvmDebugPort -v 62007</v>
      </c>
    </row>
    <row r="10" spans="1:5" x14ac:dyDescent="0.25">
      <c r="A10" t="s">
        <v>171</v>
      </c>
      <c r="B10" t="str">
        <f>CONCATENATE("mqsichangeflowmonitoring"," ",ConfigData!$D$4," -e ",A10," -j -c active")</f>
        <v>mqsichangeflowmonitoring brk0002t -e ukffwsg -j -c active</v>
      </c>
      <c r="C10" t="str">
        <f>CONCATENATE("mqsichangeflowmonitoring"," ",ConfigData!$D$4," -e ",A10," -j -c inactive")</f>
        <v>mqsichangeflowmonitoring brk0002t -e ukffwsg -j -c inactive</v>
      </c>
      <c r="D10">
        <f t="shared" si="0"/>
        <v>62008</v>
      </c>
      <c r="E10" t="str">
        <f>CONCATENATE("mqsichangeproperties"," ",ConfigData!$D$4," -e ",A10," -o ComIbmJVMManager -n jvmDebugPort -v ",D10)</f>
        <v>mqsichangeproperties brk0002t -e ukffwsg -o ComIbmJVMManager -n jvmDebugPort -v 62008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7" workbookViewId="0">
      <selection activeCell="F21" sqref="F21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8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8" s="18" customFormat="1" x14ac:dyDescent="0.25">
      <c r="A5" s="18" t="s">
        <v>103</v>
      </c>
    </row>
    <row r="6" spans="1:8" s="19" customFormat="1" x14ac:dyDescent="0.25">
      <c r="A6" s="19" t="s">
        <v>91</v>
      </c>
      <c r="B6" s="19" t="s">
        <v>92</v>
      </c>
      <c r="C6" s="19" t="s">
        <v>93</v>
      </c>
      <c r="D6" s="19" t="str">
        <f>CONCATENATE( "mqsisetdbparms ",ConfigData!$D$4," -n ",A6," -u ",B6," -p ",C6)</f>
        <v>mqsisetdbparms brk0002t -n STEP_TEST -u STEP -p h53ks!f</v>
      </c>
      <c r="F6" s="19" t="str">
        <f>CONCATENATE( "mqsicvp ",ConfigData!$D$4," -n ",A6)</f>
        <v>mqsicvp brk0002t -n STEP_TEST</v>
      </c>
    </row>
    <row r="7" spans="1:8" s="18" customFormat="1" x14ac:dyDescent="0.25">
      <c r="A7" s="18" t="s">
        <v>104</v>
      </c>
    </row>
    <row r="8" spans="1:8" s="12" customFormat="1" x14ac:dyDescent="0.25">
      <c r="A8" s="12" t="s">
        <v>92</v>
      </c>
      <c r="B8" s="12" t="s">
        <v>92</v>
      </c>
      <c r="C8" s="12" t="s">
        <v>93</v>
      </c>
      <c r="D8" s="12" t="str">
        <f>CONCATENATE( "mqsisetdbparms ",ConfigData!$D$4," -n ",A8," -u ",B8," -p ",C8)</f>
        <v>mqsisetdbparms brk0002t -n STEP -u STEP -p h53ks!f</v>
      </c>
      <c r="F8" s="12" t="str">
        <f>CONCATENATE( "mqsicvp ",ConfigData!$D$4," -n ",A8)</f>
        <v>mqsicvp brk0002t -n STEP</v>
      </c>
    </row>
    <row r="9" spans="1:8" s="12" customFormat="1" x14ac:dyDescent="0.25">
      <c r="A9" s="12" t="s">
        <v>105</v>
      </c>
      <c r="B9" s="12" t="s">
        <v>108</v>
      </c>
      <c r="C9" s="12" t="s">
        <v>107</v>
      </c>
      <c r="D9" s="12" t="str">
        <f>CONCATENATE( "mqsisetdbparms ",ConfigData!$D$4," -n ",A9," -u ",B9," -p ",C9)</f>
        <v>mqsisetdbparms brk0002t -n STEP_SS -u step_usert -p Stepusert999</v>
      </c>
      <c r="F9" s="12" t="str">
        <f>CONCATENATE( "mqsicvp ",ConfigData!$D$4," -n ",A9)</f>
        <v>mqsicvp brk0002t -n STEP_SS</v>
      </c>
      <c r="H9" s="12" t="s">
        <v>106</v>
      </c>
    </row>
    <row r="12" spans="1:8" s="12" customFormat="1" x14ac:dyDescent="0.25">
      <c r="A12" s="12" t="s">
        <v>102</v>
      </c>
      <c r="B12" s="12" t="s">
        <v>55</v>
      </c>
      <c r="C12" s="12" t="s">
        <v>55</v>
      </c>
      <c r="D12" s="12" t="str">
        <f>CONCATENATE( "mqsisetdbparms ",ConfigData!$D$4," -n ",A12," -u ",B12," -p ",C12)</f>
        <v>mqsisetdbparms brk0002t -n STATSNX_TEST -u statsnx -p statsnx</v>
      </c>
      <c r="F12" s="12" t="str">
        <f>CONCATENATE( "mqsicvp ",ConfigData!$D$4," -n ",A12)</f>
        <v>mqsicvp brk0002t -n STATSNX_TEST</v>
      </c>
    </row>
    <row r="13" spans="1:8" s="12" customFormat="1" x14ac:dyDescent="0.25">
      <c r="A13" s="12" t="s">
        <v>121</v>
      </c>
      <c r="B13" s="12" t="s">
        <v>55</v>
      </c>
      <c r="C13" s="12" t="s">
        <v>122</v>
      </c>
      <c r="D13" s="12" t="str">
        <f>CONCATENATE( "mqsisetdbparms ",ConfigData!$D$4," -n ",A13," -u ",B13," -p ",C13)</f>
        <v>mqsisetdbparms brk0002t -n STATSNX_LIVE -u statsnx -p R3ms09_1</v>
      </c>
      <c r="F13" s="12" t="str">
        <f>CONCATENATE( "mqsicvp ",ConfigData!$D$4," -n ",A13)</f>
        <v>mqsicvp brk0002t -n STATSNX_LIVE</v>
      </c>
    </row>
    <row r="15" spans="1:8" s="12" customFormat="1" x14ac:dyDescent="0.25">
      <c r="A15" s="12" t="s">
        <v>141</v>
      </c>
      <c r="B15" s="12" t="s">
        <v>108</v>
      </c>
      <c r="C15" s="12" t="s">
        <v>107</v>
      </c>
      <c r="D15" s="12" t="str">
        <f>CONCATENATE( "mqsisetdbparms ",ConfigData!$D$4," -n ",A15," -u ",B15," -p ",C15)</f>
        <v>mqsisetdbparms brk0002t -n ICCS -u step_usert -p Stepusert999</v>
      </c>
      <c r="F15" s="12" t="str">
        <f>CONCATENATE( "mqsicvp ",ConfigData!$D$4," -n ",A15)</f>
        <v>mqsicvp brk0002t -n ICCS</v>
      </c>
    </row>
    <row r="17" spans="1:8" x14ac:dyDescent="0.25">
      <c r="A17" s="12" t="s">
        <v>152</v>
      </c>
      <c r="B17" s="12" t="s">
        <v>108</v>
      </c>
      <c r="C17" s="12" t="s">
        <v>107</v>
      </c>
      <c r="D17" s="12" t="str">
        <f>CONCATENATE( "mqsisetdbparms ",ConfigData!$D$4," -n ",A17," -u ",B17," -p ",C17)</f>
        <v>mqsisetdbparms brk0002t -n METER_READINGS -u step_usert -p Stepusert999</v>
      </c>
      <c r="E17" s="12"/>
      <c r="F17" s="12" t="str">
        <f>CONCATENATE( "mqsicvp ",ConfigData!$D$4," -n ",A17)</f>
        <v>mqsicvp brk0002t -n METER_READINGS</v>
      </c>
    </row>
    <row r="19" spans="1:8" s="12" customFormat="1" x14ac:dyDescent="0.25">
      <c r="A19" s="12" t="s">
        <v>158</v>
      </c>
      <c r="B19" s="12" t="s">
        <v>108</v>
      </c>
      <c r="C19" s="12" t="s">
        <v>107</v>
      </c>
      <c r="D19" s="12" t="str">
        <f>CONCATENATE( "mqsisetdbparms ",ConfigData!$D$4," -n ",A19," -u ",B19," -p ",C19)</f>
        <v>mqsisetdbparms brk0002t -n GartanRDS -u step_usert -p Stepusert999</v>
      </c>
      <c r="F19" s="12" t="str">
        <f>CONCATENATE( "mqsicvp ",ConfigData!$D$4," -n ",A19)</f>
        <v>mqsicvp brk0002t -n GartanRDS</v>
      </c>
      <c r="H19" s="12" t="s">
        <v>106</v>
      </c>
    </row>
    <row r="21" spans="1:8" s="12" customFormat="1" x14ac:dyDescent="0.25">
      <c r="A21" s="12" t="s">
        <v>190</v>
      </c>
      <c r="B21" s="12" t="s">
        <v>108</v>
      </c>
      <c r="C21" s="12" t="s">
        <v>107</v>
      </c>
      <c r="D21" s="12" t="str">
        <f>CONCATENATE( "mqsisetdbparms ",ConfigData!$D$4," -n ",A21," -u ",B21," -p ",C21)</f>
        <v>mqsisetdbparms brk0002t -n TRANSFERS -u step_usert -p Stepusert999</v>
      </c>
      <c r="F21" s="12" t="str">
        <f>CONCATENATE( "mqsicvp ",ConfigData!$D$4," -n ",A21)</f>
        <v>mqsicvp brk0002t -n TRANSFERS</v>
      </c>
      <c r="H21" s="12" t="s">
        <v>106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MAXDEPTH(100000)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B1" workbookViewId="0">
      <selection activeCell="E26" sqref="E2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x14ac:dyDescent="0.25">
      <c r="A19" t="s">
        <v>172</v>
      </c>
      <c r="B19">
        <v>4096</v>
      </c>
      <c r="C19">
        <v>5000</v>
      </c>
      <c r="D19" t="s">
        <v>173</v>
      </c>
      <c r="E19" s="16" t="str">
        <f>CONCATENATE("DEFINE QL(",A19,ConfigData!$D$2,") MAXMSGL(",B19,") MAXDEPTH(",C19,") DESCR('",D19,"') BOQNAME(",ConfigData!$H$3,") BOTHRESH(",ConfigData!$F$3,") REPLACE")</f>
        <v>DEFINE QL(RESOURCELINK.CHANGES.TEST) MAXMSGL(4096) MAXDEPTH(5000) DESCR('ResourceLink Changes') BOQNAME(fgc0002t.BORQQ) BOTHRESH(3) REPLACE</v>
      </c>
      <c r="F19" s="5"/>
    </row>
    <row r="20" spans="1:6" s="13" customFormat="1" x14ac:dyDescent="0.25">
      <c r="E20" s="14"/>
      <c r="F20" s="14"/>
    </row>
    <row r="21" spans="1:6" x14ac:dyDescent="0.25">
      <c r="A21" t="s">
        <v>179</v>
      </c>
      <c r="B21">
        <f>100*2^20</f>
        <v>104857600</v>
      </c>
      <c r="C21">
        <v>500000</v>
      </c>
      <c r="D21" t="s">
        <v>180</v>
      </c>
      <c r="E21" s="16" t="str">
        <f>CONCATENATE("DEFINE QL(",A21,ConfigData!$D$2,") MAXMSGL(",B21,") MAXDEPTH(",C21,") DESCR('",D21,"') BOQNAME(",ConfigData!$H$3,") BOTHRESH(",ConfigData!$F$3,") REPLACE")</f>
        <v>DEFINE QL(AUDITLOG.TEST) MAXMSGL(104857600) MAXDEPTH(500000) DESCR('Audit Logging Queue') BOQNAME(fgc0002t.BORQQ) BOTHRESH(3) REPLACE</v>
      </c>
      <c r="F21" s="5"/>
    </row>
    <row r="22" spans="1:6" x14ac:dyDescent="0.25">
      <c r="A22" t="s">
        <v>181</v>
      </c>
      <c r="B22">
        <f>100*2^20</f>
        <v>104857600</v>
      </c>
      <c r="C22">
        <v>500000</v>
      </c>
      <c r="D22" t="s">
        <v>182</v>
      </c>
      <c r="E22" s="16" t="str">
        <f>CONCATENATE("DEFINE QL(",A22,ConfigData!$D$2,") MAXMSGL(",B22,") MAXDEPTH(",C22,") DESCR('",D22,"') BOQNAME(",ConfigData!$H$3,") BOTHRESH(",ConfigData!$F$3,") REPLACE")</f>
        <v>DEFINE QL(EVENTMONITORING.TEST) MAXMSGL(104857600) MAXDEPTH(500000) DESCR('Event Monitoring Queue') BOQNAME(fgc0002t.BORQQ) BOTHRESH(3) REPLACE</v>
      </c>
      <c r="F22" s="5"/>
    </row>
    <row r="23" spans="1:6" x14ac:dyDescent="0.25">
      <c r="E23" s="5"/>
      <c r="F23" s="5"/>
    </row>
    <row r="24" spans="1:6" x14ac:dyDescent="0.25">
      <c r="A24" t="s">
        <v>186</v>
      </c>
      <c r="B24">
        <v>4096</v>
      </c>
      <c r="C24">
        <v>5000</v>
      </c>
      <c r="D24" t="s">
        <v>187</v>
      </c>
      <c r="E24" s="16" t="str">
        <f>CONCATENATE("DEFINE QL(",A24,ConfigData!$D$2,") MAXMSGL(",B24,") MAXDEPTH(",C24,") DESCR('",D24,"') BOQNAME(",ConfigData!$H$3,") BOTHRESH(",ConfigData!$F$3,") REPLACE")</f>
        <v>DEFINE QL(AD.CHANGES.TEST) MAXMSGL(4096) MAXDEPTH(5000) DESCR('Active Directory Changes') BOQNAME(fgc0002t.BORQQ) BOTHRESH(3) REPLACE</v>
      </c>
      <c r="F24" s="5"/>
    </row>
    <row r="25" spans="1:6" x14ac:dyDescent="0.25">
      <c r="E25" s="5"/>
      <c r="F25" s="5"/>
    </row>
    <row r="26" spans="1:6" x14ac:dyDescent="0.25">
      <c r="A26" t="s">
        <v>188</v>
      </c>
      <c r="B26">
        <v>4194304</v>
      </c>
      <c r="C26">
        <v>5000</v>
      </c>
      <c r="D26" t="s">
        <v>189</v>
      </c>
      <c r="E26" s="16" t="str">
        <f>CONCATENATE("DEFINE QL(",A26,ConfigData!$D$2,") MAXMSGL(",B26,") MAXDEPTH(",C26,") DESCR('",D26,"') BOQNAME(",ConfigData!$H$3,") BOTHRESH(",ConfigData!$F$3,") REPLACE")</f>
        <v>DEFINE QL(ATP.SVC.CRUD.TEST) MAXMSGL(4194304) MAXDEPTH(5000) DESCR('CRUD Service for Movers and Transfers') BOQNAME(fgc0002t.BORQQ) BOTHRESH(3) REPLACE</v>
      </c>
      <c r="F26" s="5"/>
    </row>
    <row r="27" spans="1:6" x14ac:dyDescent="0.25">
      <c r="E27" s="5"/>
      <c r="F27" s="5"/>
    </row>
    <row r="28" spans="1:6" x14ac:dyDescent="0.25">
      <c r="E28" s="5"/>
      <c r="F28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E2" workbookViewId="0">
      <selection activeCell="H24" sqref="H7:H24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BOTHRESH(1) REPLACE")</f>
        <v>DEFINE QL(TRG.EA938F900E757A39E040007F01001B22.TEST) MAXMSGL(4096) MAXDEPTH(1) DESCR('Invalid Transaction Report for Government Procurement Cards') BOQNAME(fgc0002t.BORQQ) BOTHRESH(1)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BOTHRESH(1) REPLACE")</f>
        <v>DEFINE QL(TRG.EC185528119388BCE040007F01004D73.TEST) MAXMSGL(4096) MAXDEPTH(1) DESCR('Used to instruct WMB to generate a number of UUIDs') BOQNAME(fgc0002t.BORQQ) BOTHRESH(1)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BOTHRESH(1) REPLACE")</f>
        <v>DEFINE QL(TRG.EDCF96F73298DCD6E040007F01002A78.TEST) MAXMSGL(4096) MAXDEPTH(1) DESCR('Used to trigger the export of data to a Dream CSV import file') BOQNAME(fgc0002t.BORQQ) BOTHRESH(1)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BOTHRESH(1) REPLACE")</f>
        <v>DEFINE QL(TRG.F3B0761D73C7BE83E040007F01006A57.TEST) MAXMSGL(4096) MAXDEPTH(1) DESCR('Gets and reports on BPM instances in an error state.') BOQNAME(fgc0002t.BORQQ) BOTHRESH(1)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BOTHRESH(1) REPLACE")</f>
        <v>DEFINE QL(TRG.F3D9AACA7497D170E040007F0100653C.TEST) MAXMSGL(4096) MAXDEPTH(1) DESCR('Received task notification email.') BOQNAME(fgc0002t.BORQQ) BOTHRESH(1)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BOTHRESH(1) REPLACE")</f>
        <v>DEFINE QL(TRG.008121A9CA484115E050007F010005BF.TEST) MAXMSGL(4096) MAXDEPTH(1) DESCR('Trigger to create On-Call Payments at Training Centre (OCP)') BOQNAME(fgc0002t.BORQQ) BOTHRESH(1)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BOTHRESH(1) REPLACE")</f>
        <v>DEFINE QL(TRG.01233579C0FA0EF3E050007F01002A55.TEST) MAXMSGL(4096) MAXDEPTH(1) DESCR('Trigger to perform an erroneous payments check. (OCP)') BOQNAME(fgc0002t.BORQQ) BOTHRESH(1)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BOTHRESH(1) REPLACE")</f>
        <v>DEFINE QL(TRG.BED586A02D1811E480EC0A5223B90000.TEST) MAXMSGL(4096) MAXDEPTH(1) DESCR('Trigger to create the payments export file. (OCP)') BOQNAME(fgc0002t.BORQQ) BOTHRESH(1)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BOTHRESH(1) REPLACE")</f>
        <v>DEFINE QL(TRG.33FF6C2239A611E4BACA0A5223B90000.TEST) MAXMSGL(4096) MAXDEPTH(1) DESCR('Trigger to create Drill Night Payments (OCP)') BOQNAME(fgc0002t.BORQQ) BOTHRESH(1)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BOTHRESH(1) REPLACE")</f>
        <v>DEFINE QL(TRG.33FF6DC639A611E4BACA0A5223B90000.TEST) MAXMSGL(4096) MAXDEPTH(1) DESCR('Trigger to validate meter readings.') BOQNAME(fgc0002t.BORQQ) BOTHRESH(1) REPLACE</v>
      </c>
    </row>
    <row r="20" spans="1:8" x14ac:dyDescent="0.25">
      <c r="A20" t="s">
        <v>61</v>
      </c>
      <c r="B20" t="s">
        <v>174</v>
      </c>
      <c r="C20" s="5" t="str">
        <f t="shared" ref="C20:C22" si="3">IF(NOT(ISBLANK(B20)),CONCATENATE(A20,".",SUBSTITUTE(UPPER(B20),"-","")),"")</f>
        <v>TRG.33FF6E3E39A611E4BACA0A5223B90000</v>
      </c>
      <c r="D20" s="5">
        <f t="shared" ref="D20:D22" si="4">IF(NOT(ISBLANK(C20)),LEN(C20),"")</f>
        <v>36</v>
      </c>
      <c r="E20">
        <f>IF(NOT(ISBLANK(#REF!)),4*2^10,"")</f>
        <v>4096</v>
      </c>
      <c r="F20">
        <f>IF(NOT(ISBLANK(#REF!)),1,"")</f>
        <v>1</v>
      </c>
      <c r="G20" t="s">
        <v>175</v>
      </c>
      <c r="H20" s="5" t="str">
        <f>CONCATENATE("DEFINE QL(",C20,ConfigData!$D$2,") MAXMSGL(",E20,") MAXDEPTH(",F20,") DESCR('",G20,"') BOQNAME(",ConfigData!$H$3,") BOTHRESH(1) REPLACE")</f>
        <v>DEFINE QL(TRG.33FF6E3E39A611E4BACA0A5223B90000.TEST) MAXMSGL(4096) MAXDEPTH(1) DESCR('Trigger to perform sync operation between HR system and UKFF') BOQNAME(fgc0002t.BORQQ) BOTHRESH(1) REPLACE</v>
      </c>
    </row>
    <row r="21" spans="1:8" x14ac:dyDescent="0.25">
      <c r="A21" t="s">
        <v>61</v>
      </c>
      <c r="B21" t="s">
        <v>176</v>
      </c>
      <c r="C21" s="5" t="str">
        <f t="shared" si="3"/>
        <v>TRG.33FF6EB639A611E4BACA0A5223B90000</v>
      </c>
      <c r="D21" s="5">
        <f t="shared" si="4"/>
        <v>36</v>
      </c>
      <c r="E21">
        <f>IF(NOT(ISBLANK(#REF!)),4*2^10,"")</f>
        <v>4096</v>
      </c>
      <c r="F21">
        <f>IF(NOT(ISBLANK(#REF!)),1,"")</f>
        <v>1</v>
      </c>
      <c r="G21" t="s">
        <v>185</v>
      </c>
      <c r="H21" s="5" t="str">
        <f>CONCATENATE("DEFINE QL(",C21,ConfigData!$D$2,") MAXMSGL(",E21,") MAXDEPTH(",F21,") DESCR('",G21,"') BOQNAME(",ConfigData!$H$3,") BOTHRESH(1) REPLACE")</f>
        <v>DEFINE QL(TRG.33FF6EB639A611E4BACA0A5223B90000.TEST) MAXMSGL(4096) MAXDEPTH(1) DESCR('Trigger to poll Active Directory for changes.') BOQNAME(fgc0002t.BORQQ) BOTHRESH(1) REPLACE</v>
      </c>
    </row>
    <row r="22" spans="1:8" x14ac:dyDescent="0.25">
      <c r="A22" t="s">
        <v>61</v>
      </c>
      <c r="B22" t="s">
        <v>177</v>
      </c>
      <c r="C22" s="5" t="str">
        <f t="shared" si="3"/>
        <v>TRG.33FF6F9C39A611E4BACA0A5223B90000</v>
      </c>
      <c r="D22" s="5">
        <f t="shared" si="4"/>
        <v>36</v>
      </c>
      <c r="E22">
        <f>IF(NOT(ISBLANK(#REF!)),4*2^10,"")</f>
        <v>4096</v>
      </c>
      <c r="F22">
        <f>IF(NOT(ISBLANK(#REF!)),1,"")</f>
        <v>1</v>
      </c>
      <c r="G22" t="s">
        <v>178</v>
      </c>
      <c r="H22" s="5" t="str">
        <f>CONCATENATE("DEFINE QL(",C22,ConfigData!$D$2,") MAXMSGL(",E22,") MAXDEPTH(",F22,") DESCR('",G22,"') BOQNAME(",ConfigData!$H$3,") BOTHRESH(1) REPLACE")</f>
        <v>DEFINE QL(TRG.33FF6F9C39A611E4BACA0A5223B90000.TEST) MAXMSGL(4096) MAXDEPTH(1) DESCR('Trigger to poll ResourceLink for staff changes.') BOQNAME(fgc0002t.BORQQ) BOTHRESH(1) REPLACE</v>
      </c>
    </row>
    <row r="24" spans="1:8" x14ac:dyDescent="0.25">
      <c r="A24" t="s">
        <v>61</v>
      </c>
      <c r="B24" t="s">
        <v>183</v>
      </c>
      <c r="C24" s="5" t="str">
        <f t="shared" ref="C24" si="5">IF(NOT(ISBLANK(B24)),CONCATENATE(A24,".",SUBSTITUTE(UPPER(B24),"-","")),"")</f>
        <v>TRG.33FF701439A611E4BACA0A5223B90000</v>
      </c>
      <c r="D24" s="5">
        <f t="shared" ref="D24" si="6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184</v>
      </c>
      <c r="H24" s="5" t="str">
        <f>CONCATENATE("DEFINE QL(",C24,ConfigData!$D$2,") MAXMSGL(",E24,") MAXDEPTH(",F24,") DESCR('",G24,"') BOQNAME(",ConfigData!$H$3,") BOTHRESH(1) REPLACE")</f>
        <v>DEFINE QL(TRG.33FF701439A611E4BACA0A5223B90000.TEST) MAXMSGL(4096) MAXDEPTH(1) DESCR('Trigger to import employee skills from Gartan/ERAS.') BOQNAME(fgc0002t.BORQQ) BOTHRESH(1)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D7" sqref="D7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