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45" windowWidth="14520" windowHeight="12390" firstSheet="1" activeTab="1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  <sheet name="Subscribers" sheetId="7" r:id="rId7"/>
    <sheet name="Command Line" sheetId="8" r:id="rId8"/>
  </sheets>
  <calcPr calcId="145621"/>
</workbook>
</file>

<file path=xl/calcChain.xml><?xml version="1.0" encoding="utf-8"?>
<calcChain xmlns="http://schemas.openxmlformats.org/spreadsheetml/2006/main">
  <c r="F3" i="3" l="1"/>
  <c r="D3" i="3"/>
  <c r="G26" i="5" l="1"/>
  <c r="G26" i="6"/>
  <c r="G24" i="6"/>
  <c r="G23" i="6"/>
  <c r="G22" i="6"/>
  <c r="G20" i="6"/>
  <c r="G16" i="6"/>
  <c r="G15" i="6"/>
  <c r="G14" i="6"/>
  <c r="G13" i="6"/>
  <c r="G11" i="6"/>
  <c r="G10" i="6"/>
  <c r="G9" i="6"/>
  <c r="G8" i="6"/>
  <c r="G7" i="6"/>
  <c r="E22" i="1"/>
  <c r="F20" i="3" l="1"/>
  <c r="D20" i="3"/>
  <c r="C28" i="6"/>
  <c r="C26" i="6" l="1"/>
  <c r="C24" i="6"/>
  <c r="C23" i="6"/>
  <c r="C22" i="6"/>
  <c r="E26" i="6"/>
  <c r="D26" i="6"/>
  <c r="E24" i="6"/>
  <c r="D24" i="6"/>
  <c r="E23" i="6"/>
  <c r="D23" i="6"/>
  <c r="E22" i="6"/>
  <c r="D22" i="6"/>
  <c r="E10" i="8" l="1"/>
  <c r="E9" i="8"/>
  <c r="E8" i="8"/>
  <c r="E7" i="8"/>
  <c r="E6" i="8"/>
  <c r="E5" i="8"/>
  <c r="E4" i="8"/>
  <c r="E3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E2" i="8"/>
  <c r="C2" i="8"/>
  <c r="B2" i="8"/>
  <c r="D3" i="8"/>
  <c r="D4" i="8" s="1"/>
  <c r="D5" i="8" l="1"/>
  <c r="G24" i="5"/>
  <c r="G23" i="5"/>
  <c r="B24" i="5"/>
  <c r="B23" i="5"/>
  <c r="D6" i="8" l="1"/>
  <c r="F18" i="3"/>
  <c r="D18" i="3"/>
  <c r="D7" i="8" l="1"/>
  <c r="E20" i="1"/>
  <c r="B20" i="1"/>
  <c r="D7" i="7"/>
  <c r="G21" i="5"/>
  <c r="B21" i="5"/>
  <c r="D8" i="8" l="1"/>
  <c r="D16" i="3"/>
  <c r="F16" i="3"/>
  <c r="G18" i="5"/>
  <c r="B18" i="5"/>
  <c r="D9" i="8" l="1"/>
  <c r="C20" i="6"/>
  <c r="E20" i="6" s="1"/>
  <c r="D10" i="8" l="1"/>
  <c r="D20" i="6"/>
  <c r="G16" i="5"/>
  <c r="G15" i="5"/>
  <c r="B16" i="5"/>
  <c r="B15" i="5"/>
  <c r="C16" i="6" l="1"/>
  <c r="G13" i="5" l="1"/>
  <c r="G12" i="5"/>
  <c r="G11" i="5"/>
  <c r="B13" i="5"/>
  <c r="B12" i="5"/>
  <c r="B11" i="5"/>
  <c r="D113" i="6" l="1"/>
  <c r="D108" i="6"/>
  <c r="E107" i="6"/>
  <c r="E106" i="6"/>
  <c r="E105" i="6"/>
  <c r="E97" i="6"/>
  <c r="E90" i="6"/>
  <c r="D89" i="6"/>
  <c r="D84" i="6"/>
  <c r="E82" i="6"/>
  <c r="D76" i="6"/>
  <c r="D73" i="6"/>
  <c r="E66" i="6"/>
  <c r="D65" i="6"/>
  <c r="D60" i="6"/>
  <c r="E58" i="6"/>
  <c r="D57" i="6"/>
  <c r="D49" i="6"/>
  <c r="D44" i="6"/>
  <c r="E43" i="6"/>
  <c r="E42" i="6"/>
  <c r="E41" i="6"/>
  <c r="E18" i="6"/>
  <c r="G17" i="6"/>
  <c r="E16" i="6"/>
  <c r="C15" i="6"/>
  <c r="E15" i="6" s="1"/>
  <c r="C14" i="6"/>
  <c r="C13" i="6"/>
  <c r="C11" i="6"/>
  <c r="C10" i="6"/>
  <c r="C9" i="6"/>
  <c r="D9" i="6" s="1"/>
  <c r="C8" i="6"/>
  <c r="E8" i="6" s="1"/>
  <c r="C7" i="6"/>
  <c r="D116" i="6"/>
  <c r="E115" i="6"/>
  <c r="E114" i="6"/>
  <c r="D100" i="6"/>
  <c r="E99" i="6"/>
  <c r="E98" i="6"/>
  <c r="D92" i="6"/>
  <c r="E91" i="6"/>
  <c r="E83" i="6"/>
  <c r="E75" i="6"/>
  <c r="E74" i="6"/>
  <c r="D68" i="6"/>
  <c r="E67" i="6"/>
  <c r="E59" i="6"/>
  <c r="D52" i="6"/>
  <c r="E51" i="6"/>
  <c r="E50" i="6"/>
  <c r="G39" i="6"/>
  <c r="D36" i="6"/>
  <c r="E35" i="6"/>
  <c r="E34" i="6"/>
  <c r="E27" i="6"/>
  <c r="E19" i="6"/>
  <c r="D12" i="6"/>
  <c r="E11" i="6"/>
  <c r="E10" i="6"/>
  <c r="E7" i="6"/>
  <c r="E120" i="6"/>
  <c r="E119" i="6"/>
  <c r="E118" i="6"/>
  <c r="E117" i="6"/>
  <c r="E112" i="6"/>
  <c r="E111" i="6"/>
  <c r="E110" i="6"/>
  <c r="E109" i="6"/>
  <c r="E104" i="6"/>
  <c r="E103" i="6"/>
  <c r="E102" i="6"/>
  <c r="E101" i="6"/>
  <c r="E96" i="6"/>
  <c r="E95" i="6"/>
  <c r="E94" i="6"/>
  <c r="E93" i="6"/>
  <c r="E88" i="6"/>
  <c r="E87" i="6"/>
  <c r="E86" i="6"/>
  <c r="E85" i="6"/>
  <c r="E81" i="6"/>
  <c r="E80" i="6"/>
  <c r="E79" i="6"/>
  <c r="E78" i="6"/>
  <c r="E77" i="6"/>
  <c r="E72" i="6"/>
  <c r="E71" i="6"/>
  <c r="E70" i="6"/>
  <c r="E69" i="6"/>
  <c r="E64" i="6"/>
  <c r="E63" i="6"/>
  <c r="E62" i="6"/>
  <c r="E61" i="6"/>
  <c r="E57" i="6"/>
  <c r="E56" i="6"/>
  <c r="E55" i="6"/>
  <c r="E54" i="6"/>
  <c r="E53" i="6"/>
  <c r="E48" i="6"/>
  <c r="E47" i="6"/>
  <c r="E46" i="6"/>
  <c r="E45" i="6"/>
  <c r="E40" i="6"/>
  <c r="E39" i="6"/>
  <c r="E38" i="6"/>
  <c r="E37" i="6"/>
  <c r="E32" i="6"/>
  <c r="E31" i="6"/>
  <c r="E30" i="6"/>
  <c r="E29" i="6"/>
  <c r="E21" i="6"/>
  <c r="E17" i="6"/>
  <c r="E14" i="6"/>
  <c r="E13" i="6"/>
  <c r="D120" i="6"/>
  <c r="D119" i="6"/>
  <c r="D118" i="6"/>
  <c r="D117" i="6"/>
  <c r="D112" i="6"/>
  <c r="D111" i="6"/>
  <c r="D110" i="6"/>
  <c r="D109" i="6"/>
  <c r="D105" i="6"/>
  <c r="D104" i="6"/>
  <c r="D103" i="6"/>
  <c r="D102" i="6"/>
  <c r="D101" i="6"/>
  <c r="D96" i="6"/>
  <c r="D95" i="6"/>
  <c r="D94" i="6"/>
  <c r="D93" i="6"/>
  <c r="D88" i="6"/>
  <c r="D87" i="6"/>
  <c r="D86" i="6"/>
  <c r="D85" i="6"/>
  <c r="D81" i="6"/>
  <c r="D80" i="6"/>
  <c r="D79" i="6"/>
  <c r="D78" i="6"/>
  <c r="D77" i="6"/>
  <c r="D72" i="6"/>
  <c r="D71" i="6"/>
  <c r="D70" i="6"/>
  <c r="D69" i="6"/>
  <c r="D64" i="6"/>
  <c r="D63" i="6"/>
  <c r="D62" i="6"/>
  <c r="D61" i="6"/>
  <c r="D56" i="6"/>
  <c r="D55" i="6"/>
  <c r="D54" i="6"/>
  <c r="D53" i="6"/>
  <c r="D48" i="6"/>
  <c r="D47" i="6"/>
  <c r="D46" i="6"/>
  <c r="D45" i="6"/>
  <c r="D41" i="6"/>
  <c r="D40" i="6"/>
  <c r="G40" i="6" s="1"/>
  <c r="D39" i="6"/>
  <c r="D38" i="6"/>
  <c r="G38" i="6" s="1"/>
  <c r="D37" i="6"/>
  <c r="G37" i="6" s="1"/>
  <c r="D32" i="6"/>
  <c r="D31" i="6"/>
  <c r="G31" i="6" s="1"/>
  <c r="D30" i="6"/>
  <c r="G30" i="6" s="1"/>
  <c r="D29" i="6"/>
  <c r="G29" i="6" s="1"/>
  <c r="D21" i="6"/>
  <c r="D17" i="6"/>
  <c r="D16" i="6"/>
  <c r="D15" i="6"/>
  <c r="D14" i="6"/>
  <c r="D13" i="6"/>
  <c r="G33" i="6" l="1"/>
  <c r="D8" i="6"/>
  <c r="D33" i="6"/>
  <c r="D97" i="6"/>
  <c r="E9" i="6"/>
  <c r="E73" i="6"/>
  <c r="E49" i="6"/>
  <c r="E113" i="6"/>
  <c r="G25" i="6"/>
  <c r="E89" i="6"/>
  <c r="G21" i="6"/>
  <c r="G41" i="6"/>
  <c r="E65" i="6"/>
  <c r="G32" i="6"/>
  <c r="E33" i="6"/>
  <c r="E12" i="6"/>
  <c r="G12" i="6" s="1"/>
  <c r="E36" i="6"/>
  <c r="E44" i="6"/>
  <c r="G44" i="6" s="1"/>
  <c r="E52" i="6"/>
  <c r="E60" i="6"/>
  <c r="E68" i="6"/>
  <c r="E76" i="6"/>
  <c r="E84" i="6"/>
  <c r="E92" i="6"/>
  <c r="E100" i="6"/>
  <c r="E108" i="6"/>
  <c r="E116" i="6"/>
  <c r="G34" i="6"/>
  <c r="G36" i="6"/>
  <c r="D18" i="6"/>
  <c r="G18" i="6" s="1"/>
  <c r="D34" i="6"/>
  <c r="D66" i="6"/>
  <c r="D114" i="6"/>
  <c r="G19" i="6"/>
  <c r="D10" i="6"/>
  <c r="D42" i="6"/>
  <c r="G42" i="6" s="1"/>
  <c r="D50" i="6"/>
  <c r="D58" i="6"/>
  <c r="D74" i="6"/>
  <c r="D82" i="6"/>
  <c r="D90" i="6"/>
  <c r="D98" i="6"/>
  <c r="D106" i="6"/>
  <c r="D43" i="6"/>
  <c r="G43" i="6" s="1"/>
  <c r="D11" i="6"/>
  <c r="D19" i="6"/>
  <c r="D27" i="6"/>
  <c r="G27" i="6" s="1"/>
  <c r="D35" i="6"/>
  <c r="G35" i="6" s="1"/>
  <c r="D51" i="6"/>
  <c r="D59" i="6"/>
  <c r="D67" i="6"/>
  <c r="D75" i="6"/>
  <c r="D83" i="6"/>
  <c r="D91" i="6"/>
  <c r="D99" i="6"/>
  <c r="D107" i="6"/>
  <c r="D115" i="6"/>
  <c r="D7" i="6"/>
  <c r="D3" i="7" l="1"/>
  <c r="D5" i="7"/>
  <c r="G10" i="5"/>
  <c r="G9" i="5"/>
  <c r="C10" i="5"/>
  <c r="B10" i="5"/>
  <c r="B9" i="5"/>
  <c r="F13" i="3" l="1"/>
  <c r="D13" i="3"/>
  <c r="F12" i="3" l="1"/>
  <c r="D12" i="3"/>
  <c r="F10" i="3"/>
  <c r="D10" i="3"/>
  <c r="F6" i="3" l="1"/>
  <c r="D6" i="3"/>
  <c r="B3" i="5" l="1"/>
  <c r="F8" i="3" l="1"/>
  <c r="D8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5" i="6" l="1"/>
  <c r="G5" i="6" s="1"/>
  <c r="C4" i="6"/>
  <c r="G4" i="6" s="1"/>
  <c r="F11" i="1" l="1"/>
  <c r="F14" i="1"/>
  <c r="F12" i="1"/>
  <c r="F10" i="1"/>
  <c r="F9" i="1"/>
  <c r="F8" i="1"/>
  <c r="F7" i="1"/>
  <c r="F6" i="1"/>
  <c r="F5" i="1"/>
  <c r="F4" i="1"/>
  <c r="F3" i="1"/>
  <c r="D5" i="3" l="1"/>
  <c r="F5" i="3"/>
  <c r="E6" i="1" l="1"/>
  <c r="E5" i="1"/>
  <c r="H3" i="2"/>
  <c r="E10" i="1" s="1"/>
  <c r="D4" i="3"/>
  <c r="F4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comments1.xml><?xml version="1.0" encoding="utf-8"?>
<comments xmlns="http://schemas.openxmlformats.org/spreadsheetml/2006/main">
  <authors>
    <author>Author</author>
  </authors>
  <commentList>
    <comment ref="A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[ICCS]
Driver=/opt/IBM/mqsi/9.0.0.1/ODBC/V7.0/lib/UKmsss26.so
Description=DataDirect 6.0 SQL Server Wire Protocol
Address=cfrssqllive,1433
AnsiNPW=Yes
Database=ICCS
QuotedId=No
ColumnSizeAsCharacter=1
LoginTimeout=0</t>
        </r>
      </text>
    </comment>
  </commentList>
</comments>
</file>

<file path=xl/sharedStrings.xml><?xml version="1.0" encoding="utf-8"?>
<sst xmlns="http://schemas.openxmlformats.org/spreadsheetml/2006/main" count="334" uniqueCount="184">
  <si>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</si>
  <si>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</si>
  <si>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</si>
  <si>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</si>
  <si>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</si>
  <si>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</si>
  <si>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</si>
  <si>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</si>
  <si>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</si>
  <si>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</si>
  <si>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</si>
  <si>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</si>
  <si>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</si>
  <si>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</si>
  <si>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</si>
  <si>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</si>
  <si>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</si>
  <si>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</si>
  <si>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</si>
  <si>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</si>
  <si>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</si>
  <si>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</si>
  <si>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</si>
  <si>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</si>
  <si>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</si>
  <si>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</si>
  <si>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</si>
  <si>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</si>
  <si>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</si>
  <si>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</si>
  <si>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</si>
  <si>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</si>
  <si>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</si>
  <si>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</si>
  <si>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</si>
  <si>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</si>
  <si>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</si>
  <si>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</si>
  <si>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</si>
  <si>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</si>
  <si>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</si>
  <si>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</si>
  <si>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</si>
  <si>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</si>
  <si>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</si>
  <si>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</si>
  <si>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</si>
  <si>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</si>
  <si>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</si>
  <si>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</si>
  <si>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</si>
  <si>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</si>
  <si>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</si>
  <si>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</si>
  <si>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</si>
  <si>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</si>
  <si>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</si>
  <si>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</si>
  <si>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</si>
  <si>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</si>
  <si>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</si>
  <si>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</si>
  <si>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</si>
  <si>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</si>
  <si>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</si>
  <si>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</si>
  <si>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</si>
  <si>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</si>
  <si>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</si>
  <si>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</si>
  <si>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</si>
  <si>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</si>
  <si>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</si>
  <si>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</si>
  <si>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</si>
  <si>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</si>
  <si>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</si>
  <si>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</si>
  <si>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</si>
  <si>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</si>
  <si>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</si>
  <si>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</si>
  <si>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</si>
  <si>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</si>
  <si>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</si>
  <si>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</si>
  <si>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</si>
  <si>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</si>
  <si>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</si>
  <si>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</si>
  <si>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</si>
  <si>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</si>
  <si>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</si>
  <si>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</si>
  <si>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</si>
  <si>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</si>
  <si>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</si>
  <si>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</si>
  <si>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</si>
  <si>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</si>
  <si>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</si>
  <si>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</si>
  <si>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</si>
  <si>
    <t>STEP_SS</t>
  </si>
  <si>
    <t>step_userl</t>
  </si>
  <si>
    <t>Stepuserl999</t>
  </si>
  <si>
    <t>OCP.INCIDENTS.SUB</t>
  </si>
  <si>
    <t>Incident details published from the mobilisation system.</t>
  </si>
  <si>
    <t>OCP.SVC.CRUD</t>
  </si>
  <si>
    <t>CRUD Service for OnCall Payments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</si>
  <si>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</si>
  <si>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</si>
  <si>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</si>
  <si>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</si>
  <si>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</si>
  <si>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</si>
  <si>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</si>
  <si>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>008121A9CA484115E050007F010005BF</t>
  </si>
  <si>
    <t>01233579C0FA0EF3E050007F01002A55</t>
  </si>
  <si>
    <t>bed586a0-2d18-11e4-80ec-0a5223b90000</t>
  </si>
  <si>
    <t>Trigger to create On-Call Payments at Training Centre (OCP)</t>
  </si>
  <si>
    <t>Trigger to perform an erroneous payments check. (OCP)</t>
  </si>
  <si>
    <t>Trigger to create the payments export file. (OCP)</t>
  </si>
  <si>
    <t>UUID</t>
  </si>
  <si>
    <t>MQ Define Command</t>
  </si>
  <si>
    <t>/FGC/Mobilising/Table/#</t>
  </si>
  <si>
    <t>On-Call Incident Payments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</si>
  <si>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</si>
  <si>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</si>
  <si>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</si>
  <si>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</si>
  <si>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</si>
  <si>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</si>
  <si>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33ff6c22-39a6-11e4-baca-0a5223b90000</t>
  </si>
  <si>
    <t>Trigger to create Drill Night Payments (OCP)</t>
  </si>
  <si>
    <t>XLSTOXML.IN</t>
  </si>
  <si>
    <t>Request queue to transform an Excel (XLS) to an XML document</t>
  </si>
  <si>
    <t>XLSTOXML.OUT</t>
  </si>
  <si>
    <t>Response queue to transform an Excel (XLS) to an XML document</t>
  </si>
  <si>
    <t>Meter Readings/Carbon Footprint</t>
  </si>
  <si>
    <t>33ff6dc6-39a6-11e4-baca-0a5223b90000</t>
  </si>
  <si>
    <t>Trigger to validate meter readings.</t>
  </si>
  <si>
    <t>METERREADINGS.SVC.CRUD</t>
  </si>
  <si>
    <t>CRUD Service for Meter Readings/Carbon Footprint</t>
  </si>
  <si>
    <t>METER_READINGS</t>
  </si>
  <si>
    <t>STATSNX Subscriber</t>
  </si>
  <si>
    <t>STATSNX.SUB</t>
  </si>
  <si>
    <t>STATSNX Subscriber queu for IRS Plus</t>
  </si>
  <si>
    <t>The following subscriber feeds the queue that in turn will generate UKFF_INCIDENT requests.</t>
  </si>
  <si>
    <t>STATSNX Subscriber for IRS Plus</t>
  </si>
  <si>
    <t>UKFF.SVC.INCIDENT</t>
  </si>
  <si>
    <t>Incident Service</t>
  </si>
  <si>
    <t>ICCS</t>
  </si>
  <si>
    <t>AUDITLOG</t>
  </si>
  <si>
    <t>Audit Logging Queue</t>
  </si>
  <si>
    <t>EVENTMONITORING</t>
  </si>
  <si>
    <t>Event Monitoring Queue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</si>
  <si>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</si>
  <si>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</si>
  <si>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</si>
  <si>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</si>
  <si>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</si>
  <si>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</si>
  <si>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</si>
  <si>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</si>
  <si>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</si>
  <si>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</si>
  <si>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</si>
  <si>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</si>
  <si>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</si>
  <si>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33ff6e3e-39a6-11e4-baca-0a5223b90000</t>
  </si>
  <si>
    <t>33ff6eb6-39a6-11e4-baca-0a5223b90000</t>
  </si>
  <si>
    <t>33ff6f9c-39a6-11e4-baca-0a5223b90000</t>
  </si>
  <si>
    <t>33ff7014-39a6-11e4-baca-0a5223b90000</t>
  </si>
  <si>
    <t>Trigger to perform sync operation between HR system and UKFF</t>
  </si>
  <si>
    <t>Trigger to poll Active Directory for changes.</t>
  </si>
  <si>
    <t>Trigger to poll ResourceLink for staff changes.</t>
  </si>
  <si>
    <t>Trigger to import employee skills from Gartan/ERAS.</t>
  </si>
  <si>
    <t>GartanRDS</t>
  </si>
  <si>
    <t>SQL Server</t>
  </si>
  <si>
    <t>AD.CHANGES</t>
  </si>
  <si>
    <t>Active Directory Changes</t>
  </si>
  <si>
    <t>RESOURCELINK</t>
  </si>
  <si>
    <t>Attempt to standardise the DSN across environments.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</si>
</sst>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  <xf numFmtId="0" fontId="5" fillId="0" borderId="4" xfId="5"/>
    <xf numFmtId="0" fontId="5" fillId="8" borderId="4" xfId="5" applyFill="1"/>
    <xf numFmtId="0" fontId="5" fillId="8" borderId="4" xfId="5" applyFill="1" applyAlignment="1">
      <alignment textRotation="90"/>
    </xf>
    <xf numFmtId="0" fontId="7" fillId="0" borderId="0" xfId="10"/>
  </cellXfs>
  <cellStyles count="11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Heading 4" xfId="10" builtinId="19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3" sqref="F3"/>
    </sheetView>
  </sheetViews>
  <sheetFormatPr defaultRowHeight="15" x14ac:dyDescent="0.25"/>
  <cols>
    <col min="1" max="1" width="14" bestFit="1" customWidth="1"/>
    <col min="2" max="2" width="11" bestFit="1" customWidth="1"/>
    <col min="3" max="3" width="25.28515625" bestFit="1" customWidth="1"/>
    <col min="4" max="4" width="76.5703125" bestFit="1" customWidth="1"/>
    <col min="6" max="6" width="32.7109375" bestFit="1" customWidth="1"/>
  </cols>
  <sheetData>
    <row r="1" spans="1:8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8" s="11" customFormat="1" x14ac:dyDescent="0.25">
      <c r="A2" s="11" t="s">
        <v>42</v>
      </c>
      <c r="B2" s="11" t="s">
        <v>46</v>
      </c>
      <c r="C2" s="12" t="s">
        <v>47</v>
      </c>
      <c r="D2" s="11" t="str">
        <f>CONCATENATE( "mqsisetdbparms ",ConfigData!$D$4," -n ",A2," -u ",B2," -p ",C2)</f>
        <v>mqsisetdbparms brk0002p -n CFRS -u CMLIVE -p jm08_cml</v>
      </c>
      <c r="F2" s="11" t="str">
        <f>CONCATENATE( "mqsicvp ",ConfigData!$D$4," -n ",A2)</f>
        <v>mqsicvp brk0002p -n CFRS</v>
      </c>
    </row>
    <row r="3" spans="1:8" s="11" customFormat="1" x14ac:dyDescent="0.25">
      <c r="A3" s="11" t="s">
        <v>182</v>
      </c>
      <c r="B3" s="11" t="s">
        <v>46</v>
      </c>
      <c r="C3" s="12" t="s">
        <v>47</v>
      </c>
      <c r="D3" s="11" t="str">
        <f>CONCATENATE( "mqsisetdbparms ",ConfigData!$D$4," -n ",A3," -u ",B3," -p ",C3)</f>
        <v>mqsisetdbparms brk0002p -n RESOURCELINK -u CMLIVE -p jm08_cml</v>
      </c>
      <c r="F3" s="11" t="str">
        <f>CONCATENATE( "mqsicvp ",ConfigData!$D$4," -n ",A3)</f>
        <v>mqsicvp brk0002p -n RESOURCELINK</v>
      </c>
      <c r="H3" s="11" t="s">
        <v>183</v>
      </c>
    </row>
    <row r="4" spans="1:8" s="11" customFormat="1" x14ac:dyDescent="0.25">
      <c r="A4" s="11" t="s">
        <v>44</v>
      </c>
      <c r="B4" s="11" t="s">
        <v>45</v>
      </c>
      <c r="C4" s="11" t="s">
        <v>92</v>
      </c>
      <c r="D4" s="11" t="str">
        <f>CONCATENATE( "mqsisetdbparms ",ConfigData!$D$4," -n ",A4," -u ",B4," -p ",C4)</f>
        <v>mqsisetdbparms brk0002p -n ESBCONF -u wmbadmin -p mGoKzgloR2gLmxOGWiWH</v>
      </c>
      <c r="F4" s="11" t="str">
        <f>CONCATENATE( "mqsicvp ",ConfigData!$D$4," -n ",A4)</f>
        <v>mqsicvp brk0002p -n ESBCONF</v>
      </c>
    </row>
    <row r="5" spans="1:8" s="11" customFormat="1" x14ac:dyDescent="0.25">
      <c r="A5" s="11" t="s">
        <v>97</v>
      </c>
      <c r="B5" s="11" t="s">
        <v>98</v>
      </c>
      <c r="C5" s="11" t="s">
        <v>39</v>
      </c>
      <c r="D5" s="11" t="str">
        <f>CONCATENATE( "mqsisetdbparms ",ConfigData!$D$4," -n ",A5," -u ",B5," -p ",C5)</f>
        <v>mqsisetdbparms brk0002p -n BPMDB -u bpmdbusr -p b0z2kh95</v>
      </c>
      <c r="F5" s="11" t="str">
        <f>CONCATENATE( "mqsicvp ",ConfigData!$D$4," -n ",A5)</f>
        <v>mqsicvp brk0002p -n BPMDB</v>
      </c>
    </row>
    <row r="6" spans="1:8" s="11" customFormat="1" x14ac:dyDescent="0.25">
      <c r="A6" s="11" t="s">
        <v>88</v>
      </c>
      <c r="B6" s="11" t="s">
        <v>86</v>
      </c>
      <c r="C6" s="11" t="s">
        <v>87</v>
      </c>
      <c r="D6" s="11" t="str">
        <f>CONCATENATE( "mqsisetdbparms ",ConfigData!$D$4," -n ",A6," -u ",B6," -p ",C6)</f>
        <v>mqsisetdbparms brk0002p -n STATSNX_LIVE -u statsnx -p R3ms09_1</v>
      </c>
      <c r="F6" s="11" t="str">
        <f>CONCATENATE( "mqsicvp ",ConfigData!$D$4," -n ",A6)</f>
        <v>mqsicvp brk0002p -n STATSNX_LIVE</v>
      </c>
    </row>
    <row r="7" spans="1:8" s="14" customFormat="1" x14ac:dyDescent="0.25">
      <c r="A7" s="14" t="s">
        <v>102</v>
      </c>
    </row>
    <row r="8" spans="1:8" s="15" customFormat="1" x14ac:dyDescent="0.25">
      <c r="A8" s="15" t="s">
        <v>96</v>
      </c>
      <c r="B8" s="15" t="s">
        <v>60</v>
      </c>
      <c r="C8" s="15" t="s">
        <v>61</v>
      </c>
      <c r="D8" s="15" t="str">
        <f>CONCATENATE( "mqsisetdbparms ",ConfigData!$D$4," -n ",A8," -u ",B8," -p ",C8)</f>
        <v>mqsisetdbparms brk0002p -n STEP_LIVE -u STEP -p h53ks!f</v>
      </c>
      <c r="F8" s="15" t="str">
        <f>CONCATENATE( "mqsicvp ",ConfigData!$D$4," -n ",A8)</f>
        <v>mqsicvp brk0002p -n STEP_LIVE</v>
      </c>
    </row>
    <row r="9" spans="1:8" s="4" customFormat="1" x14ac:dyDescent="0.25">
      <c r="A9" s="14" t="s">
        <v>100</v>
      </c>
    </row>
    <row r="10" spans="1:8" s="15" customFormat="1" x14ac:dyDescent="0.25">
      <c r="A10" s="15" t="s">
        <v>99</v>
      </c>
      <c r="B10" s="15" t="s">
        <v>60</v>
      </c>
      <c r="C10" s="15" t="s">
        <v>61</v>
      </c>
      <c r="D10" s="15" t="str">
        <f>CONCATENATE( "mqsisetdbparms ",ConfigData!$D$4," -n ",A10," -u ",B10," -p ",C10)</f>
        <v>mqsisetdbparms brk0002p -n STEP_TEST -u STEP -p h53ks!f</v>
      </c>
      <c r="F10" s="15" t="str">
        <f>CONCATENATE( "mqsicvp ",ConfigData!$D$4," -n ",A10)</f>
        <v>mqsicvp brk0002p -n STEP_TEST</v>
      </c>
    </row>
    <row r="11" spans="1:8" s="14" customFormat="1" x14ac:dyDescent="0.25">
      <c r="A11" s="14" t="s">
        <v>101</v>
      </c>
    </row>
    <row r="12" spans="1:8" s="11" customFormat="1" x14ac:dyDescent="0.25">
      <c r="A12" s="11" t="s">
        <v>60</v>
      </c>
      <c r="B12" s="11" t="s">
        <v>60</v>
      </c>
      <c r="C12" s="11" t="s">
        <v>61</v>
      </c>
      <c r="D12" s="11" t="str">
        <f>CONCATENATE( "mqsisetdbparms ",ConfigData!$D$4," -n ",A12," -u ",B12," -p ",C12)</f>
        <v>mqsisetdbparms brk0002p -n STEP -u STEP -p h53ks!f</v>
      </c>
      <c r="F12" s="11" t="str">
        <f>CONCATENATE( "mqsicvp ",ConfigData!$D$4," -n ",A12)</f>
        <v>mqsicvp brk0002p -n STEP</v>
      </c>
    </row>
    <row r="13" spans="1:8" s="11" customFormat="1" x14ac:dyDescent="0.25">
      <c r="A13" s="11" t="s">
        <v>103</v>
      </c>
      <c r="B13" s="11" t="s">
        <v>104</v>
      </c>
      <c r="C13" s="11" t="s">
        <v>105</v>
      </c>
      <c r="D13" s="11" t="str">
        <f>CONCATENATE( "mqsisetdbparms ",ConfigData!$D$4," -n ",A13," -u ",B13," -p ",C13)</f>
        <v>mqsisetdbparms brk0002p -n STEP_SS -u step_userl -p Stepuserl999</v>
      </c>
      <c r="F13" s="11" t="str">
        <f>CONCATENATE( "mqsicvp ",ConfigData!$D$4," -n ",A13)</f>
        <v>mqsicvp brk0002p -n STEP_SS</v>
      </c>
    </row>
    <row r="16" spans="1:8" s="11" customFormat="1" x14ac:dyDescent="0.25">
      <c r="A16" s="11" t="s">
        <v>144</v>
      </c>
      <c r="B16" s="11" t="s">
        <v>104</v>
      </c>
      <c r="C16" s="11" t="s">
        <v>105</v>
      </c>
      <c r="D16" s="11" t="str">
        <f>CONCATENATE( "mqsisetdbparms ",ConfigData!$D$4," -n ",A16," -u ",B16," -p ",C16)</f>
        <v>mqsisetdbparms brk0002p -n METER_READINGS -u step_userl -p Stepuserl999</v>
      </c>
      <c r="F16" s="11" t="str">
        <f>CONCATENATE( "mqsicvp ",ConfigData!$D$4," -n ",A16)</f>
        <v>mqsicvp brk0002p -n METER_READINGS</v>
      </c>
    </row>
    <row r="18" spans="1:8" s="11" customFormat="1" x14ac:dyDescent="0.25">
      <c r="A18" s="11" t="s">
        <v>152</v>
      </c>
      <c r="B18" s="11" t="s">
        <v>104</v>
      </c>
      <c r="C18" s="11" t="s">
        <v>105</v>
      </c>
      <c r="D18" s="11" t="str">
        <f>CONCATENATE( "mqsisetdbparms ",ConfigData!$D$4," -n ",A18," -u ",B18," -p ",C18)</f>
        <v>mqsisetdbparms brk0002p -n ICCS -u step_userl -p Stepuserl999</v>
      </c>
      <c r="F18" s="11" t="str">
        <f>CONCATENATE( "mqsicvp ",ConfigData!$D$4," -n ",A18)</f>
        <v>mqsicvp brk0002p -n ICCS</v>
      </c>
    </row>
    <row r="20" spans="1:8" x14ac:dyDescent="0.25">
      <c r="A20" s="11" t="s">
        <v>178</v>
      </c>
      <c r="B20" s="11" t="s">
        <v>104</v>
      </c>
      <c r="C20" s="11" t="s">
        <v>105</v>
      </c>
      <c r="D20" s="11" t="str">
        <f>CONCATENATE( "mqsisetdbparms ",ConfigData!$D$4," -n ",A20," -u ",B20," -p ",C20)</f>
        <v>mqsisetdbparms brk0002p -n GartanRDS -u step_userl -p Stepuserl999</v>
      </c>
      <c r="E20" s="11"/>
      <c r="F20" s="11" t="str">
        <f>CONCATENATE( "mqsicvp ",ConfigData!$D$4," -n ",A20)</f>
        <v>mqsicvp brk0002p -n GartanRDS</v>
      </c>
      <c r="G20" s="11"/>
      <c r="H20" s="11" t="s">
        <v>179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" sqref="C2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QL(fgc0002p.BORQQ) MAXMSGL(4194304) MAXDEPTH(100000)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2" sqref="E2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MAXDEPTH(100000)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  <row r="20" spans="1:6" x14ac:dyDescent="0.25">
      <c r="A20" t="s">
        <v>150</v>
      </c>
      <c r="B20">
        <f t="shared" ref="B20" si="1">4*2^20</f>
        <v>4194304</v>
      </c>
      <c r="C20">
        <v>5000</v>
      </c>
      <c r="D20" t="s">
        <v>151</v>
      </c>
      <c r="E20" s="5" t="str">
        <f>CONCATENATE("DEFINE QL(",A20,ConfigData!$D$2,") MAXMSGL(",B20,") MAXDEPTH(",C20,") DESCR('",D20,"') BOQNAME(",ConfigData!$H$3,") BOTHRESH(",ConfigData!$F$3,") REPLACE")</f>
        <v>DEFINE QL(UKFF.SVC.INCIDENT.PROD) MAXMSGL(4194304) MAXDEPTH(5000) DESCR('Incident Service') BOQNAME(fgc0002p.BORQQ) BOTHRESH(3) REPLACE</v>
      </c>
    </row>
    <row r="22" spans="1:6" x14ac:dyDescent="0.25">
      <c r="A22" t="s">
        <v>180</v>
      </c>
      <c r="B22">
        <v>4096</v>
      </c>
      <c r="C22">
        <v>5000</v>
      </c>
      <c r="D22" t="s">
        <v>181</v>
      </c>
      <c r="E22" s="5" t="str">
        <f>CONCATENATE("DEFINE QL(",A22,ConfigData!$D$2,") MAXMSGL(",B22,") MAXDEPTH(",C22,") DESCR('",D22,"') BOQNAME(",ConfigData!$H$3,") BOTHRESH(",ConfigData!$F$3,") REPLACE")</f>
        <v>DEFINE QL(AD.CHANGES.PROD) MAXMSGL(4096) MAXDEPTH(5000) DESCR('Active Directory Changes') BOQNAME(fgc0002p.BORQQ) BOTHRESH(3) REPLACE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G2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3" customFormat="1" x14ac:dyDescent="0.25">
      <c r="A4" s="13" t="s">
        <v>57</v>
      </c>
      <c r="B4" s="13">
        <v>1000000</v>
      </c>
      <c r="C4" s="13">
        <v>5000</v>
      </c>
      <c r="D4" s="13" t="s">
        <v>56</v>
      </c>
      <c r="G4" s="13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3" customFormat="1" x14ac:dyDescent="0.25">
      <c r="A6" s="13" t="s">
        <v>58</v>
      </c>
      <c r="B6" s="13">
        <v>1000000</v>
      </c>
      <c r="C6" s="13">
        <v>5000</v>
      </c>
      <c r="D6" s="13" t="s">
        <v>59</v>
      </c>
      <c r="G6" s="13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9" spans="1:7" x14ac:dyDescent="0.25">
      <c r="A9" t="s">
        <v>106</v>
      </c>
      <c r="B9">
        <f>100*2^20</f>
        <v>104857600</v>
      </c>
      <c r="C9">
        <v>500000</v>
      </c>
      <c r="D9" t="s">
        <v>107</v>
      </c>
      <c r="G9" t="str">
        <f>CONCATENATE("DEFINE QL(",A9,ConfigData!$D$2,") MAXMSGL(",B9,") MAXDEPTH(",C9,") DESCR('",D9,"') BOQNAME(",ConfigData!$H$3,") BOTHRESH(",ConfigData!$F$3,") REPLACE")</f>
        <v>DEFINE QL(OCP.INCIDENTS.SUB.PROD) MAXMSGL(104857600) MAXDEPTH(500000) DESCR('Incident details published from the mobilisation system.') BOQNAME(fgc0002p.BORQQ) BOTHRESH(3) REPLACE</v>
      </c>
    </row>
    <row r="10" spans="1:7" x14ac:dyDescent="0.25">
      <c r="A10" t="s">
        <v>108</v>
      </c>
      <c r="B10">
        <f>4*2^20</f>
        <v>4194304</v>
      </c>
      <c r="C10">
        <f>5000</f>
        <v>5000</v>
      </c>
      <c r="D10" t="s">
        <v>109</v>
      </c>
      <c r="G10" t="str">
        <f>CONCATENATE("DEFINE QL(",A10,ConfigData!$D$2,") MAXMSGL(",B10,") MAXDEPTH(",C10,") DESCR('",D10,"') BOQNAME(",ConfigData!$H$3,") BOTHRESH(",ConfigData!$F$3,") REPLACE")</f>
        <v>DEFINE QL(OCP.SVC.CRUD.PROD) MAXMSGL(4194304) MAXDEPTH(5000) DESCR('CRUD Service for OnCall Payments') BOQNAME(fgc0002p.BORQQ) BOTHRESH(3) REPLACE</v>
      </c>
    </row>
    <row r="11" spans="1:7" x14ac:dyDescent="0.25">
      <c r="A11" t="s">
        <v>127</v>
      </c>
      <c r="B11">
        <f>1*2^20</f>
        <v>1048576</v>
      </c>
      <c r="C11">
        <v>10</v>
      </c>
      <c r="D11" t="s">
        <v>130</v>
      </c>
      <c r="G11" t="str">
        <f>CONCATENATE("DEFINE QL(",A11,ConfigData!$D$2,") MAXMSGL(",B11,") MAXDEPTH(",C11,") DESCR('",D11,"') BOQNAME(",ConfigData!$H$3,") BOTHRESH(",ConfigData!$F$3,") REPLACE")</f>
        <v>DEFINE QL(OCP.SVC.EXPORTPAYCLAIMS.PROD) MAXMSGL(1048576) MAXDEPTH(10) DESCR('Service to perform an export of pay claims') BOQNAME(fgc0002p.BORQQ) BOTHRESH(3) REPLACE</v>
      </c>
    </row>
    <row r="12" spans="1:7" x14ac:dyDescent="0.25">
      <c r="A12" t="s">
        <v>128</v>
      </c>
      <c r="B12">
        <f>1*2^20</f>
        <v>1048576</v>
      </c>
      <c r="C12">
        <v>10</v>
      </c>
      <c r="D12" t="s">
        <v>131</v>
      </c>
      <c r="G12" t="str">
        <f>CONCATENATE("DEFINE QL(",A12,ConfigData!$D$2,") MAXMSGL(",B12,") MAXDEPTH(",C12,") DESCR('",D12,"') BOQNAME(",ConfigData!$H$3,") BOTHRESH(",ConfigData!$F$3,") REPLACE")</f>
        <v>DEFINE QL(OCP.SVC.ERRPAYCHECK.PROD) MAXMSGL(1048576) MAXDEPTH(10) DESCR('Service to check pay claims and hold those in error') BOQNAME(fgc0002p.BORQQ) BOTHRESH(3) REPLACE</v>
      </c>
    </row>
    <row r="13" spans="1:7" x14ac:dyDescent="0.25">
      <c r="A13" t="s">
        <v>129</v>
      </c>
      <c r="B13">
        <f>1*2^20</f>
        <v>1048576</v>
      </c>
      <c r="C13">
        <v>10</v>
      </c>
      <c r="D13" t="s">
        <v>132</v>
      </c>
      <c r="G13" t="str">
        <f>CONCATENATE("DEFINE QL(",A13,ConfigData!$D$2,") MAXMSGL(",B13,") MAXDEPTH(",C13,") DESCR('",D13,"') BOQNAME(",ConfigData!$H$3,") BOTHRESH(",ConfigData!$F$3,") REPLACE")</f>
        <v>DEFINE QL(OCP.SVC.PAYROLLCUTOFF.PROD) MAXMSGL(1048576) MAXDEPTH(10) DESCR('Service for Payroll to perform a cutoff of pending claims') BOQNAME(fgc0002p.BORQQ) BOTHRESH(3) REPLACE</v>
      </c>
    </row>
    <row r="15" spans="1:7" x14ac:dyDescent="0.25">
      <c r="A15" t="s">
        <v>135</v>
      </c>
      <c r="B15">
        <f>100*2^20</f>
        <v>104857600</v>
      </c>
      <c r="C15">
        <v>5000</v>
      </c>
      <c r="D15" t="s">
        <v>136</v>
      </c>
      <c r="G15" t="str">
        <f>CONCATENATE("DEFINE QL(",A15,ConfigData!$D$2,") MAXMSGL(",B15,") MAXDEPTH(",C15,") DESCR('",D15,"') BOQNAME(",ConfigData!$H$3,") BOTHRESH(",ConfigData!$F$3,") REPLACE")</f>
        <v>DEFINE QL(XLSTOXML.IN.PROD) MAXMSGL(104857600) MAXDEPTH(5000) DESCR('Request queue to transform an Excel (XLS) to an XML document') BOQNAME(fgc0002p.BORQQ) BOTHRESH(3) REPLACE</v>
      </c>
    </row>
    <row r="16" spans="1:7" x14ac:dyDescent="0.25">
      <c r="A16" t="s">
        <v>137</v>
      </c>
      <c r="B16">
        <f>100*2^20</f>
        <v>104857600</v>
      </c>
      <c r="C16">
        <v>5000</v>
      </c>
      <c r="D16" t="s">
        <v>138</v>
      </c>
      <c r="G16" t="str">
        <f>CONCATENATE("DEFINE QL(",A16,ConfigData!$D$2,") MAXMSGL(",B16,") MAXDEPTH(",C16,") DESCR('",D16,"') BOQNAME(",ConfigData!$H$3,") BOTHRESH(",ConfigData!$F$3,") REPLACE")</f>
        <v>DEFINE QL(XLSTOXML.OUT.PROD) MAXMSGL(104857600) MAXDEPTH(5000) DESCR('Response queue to transform an Excel (XLS) to an XML document') BOQNAME(fgc0002p.BORQQ) BOTHRESH(3) REPLACE</v>
      </c>
    </row>
    <row r="18" spans="1:7" x14ac:dyDescent="0.25">
      <c r="A18" t="s">
        <v>142</v>
      </c>
      <c r="B18">
        <f>4*2^20</f>
        <v>4194304</v>
      </c>
      <c r="C18">
        <v>5000</v>
      </c>
      <c r="D18" t="s">
        <v>143</v>
      </c>
      <c r="G18" t="str">
        <f>CONCATENATE("DEFINE QL(",A18,ConfigData!$D$2,") MAXMSGL(",B18,") MAXDEPTH(",C18,") DESCR('",D18,"') BOQNAME(",ConfigData!$H$3,") BOTHRESH(",ConfigData!$F$3,") REPLACE")</f>
        <v>DEFINE QL(METERREADINGS.SVC.CRUD.PROD) MAXMSGL(4194304) MAXDEPTH(5000) DESCR('CRUD Service for Meter Readings/Carbon Footprint') BOQNAME(fgc0002p.BORQQ) BOTHRESH(3) REPLACE</v>
      </c>
    </row>
    <row r="20" spans="1:7" x14ac:dyDescent="0.25">
      <c r="A20" t="s">
        <v>147</v>
      </c>
    </row>
    <row r="21" spans="1:7" x14ac:dyDescent="0.25">
      <c r="A21" t="s">
        <v>146</v>
      </c>
      <c r="B21">
        <f>100*2^20</f>
        <v>104857600</v>
      </c>
      <c r="C21">
        <v>500000</v>
      </c>
      <c r="D21" t="s">
        <v>145</v>
      </c>
      <c r="E21" s="5"/>
      <c r="F21" s="5"/>
      <c r="G21" t="str">
        <f>CONCATENATE("DEFINE QL(",A21,ConfigData!$D$2,") MAXMSGL(",B21,") MAXDEPTH(",C21,") DESCR('",D21,"') BOQNAME(",ConfigData!$H$3,") BOTHRESH(",ConfigData!$F$3,") REPLACE")</f>
        <v>DEFINE QL(STATSNX.SUB.PROD) MAXMSGL(104857600) MAXDEPTH(500000) DESCR('STATSNX Subscriber') BOQNAME(fgc0002p.BORQQ) BOTHRESH(3) REPLACE</v>
      </c>
    </row>
    <row r="23" spans="1:7" x14ac:dyDescent="0.25">
      <c r="A23" t="s">
        <v>153</v>
      </c>
      <c r="B23">
        <f>100*2^20</f>
        <v>104857600</v>
      </c>
      <c r="C23">
        <v>500000</v>
      </c>
      <c r="D23" t="s">
        <v>154</v>
      </c>
      <c r="G23" t="str">
        <f>CONCATENATE("DEFINE QL(",A23,ConfigData!$D$2,") MAXMSGL(",B23,") MAXDEPTH(",C23,") DESCR('",D23,"') BOQNAME(",ConfigData!$H$3,") BOTHRESH(",ConfigData!$F$3,") REPLACE")</f>
        <v>DEFINE QL(AUDITLOG.PROD) MAXMSGL(104857600) MAXDEPTH(500000) DESCR('Audit Logging Queue') BOQNAME(fgc0002p.BORQQ) BOTHRESH(3) REPLACE</v>
      </c>
    </row>
    <row r="24" spans="1:7" x14ac:dyDescent="0.25">
      <c r="A24" t="s">
        <v>155</v>
      </c>
      <c r="B24">
        <f>100*2^20</f>
        <v>104857600</v>
      </c>
      <c r="C24">
        <v>500000</v>
      </c>
      <c r="D24" t="s">
        <v>156</v>
      </c>
      <c r="G24" t="str">
        <f>CONCATENATE("DEFINE QL(",A24,ConfigData!$D$2,") MAXMSGL(",B24,") MAXDEPTH(",C24,") DESCR('",D24,"') BOQNAME(",ConfigData!$H$3,") BOTHRESH(",ConfigData!$F$3,") REPLACE")</f>
        <v>DEFINE QL(EVENTMONITORING.PROD) MAXMSGL(104857600) MAXDEPTH(500000) DESCR('Event Monitoring Queue') BOQNAME(fgc0002p.BORQQ) BOTHRESH(3) REPLACE</v>
      </c>
    </row>
    <row r="26" spans="1:7" x14ac:dyDescent="0.25">
      <c r="A26" t="s">
        <v>180</v>
      </c>
      <c r="B26">
        <v>4096</v>
      </c>
      <c r="C26">
        <v>5000</v>
      </c>
      <c r="D26" t="s">
        <v>181</v>
      </c>
      <c r="G26" t="str">
        <f>CONCATENATE("DEFINE QL(",A26,ConfigData!$D$2,") MAXMSGL(",B26,") MAXDEPTH(",C26,") DESCR('",D26,"') BOQNAME(",ConfigData!$H$3,") BOTHRESH(",ConfigData!$F$3,") REPLACE")</f>
        <v>DEFINE QL(AD.CHANGES.PROD) MAXMSGL(4096) MAXDEPTH(5000) DESCR('Active Directory Changes') BOQNAME(fgc0002p.BORQQ) BOTHRESH(3) REPLACE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7" sqref="G7:G26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17" customFormat="1" ht="74.25" thickBot="1" x14ac:dyDescent="0.35">
      <c r="A1" s="17" t="s">
        <v>62</v>
      </c>
      <c r="B1" s="17" t="s">
        <v>123</v>
      </c>
      <c r="C1" s="17" t="s">
        <v>0</v>
      </c>
      <c r="D1" s="18" t="s">
        <v>1</v>
      </c>
      <c r="E1" s="18" t="s">
        <v>2</v>
      </c>
      <c r="F1" s="17" t="s">
        <v>3</v>
      </c>
      <c r="G1" s="17" t="s">
        <v>124</v>
      </c>
    </row>
    <row r="2" spans="1:7" ht="15.75" thickTop="1" x14ac:dyDescent="0.25">
      <c r="B2" s="4" t="s">
        <v>70</v>
      </c>
    </row>
    <row r="3" spans="1:7" s="9" customFormat="1" ht="15.75" hidden="1" thickBot="1" x14ac:dyDescent="0.3">
      <c r="A3" s="9" t="s">
        <v>77</v>
      </c>
      <c r="C3" s="10"/>
      <c r="G3" s="10"/>
    </row>
    <row r="4" spans="1:7" hidden="1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QL(",C4,") MAXMSGL(",D4,") MAXDEPTH(",E4,") DESCR('",F4,"') BOQNAME(",ConfigData!$H$3,") BOTHRESH(",ConfigData!$F$3,") REPLACE")</f>
        <v>DEFINE QL(TRG.CRON.PROD) MAXMSGL(4096) MAXDEPTH(1) DESCR('Initiator queue for scheduler, put from cron job') BOQNAME(fgc0002p.BORQQ) BOTHRESH(3) REPLACE</v>
      </c>
    </row>
    <row r="5" spans="1:7" hidden="1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QL(",C5,") MAXMSGL(",D5,") MAXDEPTH(",E5,") DESCR('",F5,"') BOQNAME(",ConfigData!$H$3,") BOTHRESH(",ConfigData!$F$3,") REPLACE")</f>
        <v>DEFINE QL(TRG.CRONHIST.PROD) MAXMSGL(4096) MAXDEPTH(1) DESCR('Standard queue for triming cron history.') BOQNAME(fgc0002p.BORQQ) BOTHRESH(3) REPLACE</v>
      </c>
    </row>
    <row r="6" spans="1:7" s="9" customFormat="1" ht="15.75" hidden="1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IF(NOT(ISBLANK(B7)),CONCATENATE(A7,".",SUBSTITUTE(UPPER(B7),"-",""),ConfigData!$D$2),"")</f>
        <v>TRG.EA938F900E757A39E040007F01001B22.PROD</v>
      </c>
      <c r="D7">
        <f>IF(NOT(ISBLANK(C7)),2^10*4,"")</f>
        <v>4096</v>
      </c>
      <c r="E7">
        <f>IF(NOT(ISBLANK(C7)),1,"")</f>
        <v>1</v>
      </c>
      <c r="F7" t="s">
        <v>65</v>
      </c>
      <c r="G7" s="5" t="str">
        <f>IF(NOT(ISBLANK(C7)),CONCATENATE("DEFINE QL(",C7,") MAXMSGL(",D7,") MAXDEPTH(",E7,") DESCR('",F7,"') BOQNAME(",ConfigData!$H$3,") BOTHRESH(1) REPLACE"),"")</f>
        <v>DEFINE QL(TRG.EA938F900E757A39E040007F01001B22.PROD) MAXMSGL(4096) MAXDEPTH(1) DESCR('Invalid Transaction Report for Government Procurement Cards') BOQNAME(fgc0002p.BORQQ) BOTHRESH(1) REPLACE</v>
      </c>
    </row>
    <row r="8" spans="1:7" x14ac:dyDescent="0.25">
      <c r="A8" t="s">
        <v>63</v>
      </c>
      <c r="B8" t="s">
        <v>66</v>
      </c>
      <c r="C8" s="5" t="str">
        <f>IF(NOT(ISBLANK(B8)),CONCATENATE(A8,".",SUBSTITUTE(UPPER(B8),"-",""),ConfigData!$D$2),"")</f>
        <v>TRG.EC185528119388BCE040007F01004D73.PROD</v>
      </c>
      <c r="D8">
        <f t="shared" ref="D8:D71" si="1">IF(NOT(ISBLANK(C8)),2^10*4,"")</f>
        <v>4096</v>
      </c>
      <c r="E8">
        <f t="shared" ref="E8:E71" si="2">IF(NOT(ISBLANK(C8)),1,"")</f>
        <v>1</v>
      </c>
      <c r="F8" t="s">
        <v>67</v>
      </c>
      <c r="G8" s="5" t="str">
        <f>IF(NOT(ISBLANK(C8)),CONCATENATE("DEFINE QL(",C8,") MAXMSGL(",D8,") MAXDEPTH(",E8,") DESCR('",F8,"') BOQNAME(",ConfigData!$H$3,") BOTHRESH(1) REPLACE"),"")</f>
        <v>DEFINE QL(TRG.EC185528119388BCE040007F01004D73.PROD) MAXMSGL(4096) MAXDEPTH(1) DESCR('Used to instruct WMB to generate a number of UUIDs') BOQNAME(fgc0002p.BORQQ) BOTHRESH(1) REPLACE</v>
      </c>
    </row>
    <row r="9" spans="1:7" x14ac:dyDescent="0.25">
      <c r="A9" t="s">
        <v>63</v>
      </c>
      <c r="B9" t="s">
        <v>68</v>
      </c>
      <c r="C9" s="5" t="str">
        <f>IF(NOT(ISBLANK(B9)),CONCATENATE(A9,".",SUBSTITUTE(UPPER(B9),"-",""),ConfigData!$D$2),"")</f>
        <v>TRG.EDCF96F73298DCD6E040007F01002A78.PROD</v>
      </c>
      <c r="D9">
        <f t="shared" si="1"/>
        <v>4096</v>
      </c>
      <c r="E9">
        <f t="shared" si="2"/>
        <v>1</v>
      </c>
      <c r="F9" t="s">
        <v>69</v>
      </c>
      <c r="G9" s="5" t="str">
        <f>IF(NOT(ISBLANK(C9)),CONCATENATE("DEFINE QL(",C9,") MAXMSGL(",D9,") MAXDEPTH(",E9,") DESCR('",F9,"') BOQNAME(",ConfigData!$H$3,") BOTHRESH(1) REPLACE"),"")</f>
        <v>DEFINE QL(TRG.EDCF96F73298DCD6E040007F01002A78.PROD) MAXMSGL(4096) MAXDEPTH(1) DESCR('Used to trigger the export of data to a Dream CSV import file') BOQNAME(fgc0002p.BORQQ) BOTHRESH(1) REPLACE</v>
      </c>
    </row>
    <row r="10" spans="1:7" x14ac:dyDescent="0.25">
      <c r="A10" t="s">
        <v>63</v>
      </c>
      <c r="B10" t="s">
        <v>74</v>
      </c>
      <c r="C10" s="5" t="str">
        <f>IF(NOT(ISBLANK(B10)),CONCATENATE(A10,".",SUBSTITUTE(UPPER(B10),"-",""),ConfigData!$D$2),"")</f>
        <v>TRG.F3B0761D73C7BE83E040007F01006A57.PROD</v>
      </c>
      <c r="D10">
        <f t="shared" si="1"/>
        <v>4096</v>
      </c>
      <c r="E10">
        <f t="shared" si="2"/>
        <v>1</v>
      </c>
      <c r="F10" t="s">
        <v>75</v>
      </c>
      <c r="G10" s="5" t="str">
        <f>IF(NOT(ISBLANK(C10)),CONCATENATE("DEFINE QL(",C10,") MAXMSGL(",D10,") MAXDEPTH(",E10,") DESCR('",F10,"') BOQNAME(",ConfigData!$H$3,") BOTHRESH(1) REPLACE"),"")</f>
        <v>DEFINE QL(TRG.F3B0761D73C7BE83E040007F01006A57.PROD) MAXMSGL(4096) MAXDEPTH(1) DESCR('Gets and reports on BPM instances in an error state.') BOQNAME(fgc0002p.BORQQ) BOTHRESH(1) REPLACE</v>
      </c>
    </row>
    <row r="11" spans="1:7" x14ac:dyDescent="0.25">
      <c r="A11" t="s">
        <v>63</v>
      </c>
      <c r="B11" t="s">
        <v>82</v>
      </c>
      <c r="C11" s="5" t="str">
        <f>IF(NOT(ISBLANK(B11)),CONCATENATE(A11,".",SUBSTITUTE(UPPER(B11),"-",""),ConfigData!$D$2),"")</f>
        <v>TRG.F3D9AACA7497D170E040007F0100653C.PROD</v>
      </c>
      <c r="D11">
        <f t="shared" si="1"/>
        <v>4096</v>
      </c>
      <c r="E11">
        <f t="shared" si="2"/>
        <v>1</v>
      </c>
      <c r="F11" t="s">
        <v>83</v>
      </c>
      <c r="G11" s="5" t="str">
        <f>IF(NOT(ISBLANK(C11)),CONCATENATE("DEFINE QL(",C11,") MAXMSGL(",D11,") MAXDEPTH(",E11,") DESCR('",F11,"') BOQNAME(",ConfigData!$H$3,") BOTHRESH(1) REPLACE"),"")</f>
        <v>DEFINE QL(TRG.F3D9AACA7497D170E040007F0100653C.PROD) MAXMSGL(4096) MAXDEPTH(1) DESCR('Received task notification email.') BOQNAME(fgc0002p.BORQQ) BOTHRESH(1) REPLACE</v>
      </c>
    </row>
    <row r="12" spans="1:7" x14ac:dyDescent="0.25">
      <c r="A12" t="s">
        <v>63</v>
      </c>
      <c r="D12" t="str">
        <f t="shared" si="1"/>
        <v/>
      </c>
      <c r="E12" t="str">
        <f t="shared" si="2"/>
        <v/>
      </c>
      <c r="G12" s="5" t="str">
        <f>IF(NOT(ISBLANK(C12)),CONCATENATE("DEFINE QL(",C12,") MAXMSGL(",D12,") MAXDEPTH(",E12,") DESCR('",F12,"') BOQNAME(",ConfigData!$H$3,") BOTHRESH(",ConfigData!$F$3,") REPLACE"),"")</f>
        <v/>
      </c>
    </row>
    <row r="13" spans="1:7" x14ac:dyDescent="0.25">
      <c r="A13" t="s">
        <v>63</v>
      </c>
      <c r="B13" t="s">
        <v>117</v>
      </c>
      <c r="C13" s="5" t="str">
        <f>IF(NOT(ISBLANK(B13)),CONCATENATE(A13,".",SUBSTITUTE(UPPER(B13),"-",""),ConfigData!$D$2),"")</f>
        <v>TRG.008121A9CA484115E050007F010005BF.PROD</v>
      </c>
      <c r="D13">
        <f t="shared" si="1"/>
        <v>4096</v>
      </c>
      <c r="E13">
        <f t="shared" si="2"/>
        <v>1</v>
      </c>
      <c r="F13" t="s">
        <v>120</v>
      </c>
      <c r="G13" s="5" t="str">
        <f>IF(NOT(ISBLANK(C13)),CONCATENATE("DEFINE QL(",C13,") MAXMSGL(",D13,") MAXDEPTH(",E13,") DESCR('",F13,"') BOQNAME(",ConfigData!$H$3,") BOTHRESH(1) REPLACE"),"")</f>
        <v>DEFINE QL(TRG.008121A9CA484115E050007F010005BF.PROD) MAXMSGL(4096) MAXDEPTH(1) DESCR('Trigger to create On-Call Payments at Training Centre (OCP)') BOQNAME(fgc0002p.BORQQ) BOTHRESH(1) REPLACE</v>
      </c>
    </row>
    <row r="14" spans="1:7" x14ac:dyDescent="0.25">
      <c r="A14" t="s">
        <v>63</v>
      </c>
      <c r="B14" t="s">
        <v>118</v>
      </c>
      <c r="C14" s="5" t="str">
        <f>IF(NOT(ISBLANK(B14)),CONCATENATE(A14,".",SUBSTITUTE(UPPER(B14),"-",""),ConfigData!$D$2),"")</f>
        <v>TRG.01233579C0FA0EF3E050007F01002A55.PROD</v>
      </c>
      <c r="D14">
        <f t="shared" si="1"/>
        <v>4096</v>
      </c>
      <c r="E14">
        <f t="shared" si="2"/>
        <v>1</v>
      </c>
      <c r="F14" t="s">
        <v>121</v>
      </c>
      <c r="G14" s="5" t="str">
        <f>IF(NOT(ISBLANK(C14)),CONCATENATE("DEFINE QL(",C14,") MAXMSGL(",D14,") MAXDEPTH(",E14,") DESCR('",F14,"') BOQNAME(",ConfigData!$H$3,") BOTHRESH(1) REPLACE"),"")</f>
        <v>DEFINE QL(TRG.01233579C0FA0EF3E050007F01002A55.PROD) MAXMSGL(4096) MAXDEPTH(1) DESCR('Trigger to perform an erroneous payments check. (OCP)') BOQNAME(fgc0002p.BORQQ) BOTHRESH(1) REPLACE</v>
      </c>
    </row>
    <row r="15" spans="1:7" x14ac:dyDescent="0.25">
      <c r="A15" t="s">
        <v>63</v>
      </c>
      <c r="B15" t="s">
        <v>119</v>
      </c>
      <c r="C15" s="5" t="str">
        <f>IF(NOT(ISBLANK(B15)),CONCATENATE(A15,".",SUBSTITUTE(UPPER(B15),"-",""),ConfigData!$D$2),"")</f>
        <v>TRG.BED586A02D1811E480EC0A5223B90000.PROD</v>
      </c>
      <c r="D15">
        <f t="shared" si="1"/>
        <v>4096</v>
      </c>
      <c r="E15">
        <f t="shared" si="2"/>
        <v>1</v>
      </c>
      <c r="F15" t="s">
        <v>122</v>
      </c>
      <c r="G15" s="5" t="str">
        <f>IF(NOT(ISBLANK(C15)),CONCATENATE("DEFINE QL(",C15,") MAXMSGL(",D15,") MAXDEPTH(",E15,") DESCR('",F15,"') BOQNAME(",ConfigData!$H$3,") BOTHRESH(1) REPLACE"),"")</f>
        <v>DEFINE QL(TRG.BED586A02D1811E480EC0A5223B90000.PROD) MAXMSGL(4096) MAXDEPTH(1) DESCR('Trigger to create the payments export file. (OCP)') BOQNAME(fgc0002p.BORQQ) BOTHRESH(1) REPLACE</v>
      </c>
    </row>
    <row r="16" spans="1:7" x14ac:dyDescent="0.25">
      <c r="A16" t="s">
        <v>63</v>
      </c>
      <c r="B16" t="s">
        <v>133</v>
      </c>
      <c r="C16" s="5" t="str">
        <f>IF(NOT(ISBLANK(B16)),CONCATENATE(A16,".",SUBSTITUTE(UPPER(B16),"-",""),ConfigData!$D$2),"")</f>
        <v>TRG.33FF6C2239A611E4BACA0A5223B90000.PROD</v>
      </c>
      <c r="D16">
        <f t="shared" si="1"/>
        <v>4096</v>
      </c>
      <c r="E16">
        <f t="shared" si="2"/>
        <v>1</v>
      </c>
      <c r="F16" t="s">
        <v>134</v>
      </c>
      <c r="G16" s="5" t="str">
        <f>IF(NOT(ISBLANK(C16)),CONCATENATE("DEFINE QL(",C16,") MAXMSGL(",D16,") MAXDEPTH(",E16,") DESCR('",F16,"') BOQNAME(",ConfigData!$H$3,") BOTHRESH(1) REPLACE"),"")</f>
        <v>DEFINE QL(TRG.33FF6C2239A611E4BACA0A5223B90000.PROD) MAXMSGL(4096) MAXDEPTH(1) DESCR('Trigger to create Drill Night Payments (OCP)') BOQNAME(fgc0002p.BORQQ) BOTHRESH(1) REPLACE</v>
      </c>
    </row>
    <row r="17" spans="1:7" x14ac:dyDescent="0.25">
      <c r="A17" t="s">
        <v>63</v>
      </c>
      <c r="D17" t="str">
        <f t="shared" si="1"/>
        <v/>
      </c>
      <c r="E17" t="str">
        <f t="shared" si="2"/>
        <v/>
      </c>
      <c r="G17" s="5" t="str">
        <f>IF(NOT(ISBLANK(C17)),CONCATENATE("DEFINE QL(",C17,") MAXMSGL(",D17,") MAXDEPTH(",E17,") DESCR('",F17,"') BOQNAME(",ConfigData!$H$3,") BOTHRESH(",ConfigData!$F$3,") REPLACE"),"")</f>
        <v/>
      </c>
    </row>
    <row r="18" spans="1:7" x14ac:dyDescent="0.25">
      <c r="A18" t="s">
        <v>63</v>
      </c>
      <c r="D18" t="str">
        <f t="shared" si="1"/>
        <v/>
      </c>
      <c r="E18" t="str">
        <f t="shared" si="2"/>
        <v/>
      </c>
      <c r="G18" s="5" t="str">
        <f>IF(NOT(ISBLANK(C18)),CONCATENATE("DEFINE QL(",C18,") MAXMSGL(",D18,") MAXDEPTH(",E18,") DESCR('",F18,"') BOQNAME(",ConfigData!$H$3,") BOTHRESH(",ConfigData!$F$3,") REPLACE"),"")</f>
        <v/>
      </c>
    </row>
    <row r="19" spans="1:7" s="9" customFormat="1" ht="15.75" thickBot="1" x14ac:dyDescent="0.3">
      <c r="A19" s="9" t="s">
        <v>139</v>
      </c>
      <c r="D19" s="9" t="str">
        <f t="shared" si="1"/>
        <v/>
      </c>
      <c r="E19" s="9" t="str">
        <f t="shared" si="2"/>
        <v/>
      </c>
      <c r="G19" s="9" t="str">
        <f>IF(NOT(ISBLANK(C19)),CONCATENATE("DEFINE QL(",C19,") MAXMSGL(",D19,") MAXDEPTH(",E19,") DESCR('",F19,"') BOQNAME(",ConfigData!$H$3,") BOTHRESH(",ConfigData!$F$3,") REPLACE"),"")</f>
        <v/>
      </c>
    </row>
    <row r="20" spans="1:7" x14ac:dyDescent="0.25">
      <c r="A20" t="s">
        <v>63</v>
      </c>
      <c r="B20" t="s">
        <v>140</v>
      </c>
      <c r="C20" s="5" t="str">
        <f>IF(NOT(ISBLANK(B20)),CONCATENATE(A20,".",SUBSTITUTE(UPPER(B20),"-",""),ConfigData!$D$2),"")</f>
        <v>TRG.33FF6DC639A611E4BACA0A5223B90000.PROD</v>
      </c>
      <c r="D20">
        <f t="shared" ref="D20" si="3">IF(NOT(ISBLANK(C20)),2^10*4,"")</f>
        <v>4096</v>
      </c>
      <c r="E20">
        <f t="shared" ref="E20" si="4">IF(NOT(ISBLANK(C20)),1,"")</f>
        <v>1</v>
      </c>
      <c r="F20" t="s">
        <v>141</v>
      </c>
      <c r="G20" s="5" t="str">
        <f>IF(NOT(ISBLANK(C20)),CONCATENATE("DEFINE QL(",C20,") MAXMSGL(",D20,") MAXDEPTH(",E20,") DESCR('",F20,"') BOQNAME(",ConfigData!$H$3,") BOTHRESH(1) REPLACE"),"")</f>
        <v>DEFINE QL(TRG.33FF6DC639A611E4BACA0A5223B90000.PROD) MAXMSGL(4096) MAXDEPTH(1) DESCR('Trigger to validate meter readings.') BOQNAME(fgc0002p.BORQQ) BOTHRESH(1) REPLACE</v>
      </c>
    </row>
    <row r="21" spans="1:7" x14ac:dyDescent="0.25">
      <c r="A21" t="s">
        <v>63</v>
      </c>
      <c r="D21" t="str">
        <f t="shared" si="1"/>
        <v/>
      </c>
      <c r="E21" t="str">
        <f t="shared" si="2"/>
        <v/>
      </c>
      <c r="G21" s="5" t="str">
        <f>IF(NOT(ISBLANK(C21)),CONCATENATE("DEFINE QL(",C21,") MAXMSGL(",D21,") MAXDEPTH(",E21,") DESCR('",F21,"') BOQNAME(",ConfigData!$H$3,") BOTHRESH(",ConfigData!$F$3,") REPLACE"),"")</f>
        <v/>
      </c>
    </row>
    <row r="22" spans="1:7" x14ac:dyDescent="0.25">
      <c r="A22" t="s">
        <v>63</v>
      </c>
      <c r="B22" t="s">
        <v>170</v>
      </c>
      <c r="C22" s="5" t="str">
        <f>IF(NOT(ISBLANK(B22)),CONCATENATE(A22,".",SUBSTITUTE(UPPER(B22),"-",""),ConfigData!$D$2),"")</f>
        <v>TRG.33FF6E3E39A611E4BACA0A5223B90000.PROD</v>
      </c>
      <c r="D22">
        <f>IF(NOT(ISBLANK(#REF!)),4*2^10,"")</f>
        <v>4096</v>
      </c>
      <c r="E22">
        <f>IF(NOT(ISBLANK(#REF!)),1,"")</f>
        <v>1</v>
      </c>
      <c r="F22" t="s">
        <v>174</v>
      </c>
      <c r="G22" s="5" t="str">
        <f>IF(NOT(ISBLANK(C22)),CONCATENATE("DEFINE QL(",C22,") MAXMSGL(",D22,") MAXDEPTH(",E22,") DESCR('",F22,"') BOQNAME(",ConfigData!$H$3,") BOTHRESH(1) REPLACE"),"")</f>
        <v>DEFINE QL(TRG.33FF6E3E39A611E4BACA0A5223B90000.PROD) MAXMSGL(4096) MAXDEPTH(1) DESCR('Trigger to perform sync operation between HR system and UKFF') BOQNAME(fgc0002p.BORQQ) BOTHRESH(1) REPLACE</v>
      </c>
    </row>
    <row r="23" spans="1:7" x14ac:dyDescent="0.25">
      <c r="A23" t="s">
        <v>63</v>
      </c>
      <c r="B23" t="s">
        <v>171</v>
      </c>
      <c r="C23" s="5" t="str">
        <f>IF(NOT(ISBLANK(B23)),CONCATENATE(A23,".",SUBSTITUTE(UPPER(B23),"-",""),ConfigData!$D$2),"")</f>
        <v>TRG.33FF6EB639A611E4BACA0A5223B90000.PROD</v>
      </c>
      <c r="D23">
        <f>IF(NOT(ISBLANK(#REF!)),4*2^10,"")</f>
        <v>4096</v>
      </c>
      <c r="E23">
        <f>IF(NOT(ISBLANK(#REF!)),1,"")</f>
        <v>1</v>
      </c>
      <c r="F23" t="s">
        <v>175</v>
      </c>
      <c r="G23" s="5" t="str">
        <f>IF(NOT(ISBLANK(C23)),CONCATENATE("DEFINE QL(",C23,") MAXMSGL(",D23,") MAXDEPTH(",E23,") DESCR('",F23,"') BOQNAME(",ConfigData!$H$3,") BOTHRESH(1) REPLACE"),"")</f>
        <v>DEFINE QL(TRG.33FF6EB639A611E4BACA0A5223B90000.PROD) MAXMSGL(4096) MAXDEPTH(1) DESCR('Trigger to poll Active Directory for changes.') BOQNAME(fgc0002p.BORQQ) BOTHRESH(1) REPLACE</v>
      </c>
    </row>
    <row r="24" spans="1:7" x14ac:dyDescent="0.25">
      <c r="A24" t="s">
        <v>63</v>
      </c>
      <c r="B24" t="s">
        <v>172</v>
      </c>
      <c r="C24" s="5" t="str">
        <f>IF(NOT(ISBLANK(B24)),CONCATENATE(A24,".",SUBSTITUTE(UPPER(B24),"-",""),ConfigData!$D$2),"")</f>
        <v>TRG.33FF6F9C39A611E4BACA0A5223B90000.PROD</v>
      </c>
      <c r="D24">
        <f>IF(NOT(ISBLANK(#REF!)),4*2^10,"")</f>
        <v>4096</v>
      </c>
      <c r="E24">
        <f>IF(NOT(ISBLANK(#REF!)),1,"")</f>
        <v>1</v>
      </c>
      <c r="F24" t="s">
        <v>176</v>
      </c>
      <c r="G24" s="5" t="str">
        <f>IF(NOT(ISBLANK(C24)),CONCATENATE("DEFINE QL(",C24,") MAXMSGL(",D24,") MAXDEPTH(",E24,") DESCR('",F24,"') BOQNAME(",ConfigData!$H$3,") BOTHRESH(1) REPLACE"),"")</f>
        <v>DEFINE QL(TRG.33FF6F9C39A611E4BACA0A5223B90000.PROD) MAXMSGL(4096) MAXDEPTH(1) DESCR('Trigger to poll ResourceLink for staff changes.') BOQNAME(fgc0002p.BORQQ) BOTHRESH(1) REPLACE</v>
      </c>
    </row>
    <row r="25" spans="1:7" x14ac:dyDescent="0.25">
      <c r="A25" t="s">
        <v>63</v>
      </c>
      <c r="G25" s="5" t="str">
        <f>IF(NOT(ISBLANK(C25)),CONCATENATE("DEFINE QL(",C25,") MAXMSGL(",D25,") MAXDEPTH(",E25,") DESCR('",F25,"') BOQNAME(",ConfigData!$H$3,") BOTHRESH(",ConfigData!$F$3,") REPLACE"),"")</f>
        <v/>
      </c>
    </row>
    <row r="26" spans="1:7" x14ac:dyDescent="0.25">
      <c r="A26" t="s">
        <v>63</v>
      </c>
      <c r="B26" t="s">
        <v>173</v>
      </c>
      <c r="C26" s="5" t="str">
        <f>IF(NOT(ISBLANK(B26)),CONCATENATE(A26,".",SUBSTITUTE(UPPER(B26),"-",""),ConfigData!$D$2),"")</f>
        <v>TRG.33FF701439A611E4BACA0A5223B90000.PROD</v>
      </c>
      <c r="D26">
        <f>IF(NOT(ISBLANK(#REF!)),4*2^10,"")</f>
        <v>4096</v>
      </c>
      <c r="E26">
        <f>IF(NOT(ISBLANK(#REF!)),1,"")</f>
        <v>1</v>
      </c>
      <c r="F26" t="s">
        <v>177</v>
      </c>
      <c r="G26" s="5" t="str">
        <f>IF(NOT(ISBLANK(C26)),CONCATENATE("DEFINE QL(",C26,") MAXMSGL(",D26,") MAXDEPTH(",E26,") DESCR('",F26,"') BOQNAME(",ConfigData!$H$3,") BOTHRESH(1) REPLACE"),"")</f>
        <v>DEFINE QL(TRG.33FF701439A611E4BACA0A5223B90000.PROD) MAXMSGL(4096) MAXDEPTH(1) DESCR('Trigger to import employee skills from Gartan/ERAS.') BOQNAME(fgc0002p.BORQQ) BOTHRESH(1) REPLACE</v>
      </c>
    </row>
    <row r="27" spans="1:7" x14ac:dyDescent="0.25">
      <c r="A27" t="s">
        <v>63</v>
      </c>
      <c r="D27" t="str">
        <f t="shared" si="1"/>
        <v/>
      </c>
      <c r="E27" t="str">
        <f t="shared" si="2"/>
        <v/>
      </c>
      <c r="G27" s="5" t="str">
        <f>IF(NOT(ISBLANK(C27)),CONCATENATE("DEFINE QL(",C27,") MAXMSGL(",D27,") MAXDEPTH(",E27,") DESCR('",F27,"') BOQNAME(",ConfigData!$H$3,") BOTHRESH(",ConfigData!$F$3,") REPLACE"),"")</f>
        <v/>
      </c>
    </row>
    <row r="28" spans="1:7" x14ac:dyDescent="0.25">
      <c r="A28" t="s">
        <v>63</v>
      </c>
      <c r="C28" s="5" t="str">
        <f>IF(NOT(ISBLANK(B28)),CONCATENATE(A28,".",SUBSTITUTE(UPPER(B28),"-",""),ConfigData!$D$2),"")</f>
        <v/>
      </c>
    </row>
    <row r="29" spans="1:7" x14ac:dyDescent="0.25">
      <c r="A29" t="s">
        <v>63</v>
      </c>
      <c r="D29" t="str">
        <f t="shared" si="1"/>
        <v/>
      </c>
      <c r="E29" t="str">
        <f t="shared" si="2"/>
        <v/>
      </c>
      <c r="G29" s="5" t="str">
        <f>IF(NOT(ISBLANK(C29)),CONCATENATE("DEFINE QL(",C29,") MAXMSGL(",D29,") MAXDEPTH(",E29,") DESCR('",F29,"') BOQNAME(",ConfigData!$H$3,") BOTHRESH(",ConfigData!$F$3,") REPLACE"),"")</f>
        <v/>
      </c>
    </row>
    <row r="30" spans="1:7" x14ac:dyDescent="0.25">
      <c r="A30" t="s">
        <v>63</v>
      </c>
      <c r="D30" t="str">
        <f t="shared" si="1"/>
        <v/>
      </c>
      <c r="E30" t="str">
        <f t="shared" si="2"/>
        <v/>
      </c>
      <c r="G30" s="5" t="str">
        <f>IF(NOT(ISBLANK(C30)),CONCATENATE("DEFINE QL(",C30,") MAXMSGL(",D30,") MAXDEPTH(",E30,") DESCR('",F30,"') BOQNAME(",ConfigData!$H$3,") BOTHRESH(",ConfigData!$F$3,") REPLACE"),"")</f>
        <v/>
      </c>
    </row>
    <row r="31" spans="1:7" x14ac:dyDescent="0.25">
      <c r="A31" t="s">
        <v>63</v>
      </c>
      <c r="D31" t="str">
        <f t="shared" si="1"/>
        <v/>
      </c>
      <c r="E31" t="str">
        <f t="shared" si="2"/>
        <v/>
      </c>
      <c r="G31" s="5" t="str">
        <f>IF(NOT(ISBLANK(C31)),CONCATENATE("DEFINE QL(",C31,") MAXMSGL(",D31,") MAXDEPTH(",E31,") DESCR('",F31,"') BOQNAME(",ConfigData!$H$3,") BOTHRESH(",ConfigData!$F$3,") REPLACE"),"")</f>
        <v/>
      </c>
    </row>
    <row r="32" spans="1:7" x14ac:dyDescent="0.25">
      <c r="A32" t="s">
        <v>63</v>
      </c>
      <c r="D32" t="str">
        <f t="shared" si="1"/>
        <v/>
      </c>
      <c r="E32" t="str">
        <f t="shared" si="2"/>
        <v/>
      </c>
      <c r="G32" s="5" t="str">
        <f>IF(NOT(ISBLANK(C32)),CONCATENATE("DEFINE QL(",C32,") MAXMSGL(",D32,") MAXDEPTH(",E32,") DESCR('",F32,"') BOQNAME(",ConfigData!$H$3,") BOTHRESH(",ConfigData!$F$3,") REPLACE"),"")</f>
        <v/>
      </c>
    </row>
    <row r="33" spans="1:7" x14ac:dyDescent="0.25">
      <c r="A33" t="s">
        <v>63</v>
      </c>
      <c r="D33" t="str">
        <f t="shared" si="1"/>
        <v/>
      </c>
      <c r="E33" t="str">
        <f t="shared" si="2"/>
        <v/>
      </c>
      <c r="G33" s="5" t="str">
        <f>IF(NOT(ISBLANK(C33)),CONCATENATE("DEFINE QL(",C33,") MAXMSGL(",D33,") MAXDEPTH(",E33,") DESCR('",F33,"') BOQNAME(",ConfigData!$H$3,") BOTHRESH(",ConfigData!$F$3,") REPLACE"),"")</f>
        <v/>
      </c>
    </row>
    <row r="34" spans="1:7" x14ac:dyDescent="0.25">
      <c r="A34" t="s">
        <v>63</v>
      </c>
      <c r="D34" t="str">
        <f t="shared" si="1"/>
        <v/>
      </c>
      <c r="E34" t="str">
        <f t="shared" si="2"/>
        <v/>
      </c>
      <c r="G34" s="5" t="str">
        <f>IF(NOT(ISBLANK(C34)),CONCATENATE("DEFINE QL(",C34,") MAXMSGL(",D34,") MAXDEPTH(",E34,") DESCR('",F34,"') BOQNAME(",ConfigData!$H$3,") BOTHRESH(",ConfigData!$F$3,") REPLACE"),"")</f>
        <v/>
      </c>
    </row>
    <row r="35" spans="1:7" x14ac:dyDescent="0.25">
      <c r="A35" t="s">
        <v>63</v>
      </c>
      <c r="D35" t="str">
        <f t="shared" si="1"/>
        <v/>
      </c>
      <c r="E35" t="str">
        <f t="shared" si="2"/>
        <v/>
      </c>
      <c r="G35" s="5" t="str">
        <f>IF(NOT(ISBLANK(C35)),CONCATENATE("DEFINE QL(",C35,") MAXMSGL(",D35,") MAXDEPTH(",E35,") DESCR('",F35,"') BOQNAME(",ConfigData!$H$3,") BOTHRESH(",ConfigData!$F$3,") REPLACE"),"")</f>
        <v/>
      </c>
    </row>
    <row r="36" spans="1:7" x14ac:dyDescent="0.25">
      <c r="A36" t="s">
        <v>63</v>
      </c>
      <c r="D36" t="str">
        <f t="shared" si="1"/>
        <v/>
      </c>
      <c r="E36" t="str">
        <f t="shared" si="2"/>
        <v/>
      </c>
      <c r="G36" s="5" t="str">
        <f>IF(NOT(ISBLANK(C36)),CONCATENATE("DEFINE QL(",C36,") MAXMSGL(",D36,") MAXDEPTH(",E36,") DESCR('",F36,"') BOQNAME(",ConfigData!$H$3,") BOTHRESH(",ConfigData!$F$3,") REPLACE"),"")</f>
        <v/>
      </c>
    </row>
    <row r="37" spans="1:7" x14ac:dyDescent="0.25">
      <c r="A37" t="s">
        <v>63</v>
      </c>
      <c r="D37" t="str">
        <f t="shared" si="1"/>
        <v/>
      </c>
      <c r="E37" t="str">
        <f t="shared" si="2"/>
        <v/>
      </c>
      <c r="G37" s="5" t="str">
        <f>IF(NOT(ISBLANK(C37)),CONCATENATE("DEFINE QL(",C37,") MAXMSGL(",D37,") MAXDEPTH(",E37,") DESCR('",F37,"') BOQNAME(",ConfigData!$H$3,") BOTHRESH(",ConfigData!$F$3,") REPLACE"),"")</f>
        <v/>
      </c>
    </row>
    <row r="38" spans="1:7" x14ac:dyDescent="0.25">
      <c r="A38" t="s">
        <v>63</v>
      </c>
      <c r="D38" t="str">
        <f t="shared" si="1"/>
        <v/>
      </c>
      <c r="E38" t="str">
        <f t="shared" si="2"/>
        <v/>
      </c>
      <c r="G38" s="5" t="str">
        <f>IF(NOT(ISBLANK(C38)),CONCATENATE("DEFINE QL(",C38,") MAXMSGL(",D38,") MAXDEPTH(",E38,") DESCR('",F38,"') BOQNAME(",ConfigData!$H$3,") BOTHRESH(",ConfigData!$F$3,") REPLACE"),"")</f>
        <v/>
      </c>
    </row>
    <row r="39" spans="1:7" x14ac:dyDescent="0.25">
      <c r="A39" t="s">
        <v>63</v>
      </c>
      <c r="D39" t="str">
        <f t="shared" si="1"/>
        <v/>
      </c>
      <c r="E39" t="str">
        <f t="shared" si="2"/>
        <v/>
      </c>
      <c r="G39" s="5" t="str">
        <f>IF(NOT(ISBLANK(C39)),CONCATENATE("DEFINE QL(",C39,") MAXMSGL(",D39,") MAXDEPTH(",E39,") DESCR('",F39,"') BOQNAME(",ConfigData!$H$3,") BOTHRESH(",ConfigData!$F$3,") REPLACE"),"")</f>
        <v/>
      </c>
    </row>
    <row r="40" spans="1:7" x14ac:dyDescent="0.25">
      <c r="A40" t="s">
        <v>63</v>
      </c>
      <c r="D40" t="str">
        <f t="shared" si="1"/>
        <v/>
      </c>
      <c r="E40" t="str">
        <f t="shared" si="2"/>
        <v/>
      </c>
      <c r="G40" s="5" t="str">
        <f>IF(NOT(ISBLANK(C40)),CONCATENATE("DEFINE QL(",C40,") MAXMSGL(",D40,") MAXDEPTH(",E40,") DESCR('",F40,"') BOQNAME(",ConfigData!$H$3,") BOTHRESH(",ConfigData!$F$3,") REPLACE"),"")</f>
        <v/>
      </c>
    </row>
    <row r="41" spans="1:7" x14ac:dyDescent="0.25">
      <c r="A41" t="s">
        <v>63</v>
      </c>
      <c r="D41" t="str">
        <f t="shared" si="1"/>
        <v/>
      </c>
      <c r="E41" t="str">
        <f t="shared" si="2"/>
        <v/>
      </c>
      <c r="G41" s="5" t="str">
        <f>IF(NOT(ISBLANK(C41)),CONCATENATE("DEFINE QL(",C41,") MAXMSGL(",D41,") MAXDEPTH(",E41,") DESCR('",F41,"') BOQNAME(",ConfigData!$H$3,") BOTHRESH(",ConfigData!$F$3,") REPLACE"),"")</f>
        <v/>
      </c>
    </row>
    <row r="42" spans="1:7" x14ac:dyDescent="0.25">
      <c r="A42" t="s">
        <v>63</v>
      </c>
      <c r="D42" t="str">
        <f t="shared" si="1"/>
        <v/>
      </c>
      <c r="E42" t="str">
        <f t="shared" si="2"/>
        <v/>
      </c>
      <c r="G42" s="5" t="str">
        <f>IF(NOT(ISBLANK(C42)),CONCATENATE("DEFINE QL(",C42,") MAXMSGL(",D42,") MAXDEPTH(",E42,") DESCR('",F42,"') BOQNAME(",ConfigData!$H$3,") BOTHRESH(",ConfigData!$F$3,") REPLACE"),"")</f>
        <v/>
      </c>
    </row>
    <row r="43" spans="1:7" x14ac:dyDescent="0.25">
      <c r="A43" t="s">
        <v>63</v>
      </c>
      <c r="D43" t="str">
        <f t="shared" si="1"/>
        <v/>
      </c>
      <c r="E43" t="str">
        <f t="shared" si="2"/>
        <v/>
      </c>
      <c r="G43" s="5" t="str">
        <f>IF(NOT(ISBLANK(C43)),CONCATENATE("DEFINE QL(",C43,") MAXMSGL(",D43,") MAXDEPTH(",E43,") DESCR('",F43,"') BOQNAME(",ConfigData!$H$3,") BOTHRESH(",ConfigData!$F$3,") REPLACE"),"")</f>
        <v/>
      </c>
    </row>
    <row r="44" spans="1:7" x14ac:dyDescent="0.25">
      <c r="A44" t="s">
        <v>63</v>
      </c>
      <c r="D44" t="str">
        <f t="shared" si="1"/>
        <v/>
      </c>
      <c r="E44" t="str">
        <f t="shared" si="2"/>
        <v/>
      </c>
      <c r="G44" s="5" t="str">
        <f>IF(NOT(ISBLANK(C44)),CONCATENATE("DEFINE QL(",C44,") MAXMSGL(",D44,") MAXDEPTH(",E44,") DESCR('",F44,"') BOQNAME(",ConfigData!$H$3,") BOTHRESH(",ConfigData!$F$3,") REPLACE"),"")</f>
        <v/>
      </c>
    </row>
    <row r="45" spans="1:7" x14ac:dyDescent="0.25">
      <c r="A45" t="s">
        <v>63</v>
      </c>
      <c r="D45" t="str">
        <f t="shared" si="1"/>
        <v/>
      </c>
      <c r="E45" t="str">
        <f t="shared" si="2"/>
        <v/>
      </c>
    </row>
    <row r="46" spans="1:7" x14ac:dyDescent="0.25">
      <c r="A46" t="s">
        <v>63</v>
      </c>
      <c r="D46" t="str">
        <f t="shared" si="1"/>
        <v/>
      </c>
      <c r="E46" t="str">
        <f t="shared" si="2"/>
        <v/>
      </c>
    </row>
    <row r="47" spans="1:7" x14ac:dyDescent="0.25">
      <c r="A47" t="s">
        <v>63</v>
      </c>
      <c r="D47" t="str">
        <f t="shared" si="1"/>
        <v/>
      </c>
      <c r="E47" t="str">
        <f t="shared" si="2"/>
        <v/>
      </c>
    </row>
    <row r="48" spans="1:7" x14ac:dyDescent="0.25">
      <c r="A48" t="s">
        <v>63</v>
      </c>
      <c r="D48" t="str">
        <f t="shared" si="1"/>
        <v/>
      </c>
      <c r="E48" t="str">
        <f t="shared" si="2"/>
        <v/>
      </c>
    </row>
    <row r="49" spans="1:5" x14ac:dyDescent="0.25">
      <c r="A49" t="s">
        <v>63</v>
      </c>
      <c r="D49" t="str">
        <f t="shared" si="1"/>
        <v/>
      </c>
      <c r="E49" t="str">
        <f t="shared" si="2"/>
        <v/>
      </c>
    </row>
    <row r="50" spans="1:5" x14ac:dyDescent="0.25">
      <c r="A50" t="s">
        <v>63</v>
      </c>
      <c r="D50" t="str">
        <f t="shared" si="1"/>
        <v/>
      </c>
      <c r="E50" t="str">
        <f t="shared" si="2"/>
        <v/>
      </c>
    </row>
    <row r="51" spans="1:5" x14ac:dyDescent="0.25">
      <c r="A51" t="s">
        <v>63</v>
      </c>
      <c r="D51" t="str">
        <f t="shared" si="1"/>
        <v/>
      </c>
      <c r="E51" t="str">
        <f t="shared" si="2"/>
        <v/>
      </c>
    </row>
    <row r="52" spans="1:5" x14ac:dyDescent="0.25">
      <c r="A52" t="s">
        <v>63</v>
      </c>
      <c r="D52" t="str">
        <f t="shared" si="1"/>
        <v/>
      </c>
      <c r="E52" t="str">
        <f t="shared" si="2"/>
        <v/>
      </c>
    </row>
    <row r="53" spans="1:5" x14ac:dyDescent="0.25">
      <c r="A53" t="s">
        <v>63</v>
      </c>
      <c r="D53" t="str">
        <f t="shared" si="1"/>
        <v/>
      </c>
      <c r="E53" t="str">
        <f t="shared" si="2"/>
        <v/>
      </c>
    </row>
    <row r="54" spans="1:5" x14ac:dyDescent="0.25">
      <c r="A54" t="s">
        <v>63</v>
      </c>
      <c r="D54" t="str">
        <f t="shared" si="1"/>
        <v/>
      </c>
      <c r="E54" t="str">
        <f t="shared" si="2"/>
        <v/>
      </c>
    </row>
    <row r="55" spans="1:5" x14ac:dyDescent="0.25">
      <c r="A55" t="s">
        <v>63</v>
      </c>
      <c r="D55" t="str">
        <f t="shared" si="1"/>
        <v/>
      </c>
      <c r="E55" t="str">
        <f t="shared" si="2"/>
        <v/>
      </c>
    </row>
    <row r="56" spans="1:5" x14ac:dyDescent="0.25">
      <c r="A56" t="s">
        <v>63</v>
      </c>
      <c r="D56" t="str">
        <f t="shared" si="1"/>
        <v/>
      </c>
      <c r="E56" t="str">
        <f t="shared" si="2"/>
        <v/>
      </c>
    </row>
    <row r="57" spans="1:5" x14ac:dyDescent="0.25">
      <c r="A57" t="s">
        <v>63</v>
      </c>
      <c r="D57" t="str">
        <f t="shared" si="1"/>
        <v/>
      </c>
      <c r="E57" t="str">
        <f t="shared" si="2"/>
        <v/>
      </c>
    </row>
    <row r="58" spans="1:5" x14ac:dyDescent="0.25">
      <c r="A58" t="s">
        <v>63</v>
      </c>
      <c r="D58" t="str">
        <f t="shared" si="1"/>
        <v/>
      </c>
      <c r="E58" t="str">
        <f t="shared" si="2"/>
        <v/>
      </c>
    </row>
    <row r="59" spans="1:5" x14ac:dyDescent="0.25">
      <c r="A59" t="s">
        <v>63</v>
      </c>
      <c r="D59" t="str">
        <f t="shared" si="1"/>
        <v/>
      </c>
      <c r="E59" t="str">
        <f t="shared" si="2"/>
        <v/>
      </c>
    </row>
    <row r="60" spans="1:5" x14ac:dyDescent="0.25">
      <c r="A60" t="s">
        <v>63</v>
      </c>
      <c r="D60" t="str">
        <f t="shared" si="1"/>
        <v/>
      </c>
      <c r="E60" t="str">
        <f t="shared" si="2"/>
        <v/>
      </c>
    </row>
    <row r="61" spans="1:5" x14ac:dyDescent="0.25">
      <c r="A61" t="s">
        <v>63</v>
      </c>
      <c r="D61" t="str">
        <f t="shared" si="1"/>
        <v/>
      </c>
      <c r="E61" t="str">
        <f t="shared" si="2"/>
        <v/>
      </c>
    </row>
    <row r="62" spans="1:5" x14ac:dyDescent="0.25">
      <c r="A62" t="s">
        <v>63</v>
      </c>
      <c r="D62" t="str">
        <f t="shared" si="1"/>
        <v/>
      </c>
      <c r="E62" t="str">
        <f t="shared" si="2"/>
        <v/>
      </c>
    </row>
    <row r="63" spans="1:5" x14ac:dyDescent="0.25">
      <c r="A63" t="s">
        <v>63</v>
      </c>
      <c r="D63" t="str">
        <f t="shared" si="1"/>
        <v/>
      </c>
      <c r="E63" t="str">
        <f t="shared" si="2"/>
        <v/>
      </c>
    </row>
    <row r="64" spans="1:5" x14ac:dyDescent="0.25">
      <c r="A64" t="s">
        <v>63</v>
      </c>
      <c r="D64" t="str">
        <f t="shared" si="1"/>
        <v/>
      </c>
      <c r="E64" t="str">
        <f t="shared" si="2"/>
        <v/>
      </c>
    </row>
    <row r="65" spans="1:5" x14ac:dyDescent="0.25">
      <c r="A65" t="s">
        <v>63</v>
      </c>
      <c r="D65" t="str">
        <f t="shared" si="1"/>
        <v/>
      </c>
      <c r="E65" t="str">
        <f t="shared" si="2"/>
        <v/>
      </c>
    </row>
    <row r="66" spans="1:5" x14ac:dyDescent="0.25">
      <c r="A66" t="s">
        <v>63</v>
      </c>
      <c r="D66" t="str">
        <f t="shared" si="1"/>
        <v/>
      </c>
      <c r="E66" t="str">
        <f t="shared" si="2"/>
        <v/>
      </c>
    </row>
    <row r="67" spans="1:5" x14ac:dyDescent="0.25">
      <c r="A67" t="s">
        <v>63</v>
      </c>
      <c r="D67" t="str">
        <f t="shared" si="1"/>
        <v/>
      </c>
      <c r="E67" t="str">
        <f t="shared" si="2"/>
        <v/>
      </c>
    </row>
    <row r="68" spans="1:5" x14ac:dyDescent="0.25">
      <c r="A68" t="s">
        <v>63</v>
      </c>
      <c r="D68" t="str">
        <f t="shared" si="1"/>
        <v/>
      </c>
      <c r="E68" t="str">
        <f t="shared" si="2"/>
        <v/>
      </c>
    </row>
    <row r="69" spans="1:5" x14ac:dyDescent="0.25">
      <c r="A69" t="s">
        <v>63</v>
      </c>
      <c r="D69" t="str">
        <f t="shared" si="1"/>
        <v/>
      </c>
      <c r="E69" t="str">
        <f t="shared" si="2"/>
        <v/>
      </c>
    </row>
    <row r="70" spans="1:5" x14ac:dyDescent="0.25">
      <c r="A70" t="s">
        <v>63</v>
      </c>
      <c r="D70" t="str">
        <f t="shared" si="1"/>
        <v/>
      </c>
      <c r="E70" t="str">
        <f t="shared" si="2"/>
        <v/>
      </c>
    </row>
    <row r="71" spans="1:5" x14ac:dyDescent="0.25">
      <c r="A71" t="s">
        <v>63</v>
      </c>
      <c r="D71" t="str">
        <f t="shared" si="1"/>
        <v/>
      </c>
      <c r="E71" t="str">
        <f t="shared" si="2"/>
        <v/>
      </c>
    </row>
    <row r="72" spans="1:5" x14ac:dyDescent="0.25">
      <c r="A72" t="s">
        <v>63</v>
      </c>
      <c r="D72" t="str">
        <f t="shared" ref="D72:D120" si="5">IF(NOT(ISBLANK(C72)),2^10*4,"")</f>
        <v/>
      </c>
      <c r="E72" t="str">
        <f t="shared" ref="E72:E120" si="6">IF(NOT(ISBLANK(C72)),1,"")</f>
        <v/>
      </c>
    </row>
    <row r="73" spans="1:5" x14ac:dyDescent="0.25">
      <c r="A73" t="s">
        <v>63</v>
      </c>
      <c r="D73" t="str">
        <f t="shared" si="5"/>
        <v/>
      </c>
      <c r="E73" t="str">
        <f t="shared" si="6"/>
        <v/>
      </c>
    </row>
    <row r="74" spans="1:5" x14ac:dyDescent="0.25">
      <c r="A74" t="s">
        <v>63</v>
      </c>
      <c r="D74" t="str">
        <f t="shared" si="5"/>
        <v/>
      </c>
      <c r="E74" t="str">
        <f t="shared" si="6"/>
        <v/>
      </c>
    </row>
    <row r="75" spans="1:5" x14ac:dyDescent="0.25">
      <c r="A75" t="s">
        <v>63</v>
      </c>
      <c r="D75" t="str">
        <f t="shared" si="5"/>
        <v/>
      </c>
      <c r="E75" t="str">
        <f t="shared" si="6"/>
        <v/>
      </c>
    </row>
    <row r="76" spans="1:5" x14ac:dyDescent="0.25">
      <c r="A76" t="s">
        <v>63</v>
      </c>
      <c r="D76" t="str">
        <f t="shared" si="5"/>
        <v/>
      </c>
      <c r="E76" t="str">
        <f t="shared" si="6"/>
        <v/>
      </c>
    </row>
    <row r="77" spans="1:5" x14ac:dyDescent="0.25">
      <c r="A77" t="s">
        <v>63</v>
      </c>
      <c r="D77" t="str">
        <f t="shared" si="5"/>
        <v/>
      </c>
      <c r="E77" t="str">
        <f t="shared" si="6"/>
        <v/>
      </c>
    </row>
    <row r="78" spans="1:5" x14ac:dyDescent="0.25">
      <c r="A78" t="s">
        <v>63</v>
      </c>
      <c r="D78" t="str">
        <f t="shared" si="5"/>
        <v/>
      </c>
      <c r="E78" t="str">
        <f t="shared" si="6"/>
        <v/>
      </c>
    </row>
    <row r="79" spans="1:5" x14ac:dyDescent="0.25">
      <c r="A79" t="s">
        <v>63</v>
      </c>
      <c r="D79" t="str">
        <f t="shared" si="5"/>
        <v/>
      </c>
      <c r="E79" t="str">
        <f t="shared" si="6"/>
        <v/>
      </c>
    </row>
    <row r="80" spans="1:5" x14ac:dyDescent="0.25">
      <c r="A80" t="s">
        <v>63</v>
      </c>
      <c r="D80" t="str">
        <f t="shared" si="5"/>
        <v/>
      </c>
      <c r="E80" t="str">
        <f t="shared" si="6"/>
        <v/>
      </c>
    </row>
    <row r="81" spans="1:5" x14ac:dyDescent="0.25">
      <c r="A81" t="s">
        <v>63</v>
      </c>
      <c r="D81" t="str">
        <f t="shared" si="5"/>
        <v/>
      </c>
      <c r="E81" t="str">
        <f t="shared" si="6"/>
        <v/>
      </c>
    </row>
    <row r="82" spans="1:5" x14ac:dyDescent="0.25">
      <c r="A82" t="s">
        <v>63</v>
      </c>
      <c r="D82" t="str">
        <f t="shared" si="5"/>
        <v/>
      </c>
      <c r="E82" t="str">
        <f t="shared" si="6"/>
        <v/>
      </c>
    </row>
    <row r="83" spans="1:5" x14ac:dyDescent="0.25">
      <c r="A83" t="s">
        <v>63</v>
      </c>
      <c r="D83" t="str">
        <f t="shared" si="5"/>
        <v/>
      </c>
      <c r="E83" t="str">
        <f t="shared" si="6"/>
        <v/>
      </c>
    </row>
    <row r="84" spans="1:5" x14ac:dyDescent="0.25">
      <c r="A84" t="s">
        <v>63</v>
      </c>
      <c r="D84" t="str">
        <f t="shared" si="5"/>
        <v/>
      </c>
      <c r="E84" t="str">
        <f t="shared" si="6"/>
        <v/>
      </c>
    </row>
    <row r="85" spans="1:5" x14ac:dyDescent="0.25">
      <c r="A85" t="s">
        <v>63</v>
      </c>
      <c r="D85" t="str">
        <f t="shared" si="5"/>
        <v/>
      </c>
      <c r="E85" t="str">
        <f t="shared" si="6"/>
        <v/>
      </c>
    </row>
    <row r="86" spans="1:5" x14ac:dyDescent="0.25">
      <c r="A86" t="s">
        <v>63</v>
      </c>
      <c r="D86" t="str">
        <f t="shared" si="5"/>
        <v/>
      </c>
      <c r="E86" t="str">
        <f t="shared" si="6"/>
        <v/>
      </c>
    </row>
    <row r="87" spans="1:5" x14ac:dyDescent="0.25">
      <c r="A87" t="s">
        <v>63</v>
      </c>
      <c r="D87" t="str">
        <f t="shared" si="5"/>
        <v/>
      </c>
      <c r="E87" t="str">
        <f t="shared" si="6"/>
        <v/>
      </c>
    </row>
    <row r="88" spans="1:5" x14ac:dyDescent="0.25">
      <c r="A88" t="s">
        <v>63</v>
      </c>
      <c r="D88" t="str">
        <f t="shared" si="5"/>
        <v/>
      </c>
      <c r="E88" t="str">
        <f t="shared" si="6"/>
        <v/>
      </c>
    </row>
    <row r="89" spans="1:5" x14ac:dyDescent="0.25">
      <c r="A89" t="s">
        <v>63</v>
      </c>
      <c r="D89" t="str">
        <f t="shared" si="5"/>
        <v/>
      </c>
      <c r="E89" t="str">
        <f t="shared" si="6"/>
        <v/>
      </c>
    </row>
    <row r="90" spans="1:5" x14ac:dyDescent="0.25">
      <c r="A90" t="s">
        <v>63</v>
      </c>
      <c r="D90" t="str">
        <f t="shared" si="5"/>
        <v/>
      </c>
      <c r="E90" t="str">
        <f t="shared" si="6"/>
        <v/>
      </c>
    </row>
    <row r="91" spans="1:5" x14ac:dyDescent="0.25">
      <c r="A91" t="s">
        <v>63</v>
      </c>
      <c r="D91" t="str">
        <f t="shared" si="5"/>
        <v/>
      </c>
      <c r="E91" t="str">
        <f t="shared" si="6"/>
        <v/>
      </c>
    </row>
    <row r="92" spans="1:5" x14ac:dyDescent="0.25">
      <c r="A92" t="s">
        <v>63</v>
      </c>
      <c r="D92" t="str">
        <f t="shared" si="5"/>
        <v/>
      </c>
      <c r="E92" t="str">
        <f t="shared" si="6"/>
        <v/>
      </c>
    </row>
    <row r="93" spans="1:5" x14ac:dyDescent="0.25">
      <c r="A93" t="s">
        <v>63</v>
      </c>
      <c r="D93" t="str">
        <f t="shared" si="5"/>
        <v/>
      </c>
      <c r="E93" t="str">
        <f t="shared" si="6"/>
        <v/>
      </c>
    </row>
    <row r="94" spans="1:5" x14ac:dyDescent="0.25">
      <c r="A94" t="s">
        <v>63</v>
      </c>
      <c r="D94" t="str">
        <f t="shared" si="5"/>
        <v/>
      </c>
      <c r="E94" t="str">
        <f t="shared" si="6"/>
        <v/>
      </c>
    </row>
    <row r="95" spans="1:5" x14ac:dyDescent="0.25">
      <c r="A95" t="s">
        <v>63</v>
      </c>
      <c r="D95" t="str">
        <f t="shared" si="5"/>
        <v/>
      </c>
      <c r="E95" t="str">
        <f t="shared" si="6"/>
        <v/>
      </c>
    </row>
    <row r="96" spans="1:5" x14ac:dyDescent="0.25">
      <c r="A96" t="s">
        <v>63</v>
      </c>
      <c r="D96" t="str">
        <f t="shared" si="5"/>
        <v/>
      </c>
      <c r="E96" t="str">
        <f t="shared" si="6"/>
        <v/>
      </c>
    </row>
    <row r="97" spans="1:5" x14ac:dyDescent="0.25">
      <c r="A97" t="s">
        <v>63</v>
      </c>
      <c r="D97" t="str">
        <f t="shared" si="5"/>
        <v/>
      </c>
      <c r="E97" t="str">
        <f t="shared" si="6"/>
        <v/>
      </c>
    </row>
    <row r="98" spans="1:5" x14ac:dyDescent="0.25">
      <c r="A98" t="s">
        <v>63</v>
      </c>
      <c r="D98" t="str">
        <f t="shared" si="5"/>
        <v/>
      </c>
      <c r="E98" t="str">
        <f t="shared" si="6"/>
        <v/>
      </c>
    </row>
    <row r="99" spans="1:5" x14ac:dyDescent="0.25">
      <c r="A99" t="s">
        <v>63</v>
      </c>
      <c r="D99" t="str">
        <f t="shared" si="5"/>
        <v/>
      </c>
      <c r="E99" t="str">
        <f t="shared" si="6"/>
        <v/>
      </c>
    </row>
    <row r="100" spans="1:5" x14ac:dyDescent="0.25">
      <c r="A100" t="s">
        <v>63</v>
      </c>
      <c r="D100" t="str">
        <f t="shared" si="5"/>
        <v/>
      </c>
      <c r="E100" t="str">
        <f t="shared" si="6"/>
        <v/>
      </c>
    </row>
    <row r="101" spans="1:5" x14ac:dyDescent="0.25">
      <c r="A101" t="s">
        <v>63</v>
      </c>
      <c r="D101" t="str">
        <f t="shared" si="5"/>
        <v/>
      </c>
      <c r="E101" t="str">
        <f t="shared" si="6"/>
        <v/>
      </c>
    </row>
    <row r="102" spans="1:5" x14ac:dyDescent="0.25">
      <c r="A102" t="s">
        <v>63</v>
      </c>
      <c r="D102" t="str">
        <f t="shared" si="5"/>
        <v/>
      </c>
      <c r="E102" t="str">
        <f t="shared" si="6"/>
        <v/>
      </c>
    </row>
    <row r="103" spans="1:5" x14ac:dyDescent="0.25">
      <c r="A103" t="s">
        <v>63</v>
      </c>
      <c r="D103" t="str">
        <f t="shared" si="5"/>
        <v/>
      </c>
      <c r="E103" t="str">
        <f t="shared" si="6"/>
        <v/>
      </c>
    </row>
    <row r="104" spans="1:5" x14ac:dyDescent="0.25">
      <c r="A104" t="s">
        <v>63</v>
      </c>
      <c r="D104" t="str">
        <f t="shared" si="5"/>
        <v/>
      </c>
      <c r="E104" t="str">
        <f t="shared" si="6"/>
        <v/>
      </c>
    </row>
    <row r="105" spans="1:5" x14ac:dyDescent="0.25">
      <c r="A105" t="s">
        <v>63</v>
      </c>
      <c r="D105" t="str">
        <f t="shared" si="5"/>
        <v/>
      </c>
      <c r="E105" t="str">
        <f t="shared" si="6"/>
        <v/>
      </c>
    </row>
    <row r="106" spans="1:5" x14ac:dyDescent="0.25">
      <c r="A106" t="s">
        <v>63</v>
      </c>
      <c r="D106" t="str">
        <f t="shared" si="5"/>
        <v/>
      </c>
      <c r="E106" t="str">
        <f t="shared" si="6"/>
        <v/>
      </c>
    </row>
    <row r="107" spans="1:5" x14ac:dyDescent="0.25">
      <c r="A107" t="s">
        <v>63</v>
      </c>
      <c r="D107" t="str">
        <f t="shared" si="5"/>
        <v/>
      </c>
      <c r="E107" t="str">
        <f t="shared" si="6"/>
        <v/>
      </c>
    </row>
    <row r="108" spans="1:5" x14ac:dyDescent="0.25">
      <c r="A108" t="s">
        <v>63</v>
      </c>
      <c r="D108" t="str">
        <f t="shared" si="5"/>
        <v/>
      </c>
      <c r="E108" t="str">
        <f t="shared" si="6"/>
        <v/>
      </c>
    </row>
    <row r="109" spans="1:5" x14ac:dyDescent="0.25">
      <c r="A109" t="s">
        <v>63</v>
      </c>
      <c r="D109" t="str">
        <f t="shared" si="5"/>
        <v/>
      </c>
      <c r="E109" t="str">
        <f t="shared" si="6"/>
        <v/>
      </c>
    </row>
    <row r="110" spans="1:5" x14ac:dyDescent="0.25">
      <c r="A110" t="s">
        <v>63</v>
      </c>
      <c r="D110" t="str">
        <f t="shared" si="5"/>
        <v/>
      </c>
      <c r="E110" t="str">
        <f t="shared" si="6"/>
        <v/>
      </c>
    </row>
    <row r="111" spans="1:5" x14ac:dyDescent="0.25">
      <c r="A111" t="s">
        <v>63</v>
      </c>
      <c r="D111" t="str">
        <f t="shared" si="5"/>
        <v/>
      </c>
      <c r="E111" t="str">
        <f t="shared" si="6"/>
        <v/>
      </c>
    </row>
    <row r="112" spans="1:5" x14ac:dyDescent="0.25">
      <c r="A112" t="s">
        <v>63</v>
      </c>
      <c r="D112" t="str">
        <f t="shared" si="5"/>
        <v/>
      </c>
      <c r="E112" t="str">
        <f t="shared" si="6"/>
        <v/>
      </c>
    </row>
    <row r="113" spans="1:5" x14ac:dyDescent="0.25">
      <c r="A113" t="s">
        <v>63</v>
      </c>
      <c r="D113" t="str">
        <f t="shared" si="5"/>
        <v/>
      </c>
      <c r="E113" t="str">
        <f t="shared" si="6"/>
        <v/>
      </c>
    </row>
    <row r="114" spans="1:5" x14ac:dyDescent="0.25">
      <c r="A114" t="s">
        <v>63</v>
      </c>
      <c r="D114" t="str">
        <f t="shared" si="5"/>
        <v/>
      </c>
      <c r="E114" t="str">
        <f t="shared" si="6"/>
        <v/>
      </c>
    </row>
    <row r="115" spans="1:5" x14ac:dyDescent="0.25">
      <c r="A115" t="s">
        <v>63</v>
      </c>
      <c r="D115" t="str">
        <f t="shared" si="5"/>
        <v/>
      </c>
      <c r="E115" t="str">
        <f t="shared" si="6"/>
        <v/>
      </c>
    </row>
    <row r="116" spans="1:5" x14ac:dyDescent="0.25">
      <c r="A116" t="s">
        <v>63</v>
      </c>
      <c r="D116" t="str">
        <f t="shared" si="5"/>
        <v/>
      </c>
      <c r="E116" t="str">
        <f t="shared" si="6"/>
        <v/>
      </c>
    </row>
    <row r="117" spans="1:5" x14ac:dyDescent="0.25">
      <c r="A117" t="s">
        <v>63</v>
      </c>
      <c r="D117" t="str">
        <f t="shared" si="5"/>
        <v/>
      </c>
      <c r="E117" t="str">
        <f t="shared" si="6"/>
        <v/>
      </c>
    </row>
    <row r="118" spans="1:5" x14ac:dyDescent="0.25">
      <c r="A118" t="s">
        <v>63</v>
      </c>
      <c r="D118" t="str">
        <f t="shared" si="5"/>
        <v/>
      </c>
      <c r="E118" t="str">
        <f t="shared" si="6"/>
        <v/>
      </c>
    </row>
    <row r="119" spans="1:5" x14ac:dyDescent="0.25">
      <c r="A119" t="s">
        <v>63</v>
      </c>
      <c r="D119" t="str">
        <f t="shared" si="5"/>
        <v/>
      </c>
      <c r="E119" t="str">
        <f t="shared" si="6"/>
        <v/>
      </c>
    </row>
    <row r="120" spans="1:5" x14ac:dyDescent="0.25">
      <c r="A120" t="s">
        <v>63</v>
      </c>
      <c r="D120" t="str">
        <f t="shared" si="5"/>
        <v/>
      </c>
      <c r="E120" t="str">
        <f t="shared" si="6"/>
        <v/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5.28515625" bestFit="1" customWidth="1"/>
  </cols>
  <sheetData>
    <row r="1" spans="1:4" ht="20.25" thickBot="1" x14ac:dyDescent="0.35">
      <c r="A1" s="16" t="s">
        <v>110</v>
      </c>
      <c r="B1" s="16" t="s">
        <v>111</v>
      </c>
      <c r="C1" s="16" t="s">
        <v>112</v>
      </c>
      <c r="D1" s="16" t="s">
        <v>113</v>
      </c>
    </row>
    <row r="2" spans="1:4" ht="15.75" thickTop="1" x14ac:dyDescent="0.25"/>
    <row r="3" spans="1:4" s="11" customFormat="1" x14ac:dyDescent="0.25">
      <c r="A3" s="11" t="s">
        <v>114</v>
      </c>
      <c r="B3" s="11" t="s">
        <v>115</v>
      </c>
      <c r="C3" s="11" t="s">
        <v>116</v>
      </c>
      <c r="D3" s="11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DEST('FGC.INCIDENTREP.PROD') TOPICOBJ(SYSTEM.BROKER.DEFAULT.SUBPOINT) REPLACE</v>
      </c>
    </row>
    <row r="5" spans="1:4" s="11" customFormat="1" x14ac:dyDescent="0.25">
      <c r="A5" s="11" t="s">
        <v>126</v>
      </c>
      <c r="B5" s="11" t="s">
        <v>125</v>
      </c>
      <c r="C5" s="11" t="s">
        <v>106</v>
      </c>
      <c r="D5" s="11" t="str">
        <f>CONCATENATE("DEFINE SUB('",A5,"') TOPICSTR('",UPPER(B5),"') DEST('",C5,ConfigData!$D$2,"') TOPICOBJ(SYSTEM.BROKER.DEFAULT.SUBPOINT) REPLACE")</f>
        <v>DEFINE SUB('On-Call Incident Payments') TOPICSTR('/FGC/MOBILISING/TABLE/#') DEST('OCP.INCIDENTS.SUB.PROD') TOPICOBJ(SYSTEM.BROKER.DEFAULT.SUBPOINT) REPLACE</v>
      </c>
    </row>
    <row r="6" spans="1:4" s="19" customFormat="1" x14ac:dyDescent="0.25">
      <c r="A6" s="19" t="s">
        <v>148</v>
      </c>
    </row>
    <row r="7" spans="1:4" s="11" customFormat="1" x14ac:dyDescent="0.25">
      <c r="A7" s="11" t="s">
        <v>149</v>
      </c>
      <c r="B7" s="11" t="s">
        <v>125</v>
      </c>
      <c r="C7" s="11" t="s">
        <v>146</v>
      </c>
      <c r="D7" s="11" t="str">
        <f>CONCATENATE("DEFINE SUB('",A7,"') TOPICSTR('",UPPER(B7),"') DEST('",C7,ConfigData!$D$2,"') TOPICOBJ(SYSTEM.BROKER.DEFAULT.SUBPOINT) REPLACE")</f>
        <v>DEFINE SUB('STATSNX Subscriber for IRS Plus') TOPICSTR('/FGC/MOBILISING/TABLE/#') DEST('STATSNX.SUB.PROD')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C1" sqref="C1"/>
    </sheetView>
  </sheetViews>
  <sheetFormatPr defaultRowHeight="15" x14ac:dyDescent="0.25"/>
  <cols>
    <col min="1" max="1" width="22.85546875" bestFit="1" customWidth="1"/>
    <col min="2" max="2" width="64.85546875" bestFit="1" customWidth="1"/>
    <col min="3" max="3" width="67.140625" bestFit="1" customWidth="1"/>
    <col min="4" max="4" width="19.42578125" bestFit="1" customWidth="1"/>
    <col min="5" max="5" width="97" bestFit="1" customWidth="1"/>
  </cols>
  <sheetData>
    <row r="1" spans="1:5" ht="20.25" thickBot="1" x14ac:dyDescent="0.35">
      <c r="A1" s="16" t="s">
        <v>157</v>
      </c>
      <c r="B1" s="16" t="s">
        <v>158</v>
      </c>
      <c r="C1" s="16" t="s">
        <v>159</v>
      </c>
      <c r="D1" s="16" t="s">
        <v>160</v>
      </c>
      <c r="E1" s="16"/>
    </row>
    <row r="2" spans="1:5" ht="15.75" thickTop="1" x14ac:dyDescent="0.25">
      <c r="A2" t="s">
        <v>161</v>
      </c>
      <c r="B2" t="str">
        <f>CONCATENATE("mqsichangeflowmonitoring"," ",ConfigData!$D$4," -e ",A2," -j -c active")</f>
        <v>mqsichangeflowmonitoring brk0002p -e backgroundservices -j -c active</v>
      </c>
      <c r="C2" t="str">
        <f>CONCATENATE("mqsichangeflowmonitoring"," ",ConfigData!$D$4," -e ",A2," -j -c inactive")</f>
        <v>mqsichangeflowmonitoring brk0002p -e backgroundservices -j -c inactive</v>
      </c>
      <c r="D2">
        <v>63000</v>
      </c>
      <c r="E2" t="str">
        <f>CONCATENATE("mqsichangeproperties"," ",ConfigData!$D$4," -e ",A2," -o ComIbmJVMManager -n jvmDebugPort -v ",D2)</f>
        <v>mqsichangeproperties brk0002p -e backgroundservices -o ComIbmJVMManager -n jvmDebugPort -v 63000</v>
      </c>
    </row>
    <row r="3" spans="1:5" x14ac:dyDescent="0.25">
      <c r="A3" t="s">
        <v>162</v>
      </c>
      <c r="B3" t="str">
        <f>CONCATENATE("mqsichangeflowmonitoring"," ",ConfigData!$D$4," -e ",A3," -j -c active")</f>
        <v>mqsichangeflowmonitoring brk0002p -e bpm4 -j -c active</v>
      </c>
      <c r="C3" t="str">
        <f>CONCATENATE("mqsichangeflowmonitoring"," ",ConfigData!$D$4," -e ",A3," -j -c inactive")</f>
        <v>mqsichangeflowmonitoring brk0002p -e bpm4 -j -c inactive</v>
      </c>
      <c r="D3">
        <f t="shared" ref="D3:D10" si="0">D2+1</f>
        <v>63001</v>
      </c>
      <c r="E3" t="str">
        <f>CONCATENATE("mqsichangeproperties"," ",ConfigData!$D$4," -e ",A3," -o ComIbmJVMManager -n jvmDebugPort -v ",D3)</f>
        <v>mqsichangeproperties brk0002p -e bpm4 -o ComIbmJVMManager -n jvmDebugPort -v 63001</v>
      </c>
    </row>
    <row r="4" spans="1:5" x14ac:dyDescent="0.25">
      <c r="A4" t="s">
        <v>163</v>
      </c>
      <c r="B4" t="str">
        <f>CONCATENATE("mqsichangeflowmonitoring"," ",ConfigData!$D$4," -e ",A4," -j -c active")</f>
        <v>mqsichangeflowmonitoring brk0002p -e fgc -j -c active</v>
      </c>
      <c r="C4" t="str">
        <f>CONCATENATE("mqsichangeflowmonitoring"," ",ConfigData!$D$4," -e ",A4," -j -c inactive")</f>
        <v>mqsichangeflowmonitoring brk0002p -e fgc -j -c inactive</v>
      </c>
      <c r="D4">
        <f t="shared" si="0"/>
        <v>63002</v>
      </c>
      <c r="E4" t="str">
        <f>CONCATENATE("mqsichangeproperties"," ",ConfigData!$D$4," -e ",A4," -o ComIbmJVMManager -n jvmDebugPort -v ",D4)</f>
        <v>mqsichangeproperties brk0002p -e fgc -o ComIbmJVMManager -n jvmDebugPort -v 63002</v>
      </c>
    </row>
    <row r="5" spans="1:5" x14ac:dyDescent="0.25">
      <c r="A5" t="s">
        <v>164</v>
      </c>
      <c r="B5" t="str">
        <f>CONCATENATE("mqsichangeflowmonitoring"," ",ConfigData!$D$4," -e ",A5," -j -c active")</f>
        <v>mqsichangeflowmonitoring brk0002p -e meterreadings -j -c active</v>
      </c>
      <c r="C5" t="str">
        <f>CONCATENATE("mqsichangeflowmonitoring"," ",ConfigData!$D$4," -e ",A5," -j -c inactive")</f>
        <v>mqsichangeflowmonitoring brk0002p -e meterreadings -j -c inactive</v>
      </c>
      <c r="D5">
        <f t="shared" si="0"/>
        <v>63003</v>
      </c>
      <c r="E5" t="str">
        <f>CONCATENATE("mqsichangeproperties"," ",ConfigData!$D$4," -e ",A5," -o ComIbmJVMManager -n jvmDebugPort -v ",D5)</f>
        <v>mqsichangeproperties brk0002p -e meterreadings -o ComIbmJVMManager -n jvmDebugPort -v 63003</v>
      </c>
    </row>
    <row r="6" spans="1:5" x14ac:dyDescent="0.25">
      <c r="A6" t="s">
        <v>165</v>
      </c>
      <c r="B6" t="str">
        <f>CONCATENATE("mqsichangeflowmonitoring"," ",ConfigData!$D$4," -e ",A6," -j -c active")</f>
        <v>mqsichangeflowmonitoring brk0002p -e oncallpayments -j -c active</v>
      </c>
      <c r="C6" t="str">
        <f>CONCATENATE("mqsichangeflowmonitoring"," ",ConfigData!$D$4," -e ",A6," -j -c inactive")</f>
        <v>mqsichangeflowmonitoring brk0002p -e oncallpayments -j -c inactive</v>
      </c>
      <c r="D6">
        <f t="shared" si="0"/>
        <v>63004</v>
      </c>
      <c r="E6" t="str">
        <f>CONCATENATE("mqsichangeproperties"," ",ConfigData!$D$4," -e ",A6," -o ComIbmJVMManager -n jvmDebugPort -v ",D6)</f>
        <v>mqsichangeproperties brk0002p -e oncallpayments -o ComIbmJVMManager -n jvmDebugPort -v 63004</v>
      </c>
    </row>
    <row r="7" spans="1:5" x14ac:dyDescent="0.25">
      <c r="A7" t="s">
        <v>166</v>
      </c>
      <c r="B7" t="str">
        <f>CONCATENATE("mqsichangeflowmonitoring"," ",ConfigData!$D$4," -e ",A7," -j -c active")</f>
        <v>mqsichangeflowmonitoring brk0002p -e remsdaq -j -c active</v>
      </c>
      <c r="C7" t="str">
        <f>CONCATENATE("mqsichangeflowmonitoring"," ",ConfigData!$D$4," -e ",A7," -j -c inactive")</f>
        <v>mqsichangeflowmonitoring brk0002p -e remsdaq -j -c inactive</v>
      </c>
      <c r="D7">
        <f t="shared" si="0"/>
        <v>63005</v>
      </c>
      <c r="E7" t="str">
        <f>CONCATENATE("mqsichangeproperties"," ",ConfigData!$D$4," -e ",A7," -o ComIbmJVMManager -n jvmDebugPort -v ",D7)</f>
        <v>mqsichangeproperties brk0002p -e remsdaq -o ComIbmJVMManager -n jvmDebugPort -v 63005</v>
      </c>
    </row>
    <row r="8" spans="1:5" x14ac:dyDescent="0.25">
      <c r="A8" t="s">
        <v>167</v>
      </c>
      <c r="B8" t="str">
        <f>CONCATENATE("mqsichangeflowmonitoring"," ",ConfigData!$D$4," -e ",A8," -j -c active")</f>
        <v>mqsichangeflowmonitoring brk0002p -e ukffv1 -j -c active</v>
      </c>
      <c r="C8" t="str">
        <f>CONCATENATE("mqsichangeflowmonitoring"," ",ConfigData!$D$4," -e ",A8," -j -c inactive")</f>
        <v>mqsichangeflowmonitoring brk0002p -e ukffv1 -j -c inactive</v>
      </c>
      <c r="D8">
        <f t="shared" si="0"/>
        <v>63006</v>
      </c>
      <c r="E8" t="str">
        <f>CONCATENATE("mqsichangeproperties"," ",ConfigData!$D$4," -e ",A8," -o ComIbmJVMManager -n jvmDebugPort -v ",D8)</f>
        <v>mqsichangeproperties brk0002p -e ukffv1 -o ComIbmJVMManager -n jvmDebugPort -v 63006</v>
      </c>
    </row>
    <row r="9" spans="1:5" x14ac:dyDescent="0.25">
      <c r="A9" t="s">
        <v>168</v>
      </c>
      <c r="B9" t="str">
        <f>CONCATENATE("mqsichangeflowmonitoring"," ",ConfigData!$D$4," -e ",A9," -j -c active")</f>
        <v>mqsichangeflowmonitoring brk0002p -e ukffv4 -j -c active</v>
      </c>
      <c r="C9" t="str">
        <f>CONCATENATE("mqsichangeflowmonitoring"," ",ConfigData!$D$4," -e ",A9," -j -c inactive")</f>
        <v>mqsichangeflowmonitoring brk0002p -e ukffv4 -j -c inactive</v>
      </c>
      <c r="D9">
        <f t="shared" si="0"/>
        <v>63007</v>
      </c>
      <c r="E9" t="str">
        <f>CONCATENATE("mqsichangeproperties"," ",ConfigData!$D$4," -e ",A9," -o ComIbmJVMManager -n jvmDebugPort -v ",D9)</f>
        <v>mqsichangeproperties brk0002p -e ukffv4 -o ComIbmJVMManager -n jvmDebugPort -v 63007</v>
      </c>
    </row>
    <row r="10" spans="1:5" x14ac:dyDescent="0.25">
      <c r="A10" t="s">
        <v>169</v>
      </c>
      <c r="B10" t="str">
        <f>CONCATENATE("mqsichangeflowmonitoring"," ",ConfigData!$D$4," -e ",A10," -j -c active")</f>
        <v>mqsichangeflowmonitoring brk0002p -e ukffwsg -j -c active</v>
      </c>
      <c r="C10" t="str">
        <f>CONCATENATE("mqsichangeflowmonitoring"," ",ConfigData!$D$4," -e ",A10," -j -c inactive")</f>
        <v>mqsichangeflowmonitoring brk0002p -e ukffwsg -j -c inactive</v>
      </c>
      <c r="D10">
        <f t="shared" si="0"/>
        <v>63008</v>
      </c>
      <c r="E10" t="str">
        <f>CONCATENATE("mqsichangeproperties"," ",ConfigData!$D$4," -e ",A10," -o ComIbmJVMManager -n jvmDebugPort -v ",D10)</f>
        <v>mqsichangeproperties brk0002p -e ukffwsg -o ComIbmJVMManager -n jvmDebugPort -v 63008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ConfigData</vt:lpstr>
      <vt:lpstr>Database</vt:lpstr>
      <vt:lpstr>MQ BPM4</vt:lpstr>
      <vt:lpstr>MQ UKFF</vt:lpstr>
      <vt:lpstr>MQFGC</vt:lpstr>
      <vt:lpstr>MQ Triggers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2016-04-29T08:28:30Z</dcterms:modified>
</cp:coreProperties>
</file>