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4F61AFD-4364-413F-9CA7-5DD0D5A4821B}" xr6:coauthVersionLast="47" xr6:coauthVersionMax="47" xr10:uidLastSave="{00000000-0000-0000-0000-000000000000}"/>
  <bookViews>
    <workbookView xWindow="-120" yWindow="-120" windowWidth="20730" windowHeight="11040" xr2:uid="{436196DC-4D2C-4341-B129-2757AA97BDE6}"/>
  </bookViews>
  <sheets>
    <sheet name="Report" sheetId="2" r:id="rId1"/>
    <sheet name="Databa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G17" i="2"/>
  <c r="H17" i="2" s="1"/>
  <c r="G18" i="2"/>
  <c r="I18" i="2" s="1"/>
  <c r="G19" i="2"/>
  <c r="I19" i="2" s="1"/>
  <c r="G20" i="2"/>
  <c r="I20" i="2" s="1"/>
  <c r="G16" i="2"/>
  <c r="H16" i="2" s="1"/>
  <c r="D13" i="2"/>
  <c r="D12" i="2"/>
  <c r="D11" i="2"/>
  <c r="D10" i="2"/>
  <c r="H20" i="2" l="1"/>
  <c r="I16" i="2"/>
  <c r="I17" i="2"/>
  <c r="H19" i="2"/>
  <c r="H18" i="2"/>
  <c r="I23" i="2"/>
  <c r="I24" i="2" s="1"/>
  <c r="E23" i="2" l="1"/>
  <c r="E24" i="2"/>
</calcChain>
</file>

<file path=xl/sharedStrings.xml><?xml version="1.0" encoding="utf-8"?>
<sst xmlns="http://schemas.openxmlformats.org/spreadsheetml/2006/main" count="130" uniqueCount="85">
  <si>
    <t>Roll No</t>
  </si>
  <si>
    <t>Student Name</t>
  </si>
  <si>
    <t>Siddharth Kumar</t>
  </si>
  <si>
    <t>Pankaj Jain</t>
  </si>
  <si>
    <t>Sachin Verma</t>
  </si>
  <si>
    <t>Avinash Singh</t>
  </si>
  <si>
    <t>Uttkarsh Rawat</t>
  </si>
  <si>
    <t>Narendra Negi</t>
  </si>
  <si>
    <t>Ajay Singh</t>
  </si>
  <si>
    <t>Akshay  Singh</t>
  </si>
  <si>
    <t>Prashant Dev</t>
  </si>
  <si>
    <t>Sonal Gupta</t>
  </si>
  <si>
    <t>Vijay Shinde</t>
  </si>
  <si>
    <t>Dhanush Shetty</t>
  </si>
  <si>
    <t>Nitin Tiwari</t>
  </si>
  <si>
    <t>Riyan Parag</t>
  </si>
  <si>
    <t>Riyaz Khan</t>
  </si>
  <si>
    <t>Sudha Singh</t>
  </si>
  <si>
    <t>Deepak Singh</t>
  </si>
  <si>
    <t>Shital Jha</t>
  </si>
  <si>
    <t>Taarak Mehta</t>
  </si>
  <si>
    <t>Rahul Kale</t>
  </si>
  <si>
    <t>Ganesh Omble</t>
  </si>
  <si>
    <t>Kartik Nair</t>
  </si>
  <si>
    <t>Nilesh Pandey</t>
  </si>
  <si>
    <t>Aman Pandey</t>
  </si>
  <si>
    <t>Jeet Choudhary</t>
  </si>
  <si>
    <t>Kevin Dsouza</t>
  </si>
  <si>
    <t>Lalit Mishra</t>
  </si>
  <si>
    <t>Ronit Ahuja</t>
  </si>
  <si>
    <t>Jack Fernandez</t>
  </si>
  <si>
    <t>Koyal Gore</t>
  </si>
  <si>
    <t>Arjun</t>
  </si>
  <si>
    <t>Aarav</t>
  </si>
  <si>
    <t>Kabir</t>
  </si>
  <si>
    <t>Advait</t>
  </si>
  <si>
    <t>Vihaan</t>
  </si>
  <si>
    <t>Reyansh</t>
  </si>
  <si>
    <t>Dhruv</t>
  </si>
  <si>
    <t>Ayaan</t>
  </si>
  <si>
    <t>Virat</t>
  </si>
  <si>
    <t>Yuvan</t>
  </si>
  <si>
    <t>Krish</t>
  </si>
  <si>
    <t>Ishan</t>
  </si>
  <si>
    <t>Rishi</t>
  </si>
  <si>
    <t>Veer</t>
  </si>
  <si>
    <t>Zayan</t>
  </si>
  <si>
    <t>Ansh</t>
  </si>
  <si>
    <t>Dev</t>
  </si>
  <si>
    <t>Shaan</t>
  </si>
  <si>
    <t>Neel</t>
  </si>
  <si>
    <t>Ranbir</t>
  </si>
  <si>
    <t>Aryan</t>
  </si>
  <si>
    <t>Atharva</t>
  </si>
  <si>
    <t>Sahil</t>
  </si>
  <si>
    <t>Rudra</t>
  </si>
  <si>
    <t>Aditya</t>
  </si>
  <si>
    <t>Rohan</t>
  </si>
  <si>
    <t>Kartik</t>
  </si>
  <si>
    <t>Samar</t>
  </si>
  <si>
    <t>Pranav</t>
  </si>
  <si>
    <t>Francis</t>
  </si>
  <si>
    <t>Father's Name</t>
  </si>
  <si>
    <t>DOB</t>
  </si>
  <si>
    <t xml:space="preserve">Class </t>
  </si>
  <si>
    <t>8th</t>
  </si>
  <si>
    <t>English</t>
  </si>
  <si>
    <t>Hindi</t>
  </si>
  <si>
    <t>Science</t>
  </si>
  <si>
    <t>Maths</t>
  </si>
  <si>
    <t>Social Studies</t>
  </si>
  <si>
    <t>Year</t>
  </si>
  <si>
    <t>Class</t>
  </si>
  <si>
    <t>:</t>
  </si>
  <si>
    <t>Subject</t>
  </si>
  <si>
    <t>Total Marks</t>
  </si>
  <si>
    <t>Passing Marks</t>
  </si>
  <si>
    <t>Obtained Marks</t>
  </si>
  <si>
    <t>Percentage</t>
  </si>
  <si>
    <t>Pass/Fail</t>
  </si>
  <si>
    <t>Final Result</t>
  </si>
  <si>
    <t>Grade</t>
  </si>
  <si>
    <t>2022-23</t>
  </si>
  <si>
    <t>Principal</t>
  </si>
  <si>
    <t xml:space="preserve">Parents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</si>
</sst>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D0D0D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 indent="1"/>
    </xf>
    <xf numFmtId="14" fontId="0" fillId="0" borderId="1" xfId="0" applyNumberFormat="1" applyFont="1" applyBorder="1" applyAlignment="1">
      <alignment horizontal="left" vertical="center" indent="1"/>
    </xf>
    <xf numFmtId="14" fontId="2" fillId="0" borderId="1" xfId="0" applyNumberFormat="1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4" fillId="3" borderId="0" xfId="0" applyFont="1" applyFill="1"/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4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/>
  </cellXfs>
  <cellStyles count="2">
    <cellStyle name="Normal" xfId="0" builtinId="0"/>
    <cellStyle name="Percent" xfId="1" builtinId="5"/>
  </cellStyles>
  <dxfs count="2"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161926</xdr:rowOff>
    </xdr:from>
    <xdr:to>
      <xdr:col>11</xdr:col>
      <xdr:colOff>314325</xdr:colOff>
      <xdr:row>26</xdr:row>
      <xdr:rowOff>28575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4FD0C608-35BF-42F3-B430-C1A2F6EB6586}"/>
            </a:ext>
          </a:extLst>
        </xdr:cNvPr>
        <xdr:cNvSpPr/>
      </xdr:nvSpPr>
      <xdr:spPr>
        <a:xfrm>
          <a:off x="533400" y="161926"/>
          <a:ext cx="8115300" cy="4810124"/>
        </a:xfrm>
        <a:prstGeom prst="frame">
          <a:avLst>
            <a:gd name="adj1" fmla="val 2191"/>
          </a:avLst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495301</xdr:colOff>
      <xdr:row>1</xdr:row>
      <xdr:rowOff>123825</xdr:rowOff>
    </xdr:from>
    <xdr:to>
      <xdr:col>9</xdr:col>
      <xdr:colOff>9526</xdr:colOff>
      <xdr:row>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E596E2-E0AD-4254-935B-C6DA03AC5D57}"/>
            </a:ext>
          </a:extLst>
        </xdr:cNvPr>
        <xdr:cNvSpPr txBox="1"/>
      </xdr:nvSpPr>
      <xdr:spPr>
        <a:xfrm>
          <a:off x="2219326" y="314325"/>
          <a:ext cx="48577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bg1">
                  <a:lumMod val="50000"/>
                </a:schemeClr>
              </a:solidFill>
            </a:rPr>
            <a:t>St.</a:t>
          </a:r>
          <a:r>
            <a:rPr lang="en-US" sz="2000" b="1" baseline="0">
              <a:solidFill>
                <a:schemeClr val="bg1">
                  <a:lumMod val="50000"/>
                </a:schemeClr>
              </a:solidFill>
            </a:rPr>
            <a:t> Jude's High School</a:t>
          </a:r>
          <a:endParaRPr lang="en-US" sz="20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66675</xdr:colOff>
      <xdr:row>3</xdr:row>
      <xdr:rowOff>47625</xdr:rowOff>
    </xdr:from>
    <xdr:to>
      <xdr:col>9</xdr:col>
      <xdr:colOff>485775</xdr:colOff>
      <xdr:row>4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B2BCFB-6423-4540-8C2D-193CC5DE3610}"/>
            </a:ext>
          </a:extLst>
        </xdr:cNvPr>
        <xdr:cNvSpPr txBox="1"/>
      </xdr:nvSpPr>
      <xdr:spPr>
        <a:xfrm>
          <a:off x="1790700" y="619125"/>
          <a:ext cx="5762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Indira Nagar ,Kajupada,Mumbai - 400072</a:t>
          </a:r>
        </a:p>
      </xdr:txBody>
    </xdr:sp>
    <xdr:clientData/>
  </xdr:twoCellAnchor>
  <xdr:twoCellAnchor editAs="oneCell">
    <xdr:from>
      <xdr:col>1</xdr:col>
      <xdr:colOff>133350</xdr:colOff>
      <xdr:row>1</xdr:row>
      <xdr:rowOff>123825</xdr:rowOff>
    </xdr:from>
    <xdr:to>
      <xdr:col>1</xdr:col>
      <xdr:colOff>752475</xdr:colOff>
      <xdr:row>4</xdr:row>
      <xdr:rowOff>47625</xdr:rowOff>
    </xdr:to>
    <xdr:pic>
      <xdr:nvPicPr>
        <xdr:cNvPr id="6" name="Graphic 5" descr="Receiver with solid fill">
          <a:extLst>
            <a:ext uri="{FF2B5EF4-FFF2-40B4-BE49-F238E27FC236}">
              <a16:creationId xmlns:a16="http://schemas.microsoft.com/office/drawing/2014/main" id="{99EE769C-7B37-4724-9219-6C79A1ACA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2950" y="314325"/>
          <a:ext cx="619125" cy="495300"/>
        </a:xfrm>
        <a:prstGeom prst="rect">
          <a:avLst/>
        </a:prstGeom>
      </xdr:spPr>
    </xdr:pic>
    <xdr:clientData/>
  </xdr:twoCellAnchor>
  <xdr:twoCellAnchor>
    <xdr:from>
      <xdr:col>1</xdr:col>
      <xdr:colOff>590549</xdr:colOff>
      <xdr:row>1</xdr:row>
      <xdr:rowOff>171450</xdr:rowOff>
    </xdr:from>
    <xdr:to>
      <xdr:col>3</xdr:col>
      <xdr:colOff>571500</xdr:colOff>
      <xdr:row>3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7265AA-EAD8-4B5D-9257-5FACE378E3A2}"/>
            </a:ext>
          </a:extLst>
        </xdr:cNvPr>
        <xdr:cNvSpPr txBox="1"/>
      </xdr:nvSpPr>
      <xdr:spPr>
        <a:xfrm>
          <a:off x="1247774" y="361950"/>
          <a:ext cx="1047751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2856 1826</a:t>
          </a:r>
        </a:p>
      </xdr:txBody>
    </xdr:sp>
    <xdr:clientData/>
  </xdr:twoCellAnchor>
  <xdr:twoCellAnchor>
    <xdr:from>
      <xdr:col>3</xdr:col>
      <xdr:colOff>923925</xdr:colOff>
      <xdr:row>4</xdr:row>
      <xdr:rowOff>180975</xdr:rowOff>
    </xdr:from>
    <xdr:to>
      <xdr:col>8</xdr:col>
      <xdr:colOff>219075</xdr:colOff>
      <xdr:row>8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63CA804-3C26-4FAC-BEFB-6714C3873C1C}"/>
            </a:ext>
          </a:extLst>
        </xdr:cNvPr>
        <xdr:cNvSpPr txBox="1"/>
      </xdr:nvSpPr>
      <xdr:spPr>
        <a:xfrm>
          <a:off x="2647950" y="942975"/>
          <a:ext cx="402907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u="sng"/>
            <a:t>Report Card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85FB-0243-4527-9226-55F7EE262C94}">
  <dimension ref="B2:L26"/>
  <sheetViews>
    <sheetView showGridLines="0" tabSelected="1" workbookViewId="0">
      <selection activeCell="N12" sqref="N12"/>
    </sheetView>
  </sheetViews>
  <sheetFormatPr defaultRowHeight="15" x14ac:dyDescent="0.25"/>
  <cols>
    <col min="1" max="1" width="9.85546875" customWidth="1"/>
    <col min="2" max="2" width="14.140625" customWidth="1"/>
    <col min="3" max="3" width="1.85546875" customWidth="1"/>
    <col min="4" max="4" width="15.5703125" customWidth="1"/>
    <col min="5" max="5" width="11.5703125" customWidth="1"/>
    <col min="6" max="6" width="13.42578125" customWidth="1"/>
    <col min="7" max="7" width="15.28515625" customWidth="1"/>
    <col min="8" max="8" width="15.140625" customWidth="1"/>
    <col min="10" max="10" width="10" customWidth="1"/>
    <col min="11" max="11" width="10.42578125" customWidth="1"/>
    <col min="12" max="12" width="3.140625" customWidth="1"/>
    <col min="13" max="13" width="8.85546875" customWidth="1"/>
  </cols>
  <sheetData>
    <row r="2" spans="2:12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2:12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2:12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2:12" x14ac:dyDescent="0.25">
      <c r="B8" s="6"/>
      <c r="C8" s="6"/>
      <c r="D8" s="6"/>
      <c r="E8" s="6"/>
      <c r="F8" s="6"/>
      <c r="G8" s="6"/>
      <c r="H8" s="6"/>
      <c r="I8" s="6"/>
      <c r="J8" s="18" t="s">
        <v>71</v>
      </c>
      <c r="K8" s="18" t="s">
        <v>82</v>
      </c>
      <c r="L8" s="6"/>
    </row>
    <row r="9" spans="2:12" x14ac:dyDescent="0.25">
      <c r="B9" s="7" t="s">
        <v>0</v>
      </c>
      <c r="C9" s="7" t="s">
        <v>73</v>
      </c>
      <c r="D9" s="8">
        <v>105</v>
      </c>
      <c r="E9" s="6"/>
      <c r="F9" s="6"/>
      <c r="G9" s="6"/>
      <c r="H9" s="6"/>
      <c r="I9" s="6"/>
      <c r="J9" s="6"/>
      <c r="K9" s="6"/>
      <c r="L9" s="6"/>
    </row>
    <row r="10" spans="2:12" x14ac:dyDescent="0.25">
      <c r="B10" s="7" t="s">
        <v>72</v>
      </c>
      <c r="C10" s="7" t="s">
        <v>73</v>
      </c>
      <c r="D10" s="8" t="str">
        <f>VLOOKUP(D9,Database!$A$1:$J$31,5,0)</f>
        <v>8th</v>
      </c>
      <c r="E10" s="6"/>
      <c r="F10" s="6"/>
      <c r="G10" s="6"/>
      <c r="H10" s="6"/>
      <c r="I10" s="6"/>
      <c r="J10" s="6"/>
      <c r="K10" s="6"/>
      <c r="L10" s="6"/>
    </row>
    <row r="11" spans="2:12" x14ac:dyDescent="0.25">
      <c r="B11" s="7" t="s">
        <v>1</v>
      </c>
      <c r="C11" s="7" t="s">
        <v>73</v>
      </c>
      <c r="D11" s="8" t="str">
        <f>VLOOKUP(D9,Database!$A$1:$J$31,2,0)</f>
        <v>Uttkarsh Rawat</v>
      </c>
      <c r="E11" s="6"/>
      <c r="F11" s="6"/>
      <c r="G11" s="6"/>
      <c r="H11" s="6"/>
      <c r="I11" s="6"/>
      <c r="J11" s="6"/>
      <c r="K11" s="6"/>
      <c r="L11" s="6"/>
    </row>
    <row r="12" spans="2:12" x14ac:dyDescent="0.25">
      <c r="B12" s="7" t="s">
        <v>62</v>
      </c>
      <c r="C12" s="7" t="s">
        <v>73</v>
      </c>
      <c r="D12" s="8" t="str">
        <f>VLOOKUP(D9,Database!$A$1:$J$31,3,0)</f>
        <v>Vihaan</v>
      </c>
      <c r="E12" s="6"/>
      <c r="F12" s="6"/>
      <c r="G12" s="6"/>
      <c r="H12" s="6"/>
      <c r="I12" s="6"/>
      <c r="J12" s="6"/>
      <c r="K12" s="6"/>
      <c r="L12" s="6"/>
    </row>
    <row r="13" spans="2:12" x14ac:dyDescent="0.25">
      <c r="B13" s="7" t="s">
        <v>63</v>
      </c>
      <c r="C13" s="7" t="s">
        <v>73</v>
      </c>
      <c r="D13" s="9">
        <f>VLOOKUP(D9,Database!$A$1:$J$31,4,0)</f>
        <v>40837</v>
      </c>
      <c r="E13" s="6"/>
      <c r="F13" s="6"/>
      <c r="G13" s="6"/>
      <c r="H13" s="6"/>
      <c r="I13" s="6"/>
      <c r="J13" s="6"/>
      <c r="K13" s="6"/>
      <c r="L13" s="6"/>
    </row>
    <row r="14" spans="2:12" ht="6.75" customHeight="1" thickBo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 ht="15.75" thickBot="1" x14ac:dyDescent="0.3">
      <c r="B15" s="6"/>
      <c r="C15" s="6"/>
      <c r="D15" s="13" t="s">
        <v>74</v>
      </c>
      <c r="E15" s="13" t="s">
        <v>75</v>
      </c>
      <c r="F15" s="13" t="s">
        <v>76</v>
      </c>
      <c r="G15" s="13" t="s">
        <v>77</v>
      </c>
      <c r="H15" s="13" t="s">
        <v>78</v>
      </c>
      <c r="I15" s="13" t="s">
        <v>79</v>
      </c>
      <c r="J15" s="6"/>
      <c r="K15" s="6"/>
      <c r="L15" s="6"/>
    </row>
    <row r="16" spans="2:12" ht="15.75" thickBot="1" x14ac:dyDescent="0.3">
      <c r="B16" s="6"/>
      <c r="C16" s="6"/>
      <c r="D16" s="13" t="s">
        <v>66</v>
      </c>
      <c r="E16" s="14">
        <v>100</v>
      </c>
      <c r="F16" s="14">
        <v>40</v>
      </c>
      <c r="G16" s="14">
        <f>VLOOKUP($D$9,Database!$A$2:$J$31,MATCH(Report!D16,Database!$A$1:$J$1,0),0)</f>
        <v>40</v>
      </c>
      <c r="H16" s="15">
        <f>G16/E16</f>
        <v>0.4</v>
      </c>
      <c r="I16" s="14" t="str">
        <f>IF(G16&lt;F16,"Fail","Pass")</f>
        <v>Pass</v>
      </c>
      <c r="J16" s="6"/>
      <c r="K16" s="6"/>
      <c r="L16" s="6"/>
    </row>
    <row r="17" spans="2:12" ht="15.75" thickBot="1" x14ac:dyDescent="0.3">
      <c r="B17" s="6"/>
      <c r="C17" s="6"/>
      <c r="D17" s="13" t="s">
        <v>67</v>
      </c>
      <c r="E17" s="14">
        <v>100</v>
      </c>
      <c r="F17" s="14">
        <v>40</v>
      </c>
      <c r="G17" s="14">
        <f>VLOOKUP($D$9,Database!$A$2:$J$31,MATCH(Report!D17,Database!$A$1:$J$1,0),0)</f>
        <v>62</v>
      </c>
      <c r="H17" s="15">
        <f t="shared" ref="H17:H20" si="0">G17/E17</f>
        <v>0.62</v>
      </c>
      <c r="I17" s="14" t="str">
        <f t="shared" ref="I17:I20" si="1">IF(G17&lt;F17,"Fail","Pass")</f>
        <v>Pass</v>
      </c>
      <c r="J17" s="6"/>
      <c r="K17" s="6"/>
      <c r="L17" s="6"/>
    </row>
    <row r="18" spans="2:12" ht="15.75" thickBot="1" x14ac:dyDescent="0.3">
      <c r="B18" s="6"/>
      <c r="C18" s="6"/>
      <c r="D18" s="13" t="s">
        <v>68</v>
      </c>
      <c r="E18" s="14">
        <v>100</v>
      </c>
      <c r="F18" s="14">
        <v>40</v>
      </c>
      <c r="G18" s="14">
        <f>VLOOKUP($D$9,Database!$A$2:$J$31,MATCH(Report!D18,Database!$A$1:$J$1,0),0)</f>
        <v>36</v>
      </c>
      <c r="H18" s="15">
        <f t="shared" si="0"/>
        <v>0.36</v>
      </c>
      <c r="I18" s="14" t="str">
        <f t="shared" si="1"/>
        <v>Fail</v>
      </c>
      <c r="J18" s="6"/>
      <c r="K18" s="6"/>
      <c r="L18" s="6"/>
    </row>
    <row r="19" spans="2:12" ht="15.75" thickBot="1" x14ac:dyDescent="0.3">
      <c r="B19" s="6"/>
      <c r="C19" s="6"/>
      <c r="D19" s="13" t="s">
        <v>69</v>
      </c>
      <c r="E19" s="14">
        <v>100</v>
      </c>
      <c r="F19" s="14">
        <v>40</v>
      </c>
      <c r="G19" s="14">
        <f>VLOOKUP($D$9,Database!$A$2:$J$31,MATCH(Report!D19,Database!$A$1:$J$1,0),0)</f>
        <v>41</v>
      </c>
      <c r="H19" s="15">
        <f t="shared" si="0"/>
        <v>0.41</v>
      </c>
      <c r="I19" s="14" t="str">
        <f t="shared" si="1"/>
        <v>Pass</v>
      </c>
      <c r="J19" s="6"/>
      <c r="K19" s="6"/>
      <c r="L19" s="6"/>
    </row>
    <row r="20" spans="2:12" ht="15.75" thickBot="1" x14ac:dyDescent="0.3">
      <c r="B20" s="6"/>
      <c r="C20" s="6"/>
      <c r="D20" s="13" t="s">
        <v>70</v>
      </c>
      <c r="E20" s="14">
        <v>100</v>
      </c>
      <c r="F20" s="14">
        <v>40</v>
      </c>
      <c r="G20" s="14">
        <f>VLOOKUP($D$9,Database!$A$2:$J$31,MATCH(Report!D20,Database!$A$1:$J$1,0),0)</f>
        <v>38</v>
      </c>
      <c r="H20" s="15">
        <f t="shared" si="0"/>
        <v>0.38</v>
      </c>
      <c r="I20" s="14" t="str">
        <f t="shared" si="1"/>
        <v>Fail</v>
      </c>
      <c r="J20" s="6"/>
      <c r="K20" s="6"/>
      <c r="L20" s="6"/>
    </row>
    <row r="21" spans="2:12" ht="15.75" thickBo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2:12" ht="15.75" thickBot="1" x14ac:dyDescent="0.3">
      <c r="B22" s="6"/>
      <c r="C22" s="6"/>
      <c r="D22" s="6"/>
      <c r="E22" s="6"/>
      <c r="F22" s="6"/>
      <c r="G22" s="6"/>
      <c r="H22" s="11" t="s">
        <v>75</v>
      </c>
      <c r="I22" s="16">
        <f>SUM(E16:E20)</f>
        <v>500</v>
      </c>
      <c r="J22" s="6"/>
      <c r="K22" s="6"/>
      <c r="L22" s="6"/>
    </row>
    <row r="23" spans="2:12" ht="15.75" thickBot="1" x14ac:dyDescent="0.3">
      <c r="B23" s="6"/>
      <c r="C23" s="6"/>
      <c r="D23" s="19" t="s">
        <v>80</v>
      </c>
      <c r="E23" s="12" t="str">
        <f>IF(I24&lt;40%,"Fail","Pass")</f>
        <v>Pass</v>
      </c>
      <c r="F23" s="6"/>
      <c r="G23" s="6"/>
      <c r="H23" s="11" t="s">
        <v>77</v>
      </c>
      <c r="I23" s="16">
        <f>SUM(G16:G20)</f>
        <v>217</v>
      </c>
      <c r="J23" s="6"/>
      <c r="K23" s="6"/>
      <c r="L23" s="6"/>
    </row>
    <row r="24" spans="2:12" ht="15.75" thickBot="1" x14ac:dyDescent="0.3">
      <c r="B24" s="6"/>
      <c r="C24" s="6"/>
      <c r="D24" s="19" t="s">
        <v>81</v>
      </c>
      <c r="E24" s="12" t="str">
        <f>IF(I24&lt;40%,"D",IF(AND(I24&gt;=41%,I24&lt;=55%),"C",IF(AND(I24&gt;=56%,I24&lt;=71%),"B","A")))</f>
        <v>C</v>
      </c>
      <c r="F24" s="6"/>
      <c r="G24" s="6"/>
      <c r="H24" s="10" t="s">
        <v>78</v>
      </c>
      <c r="I24" s="17">
        <f>I23/I22</f>
        <v>0.434</v>
      </c>
      <c r="J24" s="6"/>
      <c r="K24" s="6"/>
      <c r="L24" s="6"/>
    </row>
    <row r="25" spans="2:12" x14ac:dyDescent="0.25">
      <c r="B25" s="6" t="s">
        <v>84</v>
      </c>
      <c r="C25" s="6"/>
      <c r="D25" s="6"/>
      <c r="E25" s="6"/>
      <c r="F25" s="6"/>
      <c r="G25" s="6"/>
      <c r="H25" s="6"/>
      <c r="I25" s="6"/>
      <c r="J25" s="6"/>
      <c r="K25" s="6" t="s">
        <v>83</v>
      </c>
      <c r="L25" s="6"/>
    </row>
    <row r="26" spans="2:12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conditionalFormatting sqref="I16:I20">
    <cfRule type="containsText" dxfId="1" priority="3" operator="containsText" text="Fail">
      <formula>NOT(ISERROR(SEARCH("Fail",I16)))</formula>
    </cfRule>
  </conditionalFormatting>
  <conditionalFormatting sqref="E23">
    <cfRule type="containsText" priority="2" operator="containsText" text="Fail">
      <formula>NOT(ISERROR(SEARCH("Fail",E23)))</formula>
    </cfRule>
    <cfRule type="containsText" dxfId="0" priority="1" operator="containsText" text="Fail">
      <formula>NOT(ISERROR(SEARCH("Fail",E23)))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B3DC40-09A1-4076-9572-E6D340458BD2}">
          <x14:formula1>
            <xm:f>Database!$A$2:$A$31</xm:f>
          </x14:formula1>
          <xm:sqref>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6F8-2886-485C-8293-905CB7D42C2E}">
  <dimension ref="A1:J31"/>
  <sheetViews>
    <sheetView workbookViewId="0">
      <selection activeCell="F1" sqref="F1:J1"/>
    </sheetView>
  </sheetViews>
  <sheetFormatPr defaultRowHeight="15" x14ac:dyDescent="0.25"/>
  <cols>
    <col min="2" max="2" width="15.85546875" bestFit="1" customWidth="1"/>
    <col min="3" max="3" width="13.42578125" bestFit="1" customWidth="1"/>
    <col min="4" max="4" width="14.7109375" bestFit="1" customWidth="1"/>
    <col min="10" max="10" width="13.28515625" bestFit="1" customWidth="1"/>
  </cols>
  <sheetData>
    <row r="1" spans="1:10" x14ac:dyDescent="0.25">
      <c r="A1" s="5" t="s">
        <v>0</v>
      </c>
      <c r="B1" s="5" t="s">
        <v>1</v>
      </c>
      <c r="C1" s="5" t="s">
        <v>62</v>
      </c>
      <c r="D1" s="5" t="s">
        <v>63</v>
      </c>
      <c r="E1" s="5" t="s">
        <v>64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</row>
    <row r="2" spans="1:10" x14ac:dyDescent="0.25">
      <c r="A2" s="1">
        <v>101</v>
      </c>
      <c r="B2" s="1" t="s">
        <v>2</v>
      </c>
      <c r="C2" s="2" t="s">
        <v>32</v>
      </c>
      <c r="D2" s="3">
        <v>40577</v>
      </c>
      <c r="E2" s="1" t="s">
        <v>65</v>
      </c>
      <c r="F2" s="1">
        <v>57</v>
      </c>
      <c r="G2" s="1">
        <v>70</v>
      </c>
      <c r="H2" s="1">
        <v>43</v>
      </c>
      <c r="I2" s="1">
        <v>89</v>
      </c>
      <c r="J2" s="1">
        <v>45</v>
      </c>
    </row>
    <row r="3" spans="1:10" x14ac:dyDescent="0.25">
      <c r="A3" s="1">
        <v>102</v>
      </c>
      <c r="B3" s="1" t="s">
        <v>3</v>
      </c>
      <c r="C3" s="2" t="s">
        <v>33</v>
      </c>
      <c r="D3" s="4">
        <v>40648</v>
      </c>
      <c r="E3" s="1" t="s">
        <v>65</v>
      </c>
      <c r="F3" s="1">
        <v>84</v>
      </c>
      <c r="G3" s="1">
        <v>90</v>
      </c>
      <c r="H3" s="1">
        <v>67</v>
      </c>
      <c r="I3" s="1">
        <v>52</v>
      </c>
      <c r="J3" s="1">
        <v>58</v>
      </c>
    </row>
    <row r="4" spans="1:10" x14ac:dyDescent="0.25">
      <c r="A4" s="1">
        <v>103</v>
      </c>
      <c r="B4" s="1" t="s">
        <v>4</v>
      </c>
      <c r="C4" s="2" t="s">
        <v>34</v>
      </c>
      <c r="D4" s="4">
        <v>40721</v>
      </c>
      <c r="E4" s="1" t="s">
        <v>65</v>
      </c>
      <c r="F4" s="1">
        <v>64</v>
      </c>
      <c r="G4" s="1">
        <v>59</v>
      </c>
      <c r="H4" s="1">
        <v>75</v>
      </c>
      <c r="I4" s="1">
        <v>41</v>
      </c>
      <c r="J4" s="1">
        <v>89</v>
      </c>
    </row>
    <row r="5" spans="1:10" x14ac:dyDescent="0.25">
      <c r="A5" s="1">
        <v>104</v>
      </c>
      <c r="B5" s="1" t="s">
        <v>5</v>
      </c>
      <c r="C5" s="2" t="s">
        <v>35</v>
      </c>
      <c r="D5" s="4">
        <v>40764</v>
      </c>
      <c r="E5" s="1" t="s">
        <v>65</v>
      </c>
      <c r="F5" s="1">
        <v>83</v>
      </c>
      <c r="G5" s="1">
        <v>69</v>
      </c>
      <c r="H5" s="1">
        <v>85</v>
      </c>
      <c r="I5" s="1">
        <v>55</v>
      </c>
      <c r="J5" s="1">
        <v>42</v>
      </c>
    </row>
    <row r="6" spans="1:10" x14ac:dyDescent="0.25">
      <c r="A6" s="1">
        <v>105</v>
      </c>
      <c r="B6" s="1" t="s">
        <v>6</v>
      </c>
      <c r="C6" s="2" t="s">
        <v>36</v>
      </c>
      <c r="D6" s="4">
        <v>40837</v>
      </c>
      <c r="E6" s="1" t="s">
        <v>65</v>
      </c>
      <c r="F6" s="1">
        <v>40</v>
      </c>
      <c r="G6" s="1">
        <v>62</v>
      </c>
      <c r="H6" s="1">
        <v>36</v>
      </c>
      <c r="I6" s="1">
        <v>41</v>
      </c>
      <c r="J6" s="1">
        <v>38</v>
      </c>
    </row>
    <row r="7" spans="1:10" x14ac:dyDescent="0.25">
      <c r="A7" s="1">
        <v>106</v>
      </c>
      <c r="B7" s="1" t="s">
        <v>7</v>
      </c>
      <c r="C7" s="2" t="s">
        <v>37</v>
      </c>
      <c r="D7" s="4">
        <v>40879</v>
      </c>
      <c r="E7" s="1" t="s">
        <v>65</v>
      </c>
      <c r="F7" s="1">
        <v>70</v>
      </c>
      <c r="G7" s="1">
        <v>84</v>
      </c>
      <c r="H7" s="1">
        <v>72</v>
      </c>
      <c r="I7" s="1">
        <v>66</v>
      </c>
      <c r="J7" s="1">
        <v>50</v>
      </c>
    </row>
    <row r="8" spans="1:10" x14ac:dyDescent="0.25">
      <c r="A8" s="1">
        <v>107</v>
      </c>
      <c r="B8" s="1" t="s">
        <v>8</v>
      </c>
      <c r="C8" s="2" t="s">
        <v>38</v>
      </c>
      <c r="D8" s="4">
        <v>40557</v>
      </c>
      <c r="E8" s="1" t="s">
        <v>65</v>
      </c>
      <c r="F8" s="1">
        <v>43</v>
      </c>
      <c r="G8" s="1">
        <v>41</v>
      </c>
      <c r="H8" s="1">
        <v>74</v>
      </c>
      <c r="I8" s="1">
        <v>42</v>
      </c>
      <c r="J8" s="1">
        <v>64</v>
      </c>
    </row>
    <row r="9" spans="1:10" x14ac:dyDescent="0.25">
      <c r="A9" s="1">
        <v>108</v>
      </c>
      <c r="B9" s="1" t="s">
        <v>9</v>
      </c>
      <c r="C9" s="2" t="s">
        <v>39</v>
      </c>
      <c r="D9" s="4">
        <v>40628</v>
      </c>
      <c r="E9" s="1" t="s">
        <v>65</v>
      </c>
      <c r="F9" s="1">
        <v>65</v>
      </c>
      <c r="G9" s="1">
        <v>75</v>
      </c>
      <c r="H9" s="1">
        <v>65</v>
      </c>
      <c r="I9" s="1">
        <v>35</v>
      </c>
      <c r="J9" s="1">
        <v>68</v>
      </c>
    </row>
    <row r="10" spans="1:10" x14ac:dyDescent="0.25">
      <c r="A10" s="1">
        <v>109</v>
      </c>
      <c r="B10" s="1" t="s">
        <v>10</v>
      </c>
      <c r="C10" s="2" t="s">
        <v>40</v>
      </c>
      <c r="D10" s="4">
        <v>40670</v>
      </c>
      <c r="E10" s="1" t="s">
        <v>65</v>
      </c>
      <c r="F10" s="1">
        <v>68</v>
      </c>
      <c r="G10" s="1">
        <v>71</v>
      </c>
      <c r="H10" s="1">
        <v>58</v>
      </c>
      <c r="I10" s="1">
        <v>69</v>
      </c>
      <c r="J10" s="1">
        <v>48</v>
      </c>
    </row>
    <row r="11" spans="1:10" x14ac:dyDescent="0.25">
      <c r="A11" s="1">
        <v>110</v>
      </c>
      <c r="B11" s="1" t="s">
        <v>11</v>
      </c>
      <c r="C11" s="2" t="s">
        <v>41</v>
      </c>
      <c r="D11" s="4">
        <v>40743</v>
      </c>
      <c r="E11" s="1" t="s">
        <v>65</v>
      </c>
      <c r="F11" s="1">
        <v>62</v>
      </c>
      <c r="G11" s="1">
        <v>47</v>
      </c>
      <c r="H11" s="1">
        <v>56</v>
      </c>
      <c r="I11" s="1">
        <v>71</v>
      </c>
      <c r="J11" s="1">
        <v>75</v>
      </c>
    </row>
    <row r="12" spans="1:10" x14ac:dyDescent="0.25">
      <c r="A12" s="1">
        <v>111</v>
      </c>
      <c r="B12" s="1" t="s">
        <v>12</v>
      </c>
      <c r="C12" s="2" t="s">
        <v>42</v>
      </c>
      <c r="D12" s="4">
        <v>40816</v>
      </c>
      <c r="E12" s="1" t="s">
        <v>65</v>
      </c>
      <c r="F12" s="1">
        <v>86</v>
      </c>
      <c r="G12" s="1">
        <v>79</v>
      </c>
      <c r="H12" s="1">
        <v>43</v>
      </c>
      <c r="I12" s="1">
        <v>67</v>
      </c>
      <c r="J12" s="1">
        <v>49</v>
      </c>
    </row>
    <row r="13" spans="1:10" x14ac:dyDescent="0.25">
      <c r="A13" s="1">
        <v>112</v>
      </c>
      <c r="B13" s="1" t="s">
        <v>13</v>
      </c>
      <c r="C13" s="2" t="s">
        <v>43</v>
      </c>
      <c r="D13" s="4">
        <v>40858</v>
      </c>
      <c r="E13" s="1" t="s">
        <v>65</v>
      </c>
      <c r="F13" s="1">
        <v>66</v>
      </c>
      <c r="G13" s="1">
        <v>57</v>
      </c>
      <c r="H13" s="1">
        <v>83</v>
      </c>
      <c r="I13" s="1">
        <v>72</v>
      </c>
      <c r="J13" s="1">
        <v>89</v>
      </c>
    </row>
    <row r="14" spans="1:10" x14ac:dyDescent="0.25">
      <c r="A14" s="1">
        <v>113</v>
      </c>
      <c r="B14" s="1" t="s">
        <v>14</v>
      </c>
      <c r="C14" s="2" t="s">
        <v>44</v>
      </c>
      <c r="D14" s="4">
        <v>40900</v>
      </c>
      <c r="E14" s="1" t="s">
        <v>65</v>
      </c>
      <c r="F14" s="1">
        <v>81</v>
      </c>
      <c r="G14" s="1">
        <v>43</v>
      </c>
      <c r="H14" s="1">
        <v>37</v>
      </c>
      <c r="I14" s="1">
        <v>43</v>
      </c>
      <c r="J14" s="1">
        <v>84</v>
      </c>
    </row>
    <row r="15" spans="1:10" x14ac:dyDescent="0.25">
      <c r="A15" s="1">
        <v>114</v>
      </c>
      <c r="B15" s="1" t="s">
        <v>15</v>
      </c>
      <c r="C15" s="2" t="s">
        <v>45</v>
      </c>
      <c r="D15" s="4">
        <v>40578</v>
      </c>
      <c r="E15" s="1" t="s">
        <v>65</v>
      </c>
      <c r="F15" s="1">
        <v>49</v>
      </c>
      <c r="G15" s="1">
        <v>52</v>
      </c>
      <c r="H15" s="1">
        <v>64</v>
      </c>
      <c r="I15" s="1">
        <v>76</v>
      </c>
      <c r="J15" s="1">
        <v>72</v>
      </c>
    </row>
    <row r="16" spans="1:10" x14ac:dyDescent="0.25">
      <c r="A16" s="1">
        <v>115</v>
      </c>
      <c r="B16" s="1" t="s">
        <v>16</v>
      </c>
      <c r="C16" s="2" t="s">
        <v>46</v>
      </c>
      <c r="D16" s="4">
        <v>40649</v>
      </c>
      <c r="E16" s="1" t="s">
        <v>65</v>
      </c>
      <c r="F16" s="1">
        <v>84</v>
      </c>
      <c r="G16" s="1">
        <v>44</v>
      </c>
      <c r="H16" s="1">
        <v>77</v>
      </c>
      <c r="I16" s="1">
        <v>69</v>
      </c>
      <c r="J16" s="1">
        <v>51</v>
      </c>
    </row>
    <row r="17" spans="1:10" x14ac:dyDescent="0.25">
      <c r="A17" s="1">
        <v>116</v>
      </c>
      <c r="B17" s="1" t="s">
        <v>17</v>
      </c>
      <c r="C17" s="2" t="s">
        <v>47</v>
      </c>
      <c r="D17" s="4">
        <v>40722</v>
      </c>
      <c r="E17" s="1" t="s">
        <v>65</v>
      </c>
      <c r="F17" s="1">
        <v>47</v>
      </c>
      <c r="G17" s="1">
        <v>47</v>
      </c>
      <c r="H17" s="1">
        <v>36</v>
      </c>
      <c r="I17" s="1">
        <v>90</v>
      </c>
      <c r="J17" s="1">
        <v>83</v>
      </c>
    </row>
    <row r="18" spans="1:10" x14ac:dyDescent="0.25">
      <c r="A18" s="1">
        <v>117</v>
      </c>
      <c r="B18" s="1" t="s">
        <v>18</v>
      </c>
      <c r="C18" s="2" t="s">
        <v>48</v>
      </c>
      <c r="D18" s="4">
        <v>40765</v>
      </c>
      <c r="E18" s="1" t="s">
        <v>65</v>
      </c>
      <c r="F18" s="1">
        <v>56</v>
      </c>
      <c r="G18" s="1">
        <v>70</v>
      </c>
      <c r="H18" s="1">
        <v>88</v>
      </c>
      <c r="I18" s="1">
        <v>35</v>
      </c>
      <c r="J18" s="1">
        <v>40</v>
      </c>
    </row>
    <row r="19" spans="1:10" x14ac:dyDescent="0.25">
      <c r="A19" s="1">
        <v>118</v>
      </c>
      <c r="B19" s="1" t="s">
        <v>19</v>
      </c>
      <c r="C19" s="2" t="s">
        <v>49</v>
      </c>
      <c r="D19" s="4">
        <v>40838</v>
      </c>
      <c r="E19" s="1" t="s">
        <v>65</v>
      </c>
      <c r="F19" s="1">
        <v>79</v>
      </c>
      <c r="G19" s="1">
        <v>84</v>
      </c>
      <c r="H19" s="1">
        <v>50</v>
      </c>
      <c r="I19" s="1">
        <v>47</v>
      </c>
      <c r="J19" s="1">
        <v>61</v>
      </c>
    </row>
    <row r="20" spans="1:10" x14ac:dyDescent="0.25">
      <c r="A20" s="1">
        <v>119</v>
      </c>
      <c r="B20" s="1" t="s">
        <v>20</v>
      </c>
      <c r="C20" s="2" t="s">
        <v>50</v>
      </c>
      <c r="D20" s="4">
        <v>40880</v>
      </c>
      <c r="E20" s="1" t="s">
        <v>65</v>
      </c>
      <c r="F20" s="1">
        <v>89</v>
      </c>
      <c r="G20" s="1">
        <v>84</v>
      </c>
      <c r="H20" s="1">
        <v>60</v>
      </c>
      <c r="I20" s="1">
        <v>83</v>
      </c>
      <c r="J20" s="1">
        <v>56</v>
      </c>
    </row>
    <row r="21" spans="1:10" x14ac:dyDescent="0.25">
      <c r="A21" s="1">
        <v>120</v>
      </c>
      <c r="B21" s="1" t="s">
        <v>21</v>
      </c>
      <c r="C21" s="2" t="s">
        <v>51</v>
      </c>
      <c r="D21" s="4">
        <v>40558</v>
      </c>
      <c r="E21" s="1" t="s">
        <v>65</v>
      </c>
      <c r="F21" s="1">
        <v>58</v>
      </c>
      <c r="G21" s="1">
        <v>54</v>
      </c>
      <c r="H21" s="1">
        <v>55</v>
      </c>
      <c r="I21" s="1">
        <v>64</v>
      </c>
      <c r="J21" s="1">
        <v>37</v>
      </c>
    </row>
    <row r="22" spans="1:10" x14ac:dyDescent="0.25">
      <c r="A22" s="1">
        <v>121</v>
      </c>
      <c r="B22" s="1" t="s">
        <v>22</v>
      </c>
      <c r="C22" s="2" t="s">
        <v>52</v>
      </c>
      <c r="D22" s="4">
        <v>40629</v>
      </c>
      <c r="E22" s="1" t="s">
        <v>65</v>
      </c>
      <c r="F22" s="1">
        <v>44</v>
      </c>
      <c r="G22" s="1">
        <v>70</v>
      </c>
      <c r="H22" s="1">
        <v>89</v>
      </c>
      <c r="I22" s="1">
        <v>59</v>
      </c>
      <c r="J22" s="1">
        <v>84</v>
      </c>
    </row>
    <row r="23" spans="1:10" x14ac:dyDescent="0.25">
      <c r="A23" s="1">
        <v>122</v>
      </c>
      <c r="B23" s="1" t="s">
        <v>23</v>
      </c>
      <c r="C23" s="2" t="s">
        <v>53</v>
      </c>
      <c r="D23" s="4">
        <v>40671</v>
      </c>
      <c r="E23" s="1" t="s">
        <v>65</v>
      </c>
      <c r="F23" s="1">
        <v>68</v>
      </c>
      <c r="G23" s="1">
        <v>49</v>
      </c>
      <c r="H23" s="1">
        <v>89</v>
      </c>
      <c r="I23" s="1">
        <v>90</v>
      </c>
      <c r="J23" s="1">
        <v>62</v>
      </c>
    </row>
    <row r="24" spans="1:10" x14ac:dyDescent="0.25">
      <c r="A24" s="1">
        <v>123</v>
      </c>
      <c r="B24" s="1" t="s">
        <v>24</v>
      </c>
      <c r="C24" s="2" t="s">
        <v>54</v>
      </c>
      <c r="D24" s="4">
        <v>40744</v>
      </c>
      <c r="E24" s="1" t="s">
        <v>65</v>
      </c>
      <c r="F24" s="1">
        <v>85</v>
      </c>
      <c r="G24" s="1">
        <v>80</v>
      </c>
      <c r="H24" s="1">
        <v>62</v>
      </c>
      <c r="I24" s="1">
        <v>81</v>
      </c>
      <c r="J24" s="1">
        <v>72</v>
      </c>
    </row>
    <row r="25" spans="1:10" x14ac:dyDescent="0.25">
      <c r="A25" s="1">
        <v>124</v>
      </c>
      <c r="B25" s="1" t="s">
        <v>25</v>
      </c>
      <c r="C25" s="2" t="s">
        <v>55</v>
      </c>
      <c r="D25" s="4">
        <v>40787</v>
      </c>
      <c r="E25" s="1" t="s">
        <v>65</v>
      </c>
      <c r="F25" s="1">
        <v>45</v>
      </c>
      <c r="G25" s="1">
        <v>38</v>
      </c>
      <c r="H25" s="1">
        <v>66</v>
      </c>
      <c r="I25" s="1">
        <v>59</v>
      </c>
      <c r="J25" s="1">
        <v>68</v>
      </c>
    </row>
    <row r="26" spans="1:10" x14ac:dyDescent="0.25">
      <c r="A26" s="1">
        <v>125</v>
      </c>
      <c r="B26" s="1" t="s">
        <v>26</v>
      </c>
      <c r="C26" s="2" t="s">
        <v>56</v>
      </c>
      <c r="D26" s="4">
        <v>40860</v>
      </c>
      <c r="E26" s="1" t="s">
        <v>65</v>
      </c>
      <c r="F26" s="1">
        <v>78</v>
      </c>
      <c r="G26" s="1">
        <v>68</v>
      </c>
      <c r="H26" s="1">
        <v>87</v>
      </c>
      <c r="I26" s="1">
        <v>53</v>
      </c>
      <c r="J26" s="1">
        <v>75</v>
      </c>
    </row>
    <row r="27" spans="1:10" x14ac:dyDescent="0.25">
      <c r="A27" s="1">
        <v>126</v>
      </c>
      <c r="B27" s="1" t="s">
        <v>27</v>
      </c>
      <c r="C27" s="2" t="s">
        <v>57</v>
      </c>
      <c r="D27" s="4">
        <v>40902</v>
      </c>
      <c r="E27" s="1" t="s">
        <v>65</v>
      </c>
      <c r="F27" s="1">
        <v>44</v>
      </c>
      <c r="G27" s="1">
        <v>71</v>
      </c>
      <c r="H27" s="1">
        <v>87</v>
      </c>
      <c r="I27" s="1">
        <v>72</v>
      </c>
      <c r="J27" s="1">
        <v>40</v>
      </c>
    </row>
    <row r="28" spans="1:10" x14ac:dyDescent="0.25">
      <c r="A28" s="1">
        <v>127</v>
      </c>
      <c r="B28" s="1" t="s">
        <v>28</v>
      </c>
      <c r="C28" s="2" t="s">
        <v>58</v>
      </c>
      <c r="D28" s="4">
        <v>40580</v>
      </c>
      <c r="E28" s="1" t="s">
        <v>65</v>
      </c>
      <c r="F28" s="1">
        <v>76</v>
      </c>
      <c r="G28" s="1">
        <v>79</v>
      </c>
      <c r="H28" s="1">
        <v>55</v>
      </c>
      <c r="I28" s="1">
        <v>40</v>
      </c>
      <c r="J28" s="1">
        <v>38</v>
      </c>
    </row>
    <row r="29" spans="1:10" x14ac:dyDescent="0.25">
      <c r="A29" s="1">
        <v>128</v>
      </c>
      <c r="B29" s="1" t="s">
        <v>29</v>
      </c>
      <c r="C29" s="2" t="s">
        <v>59</v>
      </c>
      <c r="D29" s="4">
        <v>40651</v>
      </c>
      <c r="E29" s="1" t="s">
        <v>65</v>
      </c>
      <c r="F29" s="1">
        <v>67</v>
      </c>
      <c r="G29" s="1">
        <v>61</v>
      </c>
      <c r="H29" s="1">
        <v>51</v>
      </c>
      <c r="I29" s="1">
        <v>77</v>
      </c>
      <c r="J29" s="1">
        <v>87</v>
      </c>
    </row>
    <row r="30" spans="1:10" x14ac:dyDescent="0.25">
      <c r="A30" s="1">
        <v>129</v>
      </c>
      <c r="B30" s="1" t="s">
        <v>30</v>
      </c>
      <c r="C30" s="2" t="s">
        <v>61</v>
      </c>
      <c r="D30" s="4">
        <v>40724</v>
      </c>
      <c r="E30" s="1" t="s">
        <v>65</v>
      </c>
      <c r="F30" s="1">
        <v>73</v>
      </c>
      <c r="G30" s="1">
        <v>79</v>
      </c>
      <c r="H30" s="1">
        <v>80</v>
      </c>
      <c r="I30" s="1">
        <v>79</v>
      </c>
      <c r="J30" s="1">
        <v>57</v>
      </c>
    </row>
    <row r="31" spans="1:10" x14ac:dyDescent="0.25">
      <c r="A31" s="1">
        <v>130</v>
      </c>
      <c r="B31" s="1" t="s">
        <v>31</v>
      </c>
      <c r="C31" s="2" t="s">
        <v>60</v>
      </c>
      <c r="D31" s="4">
        <v>40767</v>
      </c>
      <c r="E31" s="1" t="s">
        <v>65</v>
      </c>
      <c r="F31" s="1">
        <v>52</v>
      </c>
      <c r="G31" s="1">
        <v>88</v>
      </c>
      <c r="H31" s="1">
        <v>78</v>
      </c>
      <c r="I31" s="1">
        <v>35</v>
      </c>
      <c r="J31" s="1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londhe</dc:creator>
  <cp:lastModifiedBy>deepak londhe</cp:lastModifiedBy>
  <dcterms:created xsi:type="dcterms:W3CDTF">2024-04-16T09:02:21Z</dcterms:created>
  <dcterms:modified xsi:type="dcterms:W3CDTF">2024-04-17T06:24:41Z</dcterms:modified>
</cp:coreProperties>
</file>