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E:\dj\"/>
    </mc:Choice>
  </mc:AlternateContent>
  <xr:revisionPtr revIDLastSave="0" documentId="13_ncr:1_{8198A16A-ABA0-4FD3-B872-DD13EF46B042}" xr6:coauthVersionLast="47" xr6:coauthVersionMax="47" xr10:uidLastSave="{00000000-0000-0000-0000-000000000000}"/>
  <bookViews>
    <workbookView xWindow="-120" yWindow="-120" windowWidth="20730" windowHeight="11310" activeTab="1" xr2:uid="{00000000-000D-0000-FFFF-FFFF00000000}"/>
  </bookViews>
  <sheets>
    <sheet name="Sheet1" sheetId="4" r:id="rId1"/>
    <sheet name="Sip" sheetId="2" r:id="rId2"/>
    <sheet name="Sheet3" sheetId="3" r:id="rId3"/>
  </sheets>
  <calcPr calcId="181029"/>
</workbook>
</file>

<file path=xl/calcChain.xml><?xml version="1.0" encoding="utf-8"?>
<calcChain xmlns="http://schemas.openxmlformats.org/spreadsheetml/2006/main">
  <c r="F38" i="4" l="1"/>
  <c r="F17" i="4"/>
  <c r="E37" i="4"/>
  <c r="E36" i="4"/>
  <c r="E35" i="4"/>
  <c r="E34" i="4"/>
  <c r="E33" i="4"/>
  <c r="E32" i="4"/>
  <c r="F27" i="4"/>
  <c r="E15" i="4"/>
  <c r="E14" i="4"/>
  <c r="E13" i="4"/>
  <c r="E12" i="4"/>
  <c r="E10" i="4"/>
  <c r="E9" i="4"/>
  <c r="E8" i="4"/>
  <c r="E7" i="4"/>
  <c r="E6" i="4"/>
  <c r="E4" i="4"/>
  <c r="F3" i="4" s="1"/>
  <c r="F32" i="4" l="1"/>
  <c r="F34" i="4"/>
  <c r="F6" i="4"/>
  <c r="F12" i="4"/>
  <c r="I4" i="2"/>
  <c r="I6" i="2"/>
  <c r="I7" i="2"/>
  <c r="I9" i="2"/>
  <c r="I10" i="2"/>
  <c r="I11" i="2"/>
  <c r="I12" i="2"/>
  <c r="I14" i="2"/>
  <c r="I15" i="2"/>
  <c r="I16" i="2"/>
  <c r="I17" i="2"/>
  <c r="I19" i="2"/>
  <c r="I20" i="2"/>
  <c r="I21" i="2"/>
  <c r="I22" i="2"/>
  <c r="I24" i="2"/>
  <c r="I25" i="2"/>
  <c r="I26" i="2"/>
  <c r="I27" i="2"/>
  <c r="I29" i="2"/>
  <c r="I30" i="2"/>
  <c r="I31" i="2"/>
  <c r="I32" i="2"/>
  <c r="I33" i="2"/>
  <c r="I34" i="2"/>
  <c r="I35" i="2"/>
  <c r="I36" i="2"/>
  <c r="I37" i="2"/>
  <c r="I39" i="2"/>
  <c r="I40" i="2"/>
  <c r="I41" i="2"/>
  <c r="I42" i="2"/>
  <c r="I43" i="2"/>
  <c r="I44" i="2"/>
  <c r="I45" i="2"/>
  <c r="I46" i="2"/>
  <c r="I48" i="2"/>
  <c r="I49" i="2"/>
  <c r="I50" i="2"/>
  <c r="I51" i="2"/>
  <c r="I53" i="2"/>
  <c r="I55" i="2"/>
  <c r="I57" i="2"/>
  <c r="I59" i="2"/>
  <c r="I61" i="2"/>
  <c r="H4" i="2"/>
  <c r="H6" i="2"/>
  <c r="H7" i="2"/>
  <c r="H9" i="2"/>
  <c r="H10" i="2"/>
  <c r="H11" i="2"/>
  <c r="H12" i="2"/>
  <c r="H14" i="2"/>
  <c r="H15" i="2"/>
  <c r="H16" i="2"/>
  <c r="H17" i="2"/>
  <c r="H19" i="2"/>
  <c r="H20" i="2"/>
  <c r="H21" i="2"/>
  <c r="H22" i="2"/>
  <c r="H24" i="2"/>
  <c r="H25" i="2"/>
  <c r="H26" i="2"/>
  <c r="H29" i="2"/>
  <c r="H30" i="2"/>
  <c r="H31" i="2"/>
  <c r="H32" i="2"/>
  <c r="H33" i="2"/>
  <c r="H34" i="2"/>
  <c r="H35" i="2"/>
  <c r="H36" i="2"/>
  <c r="H37" i="2"/>
  <c r="H39" i="2"/>
  <c r="H40" i="2"/>
  <c r="H41" i="2"/>
  <c r="H42" i="2"/>
  <c r="H43" i="2"/>
  <c r="H44" i="2"/>
  <c r="H45" i="2"/>
  <c r="H46" i="2"/>
  <c r="H48" i="2"/>
  <c r="H49" i="2"/>
  <c r="H50" i="2"/>
  <c r="H51" i="2"/>
  <c r="H53" i="2"/>
  <c r="H55" i="2"/>
  <c r="H57" i="2"/>
  <c r="H61" i="2"/>
  <c r="I3" i="2"/>
  <c r="I63" i="2" s="1"/>
  <c r="G59" i="2"/>
  <c r="H59" i="2" s="1"/>
  <c r="G27" i="2"/>
  <c r="H27" i="2" s="1"/>
  <c r="H3" i="2"/>
  <c r="H63" i="2" l="1"/>
</calcChain>
</file>

<file path=xl/sharedStrings.xml><?xml version="1.0" encoding="utf-8"?>
<sst xmlns="http://schemas.openxmlformats.org/spreadsheetml/2006/main" count="184" uniqueCount="101">
  <si>
    <t>S.NO</t>
  </si>
  <si>
    <t>BRAND &amp; SIZE</t>
  </si>
  <si>
    <t>DESCRIPTION</t>
  </si>
  <si>
    <t>QTY IN BOX</t>
  </si>
  <si>
    <t>YOUR SPL OFFER / UNIT</t>
  </si>
  <si>
    <t>BOX RATE</t>
  </si>
  <si>
    <t>TOTAL AMOUNT</t>
  </si>
  <si>
    <t>Sf/box</t>
  </si>
  <si>
    <t>Total sq.ft</t>
  </si>
  <si>
    <t>HAR600x300mm</t>
  </si>
  <si>
    <t>KAJ1200x600mm</t>
  </si>
  <si>
    <t>Girgio perla Marble 2T</t>
  </si>
  <si>
    <t>Girgio Nero 2T</t>
  </si>
  <si>
    <t>Ground Floor Commen Bath Room</t>
  </si>
  <si>
    <t>Ground, 1st,2nd Floor Tile</t>
  </si>
  <si>
    <t>KAJ600x300mm</t>
  </si>
  <si>
    <t>KAJ300x300mm</t>
  </si>
  <si>
    <t>Vera Belige 5T</t>
  </si>
  <si>
    <t>9922 Light 5T</t>
  </si>
  <si>
    <t>9922 Dark 5T</t>
  </si>
  <si>
    <t>Vera HL-01 5T</t>
  </si>
  <si>
    <t>Vera Crma 5T</t>
  </si>
  <si>
    <t>Vera Beige 10T</t>
  </si>
  <si>
    <t>Ground Floor Attached Bathroom</t>
  </si>
  <si>
    <t>Cremano Dark 5T</t>
  </si>
  <si>
    <t>Cremano Décor 5T</t>
  </si>
  <si>
    <t>Cremano Light 5T</t>
  </si>
  <si>
    <t>Cremano Dark 10T</t>
  </si>
  <si>
    <t>1st Floor Attached Bathroom</t>
  </si>
  <si>
    <t>KAJ800x400mm</t>
  </si>
  <si>
    <t>KAJ400x400mm</t>
  </si>
  <si>
    <t>Rayon Ocre 3T</t>
  </si>
  <si>
    <t>Rayon Décor 3T</t>
  </si>
  <si>
    <t>Rayon Marfil 3T</t>
  </si>
  <si>
    <t>Rayon Ocre 6T</t>
  </si>
  <si>
    <t>1st Floor Common Bathroom</t>
  </si>
  <si>
    <t>Ethos Dark 3T</t>
  </si>
  <si>
    <t>Ethos Décor-1 3T</t>
  </si>
  <si>
    <t>Ethod Dark 6T</t>
  </si>
  <si>
    <t>Ethos Light 3T</t>
  </si>
  <si>
    <t>2nd Floor Attached Bathroom</t>
  </si>
  <si>
    <t>Palma Dark 5T</t>
  </si>
  <si>
    <t>Palma Décor-01 5T</t>
  </si>
  <si>
    <t>Palma Décor-02 5T</t>
  </si>
  <si>
    <t>Palma Décor-03 5T</t>
  </si>
  <si>
    <t>Palma Décor-04 5T</t>
  </si>
  <si>
    <t>Palma Décor-05 5T</t>
  </si>
  <si>
    <t>Palma Décor-06 5T</t>
  </si>
  <si>
    <t>Palma Light 5T</t>
  </si>
  <si>
    <t>Palma Dark 10T</t>
  </si>
  <si>
    <t>2nd Floor Common Bathroom</t>
  </si>
  <si>
    <t>Sicily Dark 5T</t>
  </si>
  <si>
    <t>Sicily Décor-01 5T</t>
  </si>
  <si>
    <t>Sicily Décor-02 5T</t>
  </si>
  <si>
    <t>Sicily Décor-03 5T</t>
  </si>
  <si>
    <t>Sicily Décor-04 5T</t>
  </si>
  <si>
    <t>Sicily Décor-05 5T</t>
  </si>
  <si>
    <t>Sicily Décor-06 5T</t>
  </si>
  <si>
    <t>Sicily Dark 10T</t>
  </si>
  <si>
    <t>Terrace Bathroom</t>
  </si>
  <si>
    <t>SOM600x300mm</t>
  </si>
  <si>
    <t>SOM300x300mm</t>
  </si>
  <si>
    <t>Brushy Dark 5T</t>
  </si>
  <si>
    <t>Brushy HL-01 5T</t>
  </si>
  <si>
    <t>Brushy Dark 10T</t>
  </si>
  <si>
    <t>Brushy Light 5T</t>
  </si>
  <si>
    <t>Balcony Flooring</t>
  </si>
  <si>
    <t>SOM1200x600mm</t>
  </si>
  <si>
    <t>Trento Crema Matt 2T</t>
  </si>
  <si>
    <t>Commen Passage Flooring</t>
  </si>
  <si>
    <t>Trento Grey FP 2T</t>
  </si>
  <si>
    <t>Car Parking Wall Tile</t>
  </si>
  <si>
    <t>Evans Rust 5T</t>
  </si>
  <si>
    <t>Car Parking Floor Tile</t>
  </si>
  <si>
    <t>KJ400x400mm</t>
  </si>
  <si>
    <t>4056S 5T</t>
  </si>
  <si>
    <t>Main Fooring</t>
  </si>
  <si>
    <t>KW1200x600mm</t>
  </si>
  <si>
    <t>Crystal Blanco 2T</t>
  </si>
  <si>
    <t>Total</t>
  </si>
  <si>
    <t>Ground Floor Lift Lobby</t>
  </si>
  <si>
    <t>1st Floor &amp; 2nd Floor Head Room (Lift Lobby)</t>
  </si>
  <si>
    <t>Sqft</t>
  </si>
  <si>
    <t>East Bead Roam</t>
  </si>
  <si>
    <t>Kitchen</t>
  </si>
  <si>
    <t>Hall</t>
  </si>
  <si>
    <t>North Beadroom</t>
  </si>
  <si>
    <t>West Beadroom</t>
  </si>
  <si>
    <t>2nd Floor Attached Toilet</t>
  </si>
  <si>
    <t>Dark</t>
  </si>
  <si>
    <t>Light</t>
  </si>
  <si>
    <t>Highlighter</t>
  </si>
  <si>
    <t>Flooring</t>
  </si>
  <si>
    <t>1st Floor Attached Toilet</t>
  </si>
  <si>
    <t xml:space="preserve"> Hall</t>
  </si>
  <si>
    <t>Front</t>
  </si>
  <si>
    <t>Balcony 1st &amp; 2nd Floor</t>
  </si>
  <si>
    <t>Ground Floor</t>
  </si>
  <si>
    <t>1st &amp; 2nd Floor</t>
  </si>
  <si>
    <t>Tile Name</t>
  </si>
  <si>
    <t>1st &amp; 2nd Floor Lift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</si>
</sst>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0" xfId="0" applyBorder="1"/>
    <xf numFmtId="0" fontId="1" fillId="0" borderId="5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0" fontId="2" fillId="0" borderId="20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73640-E4FB-432B-AEB6-C33A0D3AB871}">
  <dimension ref="A1:I38"/>
  <sheetViews>
    <sheetView topLeftCell="A25" workbookViewId="0">
      <selection activeCell="J34" sqref="J34"/>
    </sheetView>
  </sheetViews>
  <sheetFormatPr defaultRowHeight="18.75" x14ac:dyDescent="0.25"/>
  <cols>
    <col min="1" max="1" width="9.140625" style="17"/>
    <col min="2" max="3" width="24.7109375" style="17" customWidth="1"/>
    <col min="4" max="4" width="56.140625" style="17" customWidth="1"/>
    <col min="5" max="5" width="9.140625" style="17"/>
    <col min="6" max="6" width="21.5703125" style="17" customWidth="1"/>
    <col min="7" max="16384" width="9.140625" style="17"/>
  </cols>
  <sheetData>
    <row r="1" spans="1:8" ht="19.5" thickBot="1" x14ac:dyDescent="0.3">
      <c r="A1" s="16" t="s">
        <v>0</v>
      </c>
      <c r="B1" s="16" t="s">
        <v>1</v>
      </c>
      <c r="C1" s="16" t="s">
        <v>99</v>
      </c>
      <c r="D1" s="16" t="s">
        <v>2</v>
      </c>
      <c r="E1" s="16" t="s">
        <v>82</v>
      </c>
      <c r="F1" s="16" t="s">
        <v>8</v>
      </c>
    </row>
    <row r="2" spans="1:8" ht="19.5" thickBot="1" x14ac:dyDescent="0.3">
      <c r="A2" s="27"/>
      <c r="B2" s="28" t="s">
        <v>100</v>
      </c>
      <c r="C2" s="28"/>
      <c r="D2" s="28"/>
      <c r="E2" s="28"/>
      <c r="F2" s="29"/>
    </row>
    <row r="3" spans="1:8" x14ac:dyDescent="0.25">
      <c r="A3" s="40">
        <v>1</v>
      </c>
      <c r="B3" s="32"/>
      <c r="C3" s="32"/>
      <c r="D3" s="32" t="s">
        <v>80</v>
      </c>
      <c r="E3" s="32">
        <v>138</v>
      </c>
      <c r="F3" s="33">
        <f>E3+E4</f>
        <v>408</v>
      </c>
    </row>
    <row r="4" spans="1:8" ht="19.5" thickBot="1" x14ac:dyDescent="0.3">
      <c r="A4" s="41"/>
      <c r="B4" s="35"/>
      <c r="C4" s="35"/>
      <c r="D4" s="35" t="s">
        <v>81</v>
      </c>
      <c r="E4" s="35">
        <f>90*3</f>
        <v>270</v>
      </c>
      <c r="F4" s="36"/>
      <c r="H4" s="23"/>
    </row>
    <row r="5" spans="1:8" ht="19.5" thickBot="1" x14ac:dyDescent="0.3">
      <c r="A5" s="22"/>
      <c r="B5" s="26" t="s">
        <v>98</v>
      </c>
      <c r="C5" s="23"/>
      <c r="D5" s="23"/>
      <c r="E5" s="23"/>
      <c r="F5" s="26"/>
    </row>
    <row r="6" spans="1:8" x14ac:dyDescent="0.25">
      <c r="A6" s="40">
        <v>2</v>
      </c>
      <c r="B6" s="42" t="s">
        <v>77</v>
      </c>
      <c r="C6" s="42" t="s">
        <v>78</v>
      </c>
      <c r="D6" s="32" t="s">
        <v>83</v>
      </c>
      <c r="E6" s="32">
        <f>11*12</f>
        <v>132</v>
      </c>
      <c r="F6" s="33">
        <f>(E6+E7+E8+E9+E10)*2</f>
        <v>1754</v>
      </c>
    </row>
    <row r="7" spans="1:8" x14ac:dyDescent="0.25">
      <c r="A7" s="43"/>
      <c r="B7" s="31"/>
      <c r="C7" s="31"/>
      <c r="D7" s="30" t="s">
        <v>84</v>
      </c>
      <c r="E7" s="30">
        <f>8*11</f>
        <v>88</v>
      </c>
      <c r="F7" s="34"/>
    </row>
    <row r="8" spans="1:8" x14ac:dyDescent="0.25">
      <c r="A8" s="43"/>
      <c r="B8" s="31"/>
      <c r="C8" s="31"/>
      <c r="D8" s="30" t="s">
        <v>85</v>
      </c>
      <c r="E8" s="30">
        <f>26*13</f>
        <v>338</v>
      </c>
      <c r="F8" s="34"/>
    </row>
    <row r="9" spans="1:8" x14ac:dyDescent="0.25">
      <c r="A9" s="43"/>
      <c r="B9" s="31"/>
      <c r="C9" s="31"/>
      <c r="D9" s="30" t="s">
        <v>86</v>
      </c>
      <c r="E9" s="30">
        <f>13*11</f>
        <v>143</v>
      </c>
      <c r="F9" s="34"/>
    </row>
    <row r="10" spans="1:8" ht="19.5" thickBot="1" x14ac:dyDescent="0.3">
      <c r="A10" s="41"/>
      <c r="B10" s="44"/>
      <c r="C10" s="44"/>
      <c r="D10" s="35" t="s">
        <v>87</v>
      </c>
      <c r="E10" s="35">
        <f>16*11</f>
        <v>176</v>
      </c>
      <c r="F10" s="36"/>
    </row>
    <row r="11" spans="1:8" ht="19.5" thickBot="1" x14ac:dyDescent="0.3">
      <c r="A11" s="22"/>
      <c r="B11" s="26" t="s">
        <v>96</v>
      </c>
      <c r="C11" s="23"/>
      <c r="D11" s="23"/>
      <c r="E11" s="23"/>
      <c r="F11" s="26"/>
    </row>
    <row r="12" spans="1:8" x14ac:dyDescent="0.25">
      <c r="A12" s="40">
        <v>3</v>
      </c>
      <c r="B12" s="42" t="s">
        <v>67</v>
      </c>
      <c r="C12" s="42" t="s">
        <v>68</v>
      </c>
      <c r="D12" s="32" t="s">
        <v>94</v>
      </c>
      <c r="E12" s="32">
        <f>10*3</f>
        <v>30</v>
      </c>
      <c r="F12" s="33">
        <f>(E12+E13+E14+E15)*2</f>
        <v>338</v>
      </c>
    </row>
    <row r="13" spans="1:8" x14ac:dyDescent="0.25">
      <c r="A13" s="43"/>
      <c r="B13" s="31"/>
      <c r="C13" s="31"/>
      <c r="D13" s="30" t="s">
        <v>84</v>
      </c>
      <c r="E13" s="30">
        <f>9*3</f>
        <v>27</v>
      </c>
      <c r="F13" s="34"/>
    </row>
    <row r="14" spans="1:8" x14ac:dyDescent="0.25">
      <c r="A14" s="43"/>
      <c r="B14" s="31"/>
      <c r="C14" s="31"/>
      <c r="D14" s="30" t="s">
        <v>95</v>
      </c>
      <c r="E14" s="30">
        <f>11*8</f>
        <v>88</v>
      </c>
      <c r="F14" s="34"/>
    </row>
    <row r="15" spans="1:8" ht="19.5" thickBot="1" x14ac:dyDescent="0.3">
      <c r="A15" s="41"/>
      <c r="B15" s="44"/>
      <c r="C15" s="44"/>
      <c r="D15" s="35" t="s">
        <v>95</v>
      </c>
      <c r="E15" s="35">
        <f>3*8</f>
        <v>24</v>
      </c>
      <c r="F15" s="36"/>
    </row>
    <row r="16" spans="1:8" ht="19.5" thickBot="1" x14ac:dyDescent="0.3">
      <c r="B16" s="25" t="s">
        <v>88</v>
      </c>
    </row>
    <row r="17" spans="1:9" x14ac:dyDescent="0.3">
      <c r="A17" s="37">
        <v>4</v>
      </c>
      <c r="B17" s="45" t="s">
        <v>15</v>
      </c>
      <c r="C17" s="45" t="s">
        <v>41</v>
      </c>
      <c r="D17" s="32" t="s">
        <v>89</v>
      </c>
      <c r="E17" s="32">
        <v>40</v>
      </c>
      <c r="F17" s="33">
        <f>E17+E18+E24+E25</f>
        <v>190</v>
      </c>
    </row>
    <row r="18" spans="1:9" x14ac:dyDescent="0.3">
      <c r="A18" s="38"/>
      <c r="B18" s="46" t="s">
        <v>15</v>
      </c>
      <c r="C18" s="46" t="s">
        <v>42</v>
      </c>
      <c r="D18" s="31" t="s">
        <v>91</v>
      </c>
      <c r="E18" s="31">
        <v>40</v>
      </c>
      <c r="F18" s="34"/>
      <c r="H18" s="23"/>
      <c r="I18" s="23"/>
    </row>
    <row r="19" spans="1:9" x14ac:dyDescent="0.3">
      <c r="A19" s="38"/>
      <c r="B19" s="46" t="s">
        <v>15</v>
      </c>
      <c r="C19" s="46" t="s">
        <v>43</v>
      </c>
      <c r="D19" s="31"/>
      <c r="E19" s="31"/>
      <c r="F19" s="34"/>
    </row>
    <row r="20" spans="1:9" x14ac:dyDescent="0.3">
      <c r="A20" s="38"/>
      <c r="B20" s="46" t="s">
        <v>15</v>
      </c>
      <c r="C20" s="46" t="s">
        <v>44</v>
      </c>
      <c r="D20" s="31"/>
      <c r="E20" s="31"/>
      <c r="F20" s="34"/>
      <c r="G20" s="22"/>
      <c r="H20" s="23"/>
      <c r="I20" s="23"/>
    </row>
    <row r="21" spans="1:9" x14ac:dyDescent="0.3">
      <c r="A21" s="38"/>
      <c r="B21" s="46" t="s">
        <v>15</v>
      </c>
      <c r="C21" s="46" t="s">
        <v>45</v>
      </c>
      <c r="D21" s="31"/>
      <c r="E21" s="31"/>
      <c r="F21" s="34"/>
    </row>
    <row r="22" spans="1:9" x14ac:dyDescent="0.3">
      <c r="A22" s="38"/>
      <c r="B22" s="46" t="s">
        <v>15</v>
      </c>
      <c r="C22" s="46" t="s">
        <v>46</v>
      </c>
      <c r="D22" s="31"/>
      <c r="E22" s="31"/>
      <c r="F22" s="34"/>
    </row>
    <row r="23" spans="1:9" x14ac:dyDescent="0.3">
      <c r="A23" s="38"/>
      <c r="B23" s="46" t="s">
        <v>15</v>
      </c>
      <c r="C23" s="46" t="s">
        <v>47</v>
      </c>
      <c r="D23" s="31"/>
      <c r="E23" s="31"/>
      <c r="F23" s="34"/>
    </row>
    <row r="24" spans="1:9" x14ac:dyDescent="0.3">
      <c r="A24" s="38"/>
      <c r="B24" s="46" t="s">
        <v>15</v>
      </c>
      <c r="C24" s="46" t="s">
        <v>48</v>
      </c>
      <c r="D24" s="30" t="s">
        <v>90</v>
      </c>
      <c r="E24" s="30">
        <v>60</v>
      </c>
      <c r="F24" s="34"/>
    </row>
    <row r="25" spans="1:9" ht="19.5" thickBot="1" x14ac:dyDescent="0.35">
      <c r="A25" s="39"/>
      <c r="B25" s="47" t="s">
        <v>16</v>
      </c>
      <c r="C25" s="47" t="s">
        <v>49</v>
      </c>
      <c r="D25" s="35" t="s">
        <v>92</v>
      </c>
      <c r="E25" s="35">
        <v>50</v>
      </c>
      <c r="F25" s="36"/>
    </row>
    <row r="26" spans="1:9" ht="19.5" thickBot="1" x14ac:dyDescent="0.3">
      <c r="B26" s="25" t="s">
        <v>93</v>
      </c>
    </row>
    <row r="27" spans="1:9" x14ac:dyDescent="0.3">
      <c r="A27" s="37">
        <v>5</v>
      </c>
      <c r="B27" s="45" t="s">
        <v>29</v>
      </c>
      <c r="C27" s="45" t="s">
        <v>36</v>
      </c>
      <c r="D27" s="18" t="s">
        <v>89</v>
      </c>
      <c r="E27" s="18">
        <v>20</v>
      </c>
      <c r="F27" s="19">
        <f>E27+E28+E29+E30</f>
        <v>132</v>
      </c>
    </row>
    <row r="28" spans="1:9" x14ac:dyDescent="0.3">
      <c r="A28" s="38"/>
      <c r="B28" s="46" t="s">
        <v>29</v>
      </c>
      <c r="C28" s="46" t="s">
        <v>37</v>
      </c>
      <c r="D28" s="23" t="s">
        <v>91</v>
      </c>
      <c r="E28" s="23">
        <v>20</v>
      </c>
      <c r="F28" s="24"/>
    </row>
    <row r="29" spans="1:9" x14ac:dyDescent="0.3">
      <c r="A29" s="38"/>
      <c r="B29" s="46" t="s">
        <v>29</v>
      </c>
      <c r="C29" s="46" t="s">
        <v>39</v>
      </c>
      <c r="D29" s="23" t="s">
        <v>90</v>
      </c>
      <c r="E29" s="23">
        <v>42</v>
      </c>
      <c r="F29" s="24"/>
    </row>
    <row r="30" spans="1:9" ht="19.5" thickBot="1" x14ac:dyDescent="0.35">
      <c r="A30" s="39"/>
      <c r="B30" s="47" t="s">
        <v>30</v>
      </c>
      <c r="C30" s="47" t="s">
        <v>38</v>
      </c>
      <c r="D30" s="20" t="s">
        <v>92</v>
      </c>
      <c r="E30" s="20">
        <v>50</v>
      </c>
      <c r="F30" s="21"/>
    </row>
    <row r="31" spans="1:9" ht="19.5" thickBot="1" x14ac:dyDescent="0.3">
      <c r="B31" s="25" t="s">
        <v>97</v>
      </c>
    </row>
    <row r="32" spans="1:9" x14ac:dyDescent="0.25">
      <c r="A32" s="40">
        <v>6</v>
      </c>
      <c r="B32" s="42" t="s">
        <v>77</v>
      </c>
      <c r="C32" s="42" t="s">
        <v>78</v>
      </c>
      <c r="D32" s="42" t="s">
        <v>85</v>
      </c>
      <c r="E32" s="32">
        <f>4*5</f>
        <v>20</v>
      </c>
      <c r="F32" s="33">
        <f>E32+E33</f>
        <v>282.5</v>
      </c>
    </row>
    <row r="33" spans="1:6" x14ac:dyDescent="0.25">
      <c r="A33" s="43"/>
      <c r="B33" s="31"/>
      <c r="C33" s="31"/>
      <c r="D33" s="31"/>
      <c r="E33" s="30">
        <f>(25*10.5)</f>
        <v>262.5</v>
      </c>
      <c r="F33" s="34"/>
    </row>
    <row r="34" spans="1:6" x14ac:dyDescent="0.25">
      <c r="A34" s="43"/>
      <c r="B34" s="31"/>
      <c r="C34" s="31"/>
      <c r="D34" s="31" t="s">
        <v>87</v>
      </c>
      <c r="E34" s="30">
        <f>5*4</f>
        <v>20</v>
      </c>
      <c r="F34" s="34">
        <f>E34+E35</f>
        <v>135</v>
      </c>
    </row>
    <row r="35" spans="1:6" x14ac:dyDescent="0.25">
      <c r="A35" s="43"/>
      <c r="B35" s="31"/>
      <c r="C35" s="31"/>
      <c r="D35" s="31"/>
      <c r="E35" s="30">
        <f>(11.5 *10)</f>
        <v>115</v>
      </c>
      <c r="F35" s="34"/>
    </row>
    <row r="36" spans="1:6" x14ac:dyDescent="0.25">
      <c r="A36" s="43"/>
      <c r="B36" s="31"/>
      <c r="C36" s="31"/>
      <c r="D36" s="30" t="s">
        <v>84</v>
      </c>
      <c r="E36" s="30">
        <f>11*8</f>
        <v>88</v>
      </c>
      <c r="F36" s="48">
        <v>88</v>
      </c>
    </row>
    <row r="37" spans="1:6" ht="19.5" thickBot="1" x14ac:dyDescent="0.3">
      <c r="A37" s="41"/>
      <c r="B37" s="44"/>
      <c r="C37" s="44"/>
      <c r="D37" s="35" t="s">
        <v>83</v>
      </c>
      <c r="E37" s="35">
        <f>12*11</f>
        <v>132</v>
      </c>
      <c r="F37" s="49">
        <v>132</v>
      </c>
    </row>
    <row r="38" spans="1:6" ht="19.5" thickBot="1" x14ac:dyDescent="0.3">
      <c r="D38" s="50" t="s">
        <v>79</v>
      </c>
      <c r="E38" s="51"/>
      <c r="F38" s="52">
        <f>F32+F34+F36+F37</f>
        <v>637.5</v>
      </c>
    </row>
  </sheetData>
  <mergeCells count="23">
    <mergeCell ref="A3:A4"/>
    <mergeCell ref="A6:A10"/>
    <mergeCell ref="A12:A15"/>
    <mergeCell ref="B32:B37"/>
    <mergeCell ref="C32:C37"/>
    <mergeCell ref="A32:A37"/>
    <mergeCell ref="A27:A30"/>
    <mergeCell ref="A17:A25"/>
    <mergeCell ref="D34:D35"/>
    <mergeCell ref="F34:F35"/>
    <mergeCell ref="B6:B10"/>
    <mergeCell ref="C6:C10"/>
    <mergeCell ref="B12:B15"/>
    <mergeCell ref="C12:C15"/>
    <mergeCell ref="D18:D23"/>
    <mergeCell ref="E18:E23"/>
    <mergeCell ref="F17:F25"/>
    <mergeCell ref="F3:F4"/>
    <mergeCell ref="F6:F10"/>
    <mergeCell ref="F12:F15"/>
    <mergeCell ref="F27:F30"/>
    <mergeCell ref="D32:D33"/>
    <mergeCell ref="F32:F3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65"/>
  <sheetViews>
    <sheetView tabSelected="1" topLeftCell="A13" workbookViewId="0">
      <selection activeCell="B19" sqref="B19:C22"/>
    </sheetView>
  </sheetViews>
  <sheetFormatPr defaultRowHeight="15" x14ac:dyDescent="0.25"/>
  <cols>
    <col min="1" max="1" width="13" customWidth="1"/>
    <col min="2" max="2" width="16" customWidth="1"/>
    <col min="3" max="3" width="20.28515625" customWidth="1"/>
    <col min="4" max="4" width="11.7109375" customWidth="1"/>
    <col min="5" max="5" width="21.7109375" customWidth="1"/>
    <col min="7" max="7" width="7" customWidth="1"/>
    <col min="8" max="8" width="9.85546875" customWidth="1"/>
    <col min="9" max="9" width="15.42578125" customWidth="1"/>
  </cols>
  <sheetData>
    <row r="1" spans="1:9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7</v>
      </c>
      <c r="H1" s="3" t="s">
        <v>8</v>
      </c>
      <c r="I1" s="3" t="s">
        <v>6</v>
      </c>
    </row>
    <row r="2" spans="1:9" ht="15.75" thickBot="1" x14ac:dyDescent="0.3">
      <c r="A2" s="7"/>
      <c r="B2" s="7" t="s">
        <v>14</v>
      </c>
      <c r="C2" s="7"/>
      <c r="D2" s="2"/>
      <c r="E2" s="2"/>
      <c r="F2" s="2"/>
      <c r="G2" s="2"/>
      <c r="H2" s="2"/>
      <c r="I2" s="2"/>
    </row>
    <row r="3" spans="1:9" ht="15.75" thickTop="1" x14ac:dyDescent="0.25">
      <c r="A3" s="6">
        <v>1</v>
      </c>
      <c r="B3" s="6" t="s">
        <v>9</v>
      </c>
      <c r="C3" s="10" t="s">
        <v>19</v>
      </c>
      <c r="D3" s="5">
        <v>4</v>
      </c>
      <c r="E3" s="4">
        <v>50</v>
      </c>
      <c r="F3" s="4">
        <v>484.5</v>
      </c>
      <c r="G3" s="4">
        <v>10</v>
      </c>
      <c r="H3" s="4">
        <f>D3*G3</f>
        <v>40</v>
      </c>
      <c r="I3" s="4">
        <f>F3*D3</f>
        <v>1938</v>
      </c>
    </row>
    <row r="4" spans="1:9" x14ac:dyDescent="0.25">
      <c r="A4" s="4">
        <v>2</v>
      </c>
      <c r="B4" s="4" t="s">
        <v>9</v>
      </c>
      <c r="C4" s="5" t="s">
        <v>18</v>
      </c>
      <c r="D4" s="4">
        <v>26</v>
      </c>
      <c r="E4" s="4">
        <v>50</v>
      </c>
      <c r="F4" s="4">
        <v>484.5</v>
      </c>
      <c r="G4" s="4">
        <v>10</v>
      </c>
      <c r="H4" s="4">
        <f t="shared" ref="H4:H61" si="0">D4*G4</f>
        <v>260</v>
      </c>
      <c r="I4" s="4">
        <f t="shared" ref="I4:I61" si="1">F4*D4</f>
        <v>12597</v>
      </c>
    </row>
    <row r="5" spans="1:9" ht="15.75" thickBot="1" x14ac:dyDescent="0.3">
      <c r="A5" s="8"/>
      <c r="B5" s="7" t="s">
        <v>14</v>
      </c>
      <c r="C5" s="11"/>
      <c r="D5" s="4"/>
      <c r="E5" s="4"/>
      <c r="F5" s="4"/>
      <c r="G5" s="4"/>
      <c r="H5" s="4"/>
      <c r="I5" s="4"/>
    </row>
    <row r="6" spans="1:9" ht="15.75" thickTop="1" x14ac:dyDescent="0.25">
      <c r="A6" s="6">
        <v>3</v>
      </c>
      <c r="B6" s="6" t="s">
        <v>10</v>
      </c>
      <c r="C6" s="6" t="s">
        <v>11</v>
      </c>
      <c r="D6" s="4">
        <v>15</v>
      </c>
      <c r="E6" s="4">
        <v>68</v>
      </c>
      <c r="F6" s="4">
        <v>1054</v>
      </c>
      <c r="G6" s="4">
        <v>16</v>
      </c>
      <c r="H6" s="4">
        <f t="shared" si="0"/>
        <v>240</v>
      </c>
      <c r="I6" s="4">
        <f t="shared" si="1"/>
        <v>15810</v>
      </c>
    </row>
    <row r="7" spans="1:9" x14ac:dyDescent="0.25">
      <c r="A7" s="4">
        <v>4</v>
      </c>
      <c r="B7" s="4" t="s">
        <v>10</v>
      </c>
      <c r="C7" s="4" t="s">
        <v>12</v>
      </c>
      <c r="D7" s="4">
        <v>2</v>
      </c>
      <c r="E7" s="4">
        <v>70</v>
      </c>
      <c r="F7" s="4">
        <v>1085</v>
      </c>
      <c r="G7" s="4">
        <v>16</v>
      </c>
      <c r="H7" s="4">
        <f t="shared" si="0"/>
        <v>32</v>
      </c>
      <c r="I7" s="4">
        <f t="shared" si="1"/>
        <v>2170</v>
      </c>
    </row>
    <row r="8" spans="1:9" ht="15.75" thickBot="1" x14ac:dyDescent="0.3">
      <c r="A8" s="8"/>
      <c r="B8" s="7" t="s">
        <v>13</v>
      </c>
      <c r="C8" s="8"/>
      <c r="D8" s="4"/>
      <c r="E8" s="4"/>
      <c r="F8" s="4"/>
      <c r="G8" s="4"/>
      <c r="H8" s="4"/>
      <c r="I8" s="4"/>
    </row>
    <row r="9" spans="1:9" ht="15.75" thickTop="1" x14ac:dyDescent="0.25">
      <c r="A9" s="6">
        <v>5</v>
      </c>
      <c r="B9" s="6" t="s">
        <v>15</v>
      </c>
      <c r="C9" s="6" t="s">
        <v>17</v>
      </c>
      <c r="D9" s="4">
        <v>6</v>
      </c>
      <c r="E9" s="4">
        <v>60</v>
      </c>
      <c r="F9" s="4">
        <v>581.4</v>
      </c>
      <c r="G9" s="4">
        <v>10</v>
      </c>
      <c r="H9" s="4">
        <f t="shared" si="0"/>
        <v>60</v>
      </c>
      <c r="I9" s="4">
        <f t="shared" si="1"/>
        <v>3488.3999999999996</v>
      </c>
    </row>
    <row r="10" spans="1:9" x14ac:dyDescent="0.25">
      <c r="A10" s="4">
        <v>6</v>
      </c>
      <c r="B10" s="4" t="s">
        <v>15</v>
      </c>
      <c r="C10" s="4" t="s">
        <v>20</v>
      </c>
      <c r="D10" s="4">
        <v>4</v>
      </c>
      <c r="E10" s="4">
        <v>60</v>
      </c>
      <c r="F10" s="4">
        <v>581.4</v>
      </c>
      <c r="G10" s="4">
        <v>10</v>
      </c>
      <c r="H10" s="4">
        <f t="shared" si="0"/>
        <v>40</v>
      </c>
      <c r="I10" s="4">
        <f t="shared" si="1"/>
        <v>2325.6</v>
      </c>
    </row>
    <row r="11" spans="1:9" x14ac:dyDescent="0.25">
      <c r="A11" s="4">
        <v>7</v>
      </c>
      <c r="B11" s="4" t="s">
        <v>15</v>
      </c>
      <c r="C11" s="5" t="s">
        <v>21</v>
      </c>
      <c r="D11" s="4">
        <v>11</v>
      </c>
      <c r="E11" s="4">
        <v>60</v>
      </c>
      <c r="F11" s="4">
        <v>581.4</v>
      </c>
      <c r="G11" s="4">
        <v>10</v>
      </c>
      <c r="H11" s="4">
        <f t="shared" si="0"/>
        <v>110</v>
      </c>
      <c r="I11" s="4">
        <f t="shared" si="1"/>
        <v>6395.4</v>
      </c>
    </row>
    <row r="12" spans="1:9" x14ac:dyDescent="0.25">
      <c r="A12" s="4">
        <v>8</v>
      </c>
      <c r="B12" s="4" t="s">
        <v>16</v>
      </c>
      <c r="C12" s="4" t="s">
        <v>22</v>
      </c>
      <c r="D12" s="4">
        <v>3</v>
      </c>
      <c r="E12" s="4">
        <v>48</v>
      </c>
      <c r="F12" s="4">
        <v>465.12</v>
      </c>
      <c r="G12" s="4">
        <v>10</v>
      </c>
      <c r="H12" s="4">
        <f t="shared" si="0"/>
        <v>30</v>
      </c>
      <c r="I12" s="4">
        <f t="shared" si="1"/>
        <v>1395.3600000000001</v>
      </c>
    </row>
    <row r="13" spans="1:9" ht="15.75" thickBot="1" x14ac:dyDescent="0.3">
      <c r="A13" s="8"/>
      <c r="B13" s="7" t="s">
        <v>23</v>
      </c>
      <c r="C13" s="8"/>
      <c r="D13" s="4"/>
      <c r="E13" s="4"/>
      <c r="F13" s="4"/>
      <c r="G13" s="4"/>
      <c r="H13" s="4"/>
      <c r="I13" s="4"/>
    </row>
    <row r="14" spans="1:9" ht="15.75" thickTop="1" x14ac:dyDescent="0.25">
      <c r="A14" s="6">
        <v>9</v>
      </c>
      <c r="B14" s="6" t="s">
        <v>15</v>
      </c>
      <c r="C14" s="6" t="s">
        <v>24</v>
      </c>
      <c r="D14" s="4">
        <v>6</v>
      </c>
      <c r="E14" s="4">
        <v>60</v>
      </c>
      <c r="F14" s="4">
        <v>581.4</v>
      </c>
      <c r="G14" s="4">
        <v>10</v>
      </c>
      <c r="H14" s="4">
        <f t="shared" si="0"/>
        <v>60</v>
      </c>
      <c r="I14" s="4">
        <f t="shared" si="1"/>
        <v>3488.3999999999996</v>
      </c>
    </row>
    <row r="15" spans="1:9" x14ac:dyDescent="0.25">
      <c r="A15" s="4">
        <v>10</v>
      </c>
      <c r="B15" s="4" t="s">
        <v>15</v>
      </c>
      <c r="C15" s="4" t="s">
        <v>25</v>
      </c>
      <c r="D15" s="4">
        <v>4</v>
      </c>
      <c r="E15" s="4">
        <v>60</v>
      </c>
      <c r="F15" s="4">
        <v>581.4</v>
      </c>
      <c r="G15" s="4">
        <v>10</v>
      </c>
      <c r="H15" s="4">
        <f t="shared" si="0"/>
        <v>40</v>
      </c>
      <c r="I15" s="4">
        <f t="shared" si="1"/>
        <v>2325.6</v>
      </c>
    </row>
    <row r="16" spans="1:9" x14ac:dyDescent="0.25">
      <c r="A16" s="4">
        <v>11</v>
      </c>
      <c r="B16" s="4" t="s">
        <v>15</v>
      </c>
      <c r="C16" s="5" t="s">
        <v>26</v>
      </c>
      <c r="D16" s="4">
        <v>11</v>
      </c>
      <c r="E16" s="4">
        <v>60</v>
      </c>
      <c r="F16" s="4">
        <v>581.4</v>
      </c>
      <c r="G16" s="4">
        <v>10</v>
      </c>
      <c r="H16" s="4">
        <f t="shared" si="0"/>
        <v>110</v>
      </c>
      <c r="I16" s="4">
        <f t="shared" si="1"/>
        <v>6395.4</v>
      </c>
    </row>
    <row r="17" spans="1:9" x14ac:dyDescent="0.25">
      <c r="A17" s="4">
        <v>12</v>
      </c>
      <c r="B17" s="4" t="s">
        <v>16</v>
      </c>
      <c r="C17" s="4" t="s">
        <v>27</v>
      </c>
      <c r="D17" s="4">
        <v>3</v>
      </c>
      <c r="E17" s="4">
        <v>48</v>
      </c>
      <c r="F17" s="4">
        <v>465.12</v>
      </c>
      <c r="G17" s="4">
        <v>10</v>
      </c>
      <c r="H17" s="4">
        <f t="shared" si="0"/>
        <v>30</v>
      </c>
      <c r="I17" s="4">
        <f t="shared" si="1"/>
        <v>1395.3600000000001</v>
      </c>
    </row>
    <row r="18" spans="1:9" ht="15.75" thickBot="1" x14ac:dyDescent="0.3">
      <c r="A18" s="8"/>
      <c r="B18" s="7" t="s">
        <v>28</v>
      </c>
      <c r="C18" s="8"/>
      <c r="D18" s="4"/>
      <c r="E18" s="4"/>
      <c r="F18" s="4"/>
      <c r="G18" s="4"/>
      <c r="H18" s="4"/>
      <c r="I18" s="4"/>
    </row>
    <row r="19" spans="1:9" ht="15.75" thickTop="1" x14ac:dyDescent="0.25">
      <c r="A19" s="6">
        <v>13</v>
      </c>
      <c r="B19" s="6" t="s">
        <v>29</v>
      </c>
      <c r="C19" s="6" t="s">
        <v>36</v>
      </c>
      <c r="D19" s="4">
        <v>7</v>
      </c>
      <c r="E19" s="4">
        <v>7</v>
      </c>
      <c r="F19" s="4">
        <v>723.1</v>
      </c>
      <c r="G19" s="4">
        <v>9.6</v>
      </c>
      <c r="H19" s="4">
        <f t="shared" si="0"/>
        <v>67.2</v>
      </c>
      <c r="I19" s="4">
        <f t="shared" si="1"/>
        <v>5061.7</v>
      </c>
    </row>
    <row r="20" spans="1:9" x14ac:dyDescent="0.25">
      <c r="A20" s="4">
        <v>14</v>
      </c>
      <c r="B20" s="4" t="s">
        <v>29</v>
      </c>
      <c r="C20" s="4" t="s">
        <v>37</v>
      </c>
      <c r="D20" s="4">
        <v>7</v>
      </c>
      <c r="E20" s="4">
        <v>70</v>
      </c>
      <c r="F20" s="4">
        <v>723.1</v>
      </c>
      <c r="G20" s="4">
        <v>9.6</v>
      </c>
      <c r="H20" s="4">
        <f t="shared" si="0"/>
        <v>67.2</v>
      </c>
      <c r="I20" s="4">
        <f t="shared" si="1"/>
        <v>5061.7</v>
      </c>
    </row>
    <row r="21" spans="1:9" x14ac:dyDescent="0.25">
      <c r="A21" s="4">
        <v>15</v>
      </c>
      <c r="B21" s="4" t="s">
        <v>29</v>
      </c>
      <c r="C21" s="5" t="s">
        <v>39</v>
      </c>
      <c r="D21" s="4">
        <v>12</v>
      </c>
      <c r="E21" s="4">
        <v>70</v>
      </c>
      <c r="F21" s="4">
        <v>723.1</v>
      </c>
      <c r="G21" s="4">
        <v>9.6</v>
      </c>
      <c r="H21" s="4">
        <f t="shared" si="0"/>
        <v>115.19999999999999</v>
      </c>
      <c r="I21" s="4">
        <f t="shared" si="1"/>
        <v>8677.2000000000007</v>
      </c>
    </row>
    <row r="22" spans="1:9" x14ac:dyDescent="0.25">
      <c r="A22" s="4">
        <v>16</v>
      </c>
      <c r="B22" s="4" t="s">
        <v>30</v>
      </c>
      <c r="C22" s="4" t="s">
        <v>38</v>
      </c>
      <c r="D22" s="4">
        <v>5</v>
      </c>
      <c r="E22" s="4">
        <v>68</v>
      </c>
      <c r="F22" s="4">
        <v>702.44</v>
      </c>
      <c r="G22" s="4">
        <v>19.2</v>
      </c>
      <c r="H22" s="4">
        <f t="shared" si="0"/>
        <v>96</v>
      </c>
      <c r="I22" s="4">
        <f t="shared" si="1"/>
        <v>3512.2000000000003</v>
      </c>
    </row>
    <row r="23" spans="1:9" ht="15.75" thickBot="1" x14ac:dyDescent="0.3">
      <c r="A23" s="8"/>
      <c r="B23" s="7" t="s">
        <v>35</v>
      </c>
      <c r="C23" s="8"/>
      <c r="D23" s="4"/>
      <c r="E23" s="4"/>
      <c r="F23" s="4"/>
      <c r="G23" s="4"/>
      <c r="H23" s="4"/>
      <c r="I23" s="4"/>
    </row>
    <row r="24" spans="1:9" ht="15.75" thickTop="1" x14ac:dyDescent="0.25">
      <c r="A24" s="6">
        <v>17</v>
      </c>
      <c r="B24" s="6" t="s">
        <v>29</v>
      </c>
      <c r="C24" s="6" t="s">
        <v>31</v>
      </c>
      <c r="D24" s="4">
        <v>7</v>
      </c>
      <c r="E24" s="4">
        <v>70</v>
      </c>
      <c r="F24" s="4">
        <v>723.1</v>
      </c>
      <c r="G24" s="4">
        <v>9.6</v>
      </c>
      <c r="H24" s="4">
        <f t="shared" si="0"/>
        <v>67.2</v>
      </c>
      <c r="I24" s="4">
        <f t="shared" si="1"/>
        <v>5061.7</v>
      </c>
    </row>
    <row r="25" spans="1:9" x14ac:dyDescent="0.25">
      <c r="A25" s="4">
        <v>18</v>
      </c>
      <c r="B25" s="4" t="s">
        <v>29</v>
      </c>
      <c r="C25" s="4" t="s">
        <v>32</v>
      </c>
      <c r="D25" s="4">
        <v>7</v>
      </c>
      <c r="E25" s="4">
        <v>70</v>
      </c>
      <c r="F25" s="4">
        <v>723.1</v>
      </c>
      <c r="G25" s="4">
        <v>9.6</v>
      </c>
      <c r="H25" s="4">
        <f t="shared" si="0"/>
        <v>67.2</v>
      </c>
      <c r="I25" s="4">
        <f t="shared" si="1"/>
        <v>5061.7</v>
      </c>
    </row>
    <row r="26" spans="1:9" x14ac:dyDescent="0.25">
      <c r="A26" s="4">
        <v>19</v>
      </c>
      <c r="B26" s="4" t="s">
        <v>29</v>
      </c>
      <c r="C26" s="5" t="s">
        <v>33</v>
      </c>
      <c r="D26" s="4">
        <v>22</v>
      </c>
      <c r="E26" s="4">
        <v>70</v>
      </c>
      <c r="F26" s="4">
        <v>723.1</v>
      </c>
      <c r="G26" s="4">
        <v>9.6</v>
      </c>
      <c r="H26" s="4">
        <f t="shared" si="0"/>
        <v>211.2</v>
      </c>
      <c r="I26" s="4">
        <f t="shared" si="1"/>
        <v>15908.2</v>
      </c>
    </row>
    <row r="27" spans="1:9" x14ac:dyDescent="0.25">
      <c r="A27" s="4">
        <v>20</v>
      </c>
      <c r="B27" s="4" t="s">
        <v>30</v>
      </c>
      <c r="C27" s="4" t="s">
        <v>34</v>
      </c>
      <c r="D27" s="4">
        <v>3</v>
      </c>
      <c r="E27" s="4">
        <v>68</v>
      </c>
      <c r="F27" s="4">
        <v>702.44</v>
      </c>
      <c r="G27" s="4">
        <f>3.2*6</f>
        <v>19.200000000000003</v>
      </c>
      <c r="H27" s="4">
        <f t="shared" si="0"/>
        <v>57.600000000000009</v>
      </c>
      <c r="I27" s="4">
        <f t="shared" si="1"/>
        <v>2107.3200000000002</v>
      </c>
    </row>
    <row r="28" spans="1:9" ht="15.75" thickBot="1" x14ac:dyDescent="0.3">
      <c r="A28" s="8"/>
      <c r="B28" s="7" t="s">
        <v>40</v>
      </c>
      <c r="C28" s="8"/>
      <c r="D28" s="4"/>
      <c r="E28" s="4"/>
      <c r="F28" s="4"/>
      <c r="G28" s="4"/>
      <c r="H28" s="4"/>
      <c r="I28" s="4"/>
    </row>
    <row r="29" spans="1:9" ht="15.75" thickTop="1" x14ac:dyDescent="0.25">
      <c r="A29" s="6">
        <v>21</v>
      </c>
      <c r="B29" s="6" t="s">
        <v>15</v>
      </c>
      <c r="C29" s="6" t="s">
        <v>41</v>
      </c>
      <c r="D29" s="4">
        <v>4</v>
      </c>
      <c r="E29" s="4">
        <v>50</v>
      </c>
      <c r="F29" s="4">
        <v>484.5</v>
      </c>
      <c r="G29" s="4">
        <v>10</v>
      </c>
      <c r="H29" s="4">
        <f t="shared" si="0"/>
        <v>40</v>
      </c>
      <c r="I29" s="4">
        <f t="shared" si="1"/>
        <v>1938</v>
      </c>
    </row>
    <row r="30" spans="1:9" x14ac:dyDescent="0.25">
      <c r="A30" s="4">
        <v>22</v>
      </c>
      <c r="B30" s="4" t="s">
        <v>15</v>
      </c>
      <c r="C30" s="4" t="s">
        <v>42</v>
      </c>
      <c r="D30" s="4">
        <v>1</v>
      </c>
      <c r="E30" s="4">
        <v>50</v>
      </c>
      <c r="F30" s="4">
        <v>484.5</v>
      </c>
      <c r="G30" s="4">
        <v>10</v>
      </c>
      <c r="H30" s="4">
        <f t="shared" si="0"/>
        <v>10</v>
      </c>
      <c r="I30" s="4">
        <f t="shared" si="1"/>
        <v>484.5</v>
      </c>
    </row>
    <row r="31" spans="1:9" x14ac:dyDescent="0.25">
      <c r="A31" s="4">
        <v>23</v>
      </c>
      <c r="B31" s="4" t="s">
        <v>15</v>
      </c>
      <c r="C31" s="4" t="s">
        <v>43</v>
      </c>
      <c r="D31" s="4">
        <v>1</v>
      </c>
      <c r="E31" s="4">
        <v>50</v>
      </c>
      <c r="F31" s="4">
        <v>484.5</v>
      </c>
      <c r="G31" s="4">
        <v>10</v>
      </c>
      <c r="H31" s="4">
        <f t="shared" si="0"/>
        <v>10</v>
      </c>
      <c r="I31" s="4">
        <f t="shared" si="1"/>
        <v>484.5</v>
      </c>
    </row>
    <row r="32" spans="1:9" x14ac:dyDescent="0.25">
      <c r="A32" s="4">
        <v>24</v>
      </c>
      <c r="B32" s="4" t="s">
        <v>15</v>
      </c>
      <c r="C32" s="4" t="s">
        <v>44</v>
      </c>
      <c r="D32" s="4">
        <v>1</v>
      </c>
      <c r="E32" s="4">
        <v>50</v>
      </c>
      <c r="F32" s="4">
        <v>484.5</v>
      </c>
      <c r="G32" s="4">
        <v>10</v>
      </c>
      <c r="H32" s="4">
        <f t="shared" si="0"/>
        <v>10</v>
      </c>
      <c r="I32" s="4">
        <f t="shared" si="1"/>
        <v>484.5</v>
      </c>
    </row>
    <row r="33" spans="1:9" x14ac:dyDescent="0.25">
      <c r="A33" s="4">
        <v>25</v>
      </c>
      <c r="B33" s="4" t="s">
        <v>15</v>
      </c>
      <c r="C33" s="4" t="s">
        <v>45</v>
      </c>
      <c r="D33" s="4">
        <v>1</v>
      </c>
      <c r="E33" s="4">
        <v>50</v>
      </c>
      <c r="F33" s="4">
        <v>484.5</v>
      </c>
      <c r="G33" s="4">
        <v>10</v>
      </c>
      <c r="H33" s="4">
        <f t="shared" si="0"/>
        <v>10</v>
      </c>
      <c r="I33" s="4">
        <f t="shared" si="1"/>
        <v>484.5</v>
      </c>
    </row>
    <row r="34" spans="1:9" x14ac:dyDescent="0.25">
      <c r="A34" s="4">
        <v>26</v>
      </c>
      <c r="B34" s="4" t="s">
        <v>15</v>
      </c>
      <c r="C34" s="4" t="s">
        <v>46</v>
      </c>
      <c r="D34" s="4">
        <v>1</v>
      </c>
      <c r="E34" s="4">
        <v>50</v>
      </c>
      <c r="F34" s="4">
        <v>484.5</v>
      </c>
      <c r="G34" s="4">
        <v>10</v>
      </c>
      <c r="H34" s="4">
        <f t="shared" si="0"/>
        <v>10</v>
      </c>
      <c r="I34" s="4">
        <f t="shared" si="1"/>
        <v>484.5</v>
      </c>
    </row>
    <row r="35" spans="1:9" x14ac:dyDescent="0.25">
      <c r="A35" s="4">
        <v>27</v>
      </c>
      <c r="B35" s="4" t="s">
        <v>15</v>
      </c>
      <c r="C35" s="4" t="s">
        <v>47</v>
      </c>
      <c r="D35" s="4">
        <v>1</v>
      </c>
      <c r="E35" s="4">
        <v>50</v>
      </c>
      <c r="F35" s="4">
        <v>484.5</v>
      </c>
      <c r="G35" s="4">
        <v>10</v>
      </c>
      <c r="H35" s="4">
        <f t="shared" si="0"/>
        <v>10</v>
      </c>
      <c r="I35" s="4">
        <f t="shared" si="1"/>
        <v>484.5</v>
      </c>
    </row>
    <row r="36" spans="1:9" x14ac:dyDescent="0.25">
      <c r="A36" s="4">
        <v>28</v>
      </c>
      <c r="B36" s="4" t="s">
        <v>15</v>
      </c>
      <c r="C36" s="4" t="s">
        <v>48</v>
      </c>
      <c r="D36" s="4">
        <v>11</v>
      </c>
      <c r="E36" s="4">
        <v>50</v>
      </c>
      <c r="F36" s="4">
        <v>484.5</v>
      </c>
      <c r="G36" s="4">
        <v>10</v>
      </c>
      <c r="H36" s="4">
        <f t="shared" si="0"/>
        <v>110</v>
      </c>
      <c r="I36" s="4">
        <f t="shared" si="1"/>
        <v>5329.5</v>
      </c>
    </row>
    <row r="37" spans="1:9" x14ac:dyDescent="0.25">
      <c r="A37" s="4">
        <v>29</v>
      </c>
      <c r="B37" s="4" t="s">
        <v>16</v>
      </c>
      <c r="C37" s="4" t="s">
        <v>49</v>
      </c>
      <c r="D37" s="4">
        <v>3</v>
      </c>
      <c r="E37" s="4">
        <v>48</v>
      </c>
      <c r="F37" s="4">
        <v>465.12</v>
      </c>
      <c r="G37" s="4">
        <v>10</v>
      </c>
      <c r="H37" s="4">
        <f t="shared" si="0"/>
        <v>30</v>
      </c>
      <c r="I37" s="4">
        <f t="shared" si="1"/>
        <v>1395.3600000000001</v>
      </c>
    </row>
    <row r="38" spans="1:9" ht="15.75" thickBot="1" x14ac:dyDescent="0.3">
      <c r="A38" s="8"/>
      <c r="B38" s="7" t="s">
        <v>50</v>
      </c>
      <c r="C38" s="8"/>
      <c r="D38" s="4"/>
      <c r="E38" s="4"/>
      <c r="F38" s="4"/>
      <c r="G38" s="4"/>
      <c r="H38" s="4"/>
      <c r="I38" s="4"/>
    </row>
    <row r="39" spans="1:9" ht="15.75" thickTop="1" x14ac:dyDescent="0.25">
      <c r="A39" s="6">
        <v>30</v>
      </c>
      <c r="B39" s="6" t="s">
        <v>15</v>
      </c>
      <c r="C39" s="10" t="s">
        <v>51</v>
      </c>
      <c r="D39" s="4">
        <v>4</v>
      </c>
      <c r="E39" s="4">
        <v>50</v>
      </c>
      <c r="F39" s="4">
        <v>484.5</v>
      </c>
      <c r="G39" s="4">
        <v>10</v>
      </c>
      <c r="H39" s="4">
        <f t="shared" si="0"/>
        <v>40</v>
      </c>
      <c r="I39" s="4">
        <f t="shared" si="1"/>
        <v>1938</v>
      </c>
    </row>
    <row r="40" spans="1:9" x14ac:dyDescent="0.25">
      <c r="A40" s="4">
        <v>31</v>
      </c>
      <c r="B40" s="4" t="s">
        <v>15</v>
      </c>
      <c r="C40" s="4" t="s">
        <v>52</v>
      </c>
      <c r="D40" s="4">
        <v>1</v>
      </c>
      <c r="E40" s="4">
        <v>50</v>
      </c>
      <c r="F40" s="4">
        <v>484.5</v>
      </c>
      <c r="G40" s="4">
        <v>10</v>
      </c>
      <c r="H40" s="4">
        <f t="shared" si="0"/>
        <v>10</v>
      </c>
      <c r="I40" s="4">
        <f t="shared" si="1"/>
        <v>484.5</v>
      </c>
    </row>
    <row r="41" spans="1:9" x14ac:dyDescent="0.25">
      <c r="A41" s="4">
        <v>32</v>
      </c>
      <c r="B41" s="4" t="s">
        <v>15</v>
      </c>
      <c r="C41" s="4" t="s">
        <v>53</v>
      </c>
      <c r="D41" s="4">
        <v>1</v>
      </c>
      <c r="E41" s="4">
        <v>50</v>
      </c>
      <c r="F41" s="4">
        <v>484.5</v>
      </c>
      <c r="G41" s="4">
        <v>10</v>
      </c>
      <c r="H41" s="4">
        <f t="shared" si="0"/>
        <v>10</v>
      </c>
      <c r="I41" s="4">
        <f t="shared" si="1"/>
        <v>484.5</v>
      </c>
    </row>
    <row r="42" spans="1:9" x14ac:dyDescent="0.25">
      <c r="A42" s="4">
        <v>33</v>
      </c>
      <c r="B42" s="4" t="s">
        <v>15</v>
      </c>
      <c r="C42" s="4" t="s">
        <v>54</v>
      </c>
      <c r="D42" s="4">
        <v>1</v>
      </c>
      <c r="E42" s="4">
        <v>50</v>
      </c>
      <c r="F42" s="4">
        <v>484.5</v>
      </c>
      <c r="G42" s="4">
        <v>10</v>
      </c>
      <c r="H42" s="4">
        <f t="shared" si="0"/>
        <v>10</v>
      </c>
      <c r="I42" s="4">
        <f t="shared" si="1"/>
        <v>484.5</v>
      </c>
    </row>
    <row r="43" spans="1:9" x14ac:dyDescent="0.25">
      <c r="A43" s="4">
        <v>34</v>
      </c>
      <c r="B43" s="4" t="s">
        <v>15</v>
      </c>
      <c r="C43" s="4" t="s">
        <v>55</v>
      </c>
      <c r="D43" s="4">
        <v>1</v>
      </c>
      <c r="E43" s="4">
        <v>50</v>
      </c>
      <c r="F43" s="4">
        <v>484.5</v>
      </c>
      <c r="G43" s="4">
        <v>10</v>
      </c>
      <c r="H43" s="4">
        <f t="shared" si="0"/>
        <v>10</v>
      </c>
      <c r="I43" s="4">
        <f t="shared" si="1"/>
        <v>484.5</v>
      </c>
    </row>
    <row r="44" spans="1:9" x14ac:dyDescent="0.25">
      <c r="A44" s="4">
        <v>35</v>
      </c>
      <c r="B44" s="4" t="s">
        <v>15</v>
      </c>
      <c r="C44" s="4" t="s">
        <v>56</v>
      </c>
      <c r="D44" s="4">
        <v>1</v>
      </c>
      <c r="E44" s="4">
        <v>50</v>
      </c>
      <c r="F44" s="4">
        <v>484.5</v>
      </c>
      <c r="G44" s="4">
        <v>10</v>
      </c>
      <c r="H44" s="4">
        <f t="shared" si="0"/>
        <v>10</v>
      </c>
      <c r="I44" s="4">
        <f t="shared" si="1"/>
        <v>484.5</v>
      </c>
    </row>
    <row r="45" spans="1:9" x14ac:dyDescent="0.25">
      <c r="A45" s="4">
        <v>36</v>
      </c>
      <c r="B45" s="4" t="s">
        <v>15</v>
      </c>
      <c r="C45" s="4" t="s">
        <v>57</v>
      </c>
      <c r="D45" s="4">
        <v>1</v>
      </c>
      <c r="E45" s="4">
        <v>50</v>
      </c>
      <c r="F45" s="4">
        <v>484.5</v>
      </c>
      <c r="G45" s="4">
        <v>10</v>
      </c>
      <c r="H45" s="4">
        <f t="shared" si="0"/>
        <v>10</v>
      </c>
      <c r="I45" s="4">
        <f t="shared" si="1"/>
        <v>484.5</v>
      </c>
    </row>
    <row r="46" spans="1:9" x14ac:dyDescent="0.25">
      <c r="A46" s="4">
        <v>37</v>
      </c>
      <c r="B46" s="4" t="s">
        <v>16</v>
      </c>
      <c r="C46" s="4" t="s">
        <v>58</v>
      </c>
      <c r="D46" s="4">
        <v>3</v>
      </c>
      <c r="E46" s="4">
        <v>48</v>
      </c>
      <c r="F46" s="4">
        <v>465.12</v>
      </c>
      <c r="G46" s="4">
        <v>10</v>
      </c>
      <c r="H46" s="4">
        <f t="shared" si="0"/>
        <v>30</v>
      </c>
      <c r="I46" s="4">
        <f t="shared" si="1"/>
        <v>1395.3600000000001</v>
      </c>
    </row>
    <row r="47" spans="1:9" ht="15.75" thickBot="1" x14ac:dyDescent="0.3">
      <c r="A47" s="13" t="s">
        <v>59</v>
      </c>
      <c r="B47" s="14"/>
      <c r="C47" s="15"/>
      <c r="D47" s="4"/>
      <c r="E47" s="4"/>
      <c r="F47" s="4"/>
      <c r="G47" s="4"/>
      <c r="H47" s="4"/>
      <c r="I47" s="4"/>
    </row>
    <row r="48" spans="1:9" ht="15.75" thickTop="1" x14ac:dyDescent="0.25">
      <c r="A48" s="6">
        <v>38</v>
      </c>
      <c r="B48" s="6" t="s">
        <v>60</v>
      </c>
      <c r="C48" s="6" t="s">
        <v>62</v>
      </c>
      <c r="D48" s="4">
        <v>6</v>
      </c>
      <c r="E48" s="4">
        <v>50</v>
      </c>
      <c r="F48" s="4">
        <v>484.5</v>
      </c>
      <c r="G48" s="4">
        <v>10</v>
      </c>
      <c r="H48" s="4">
        <f t="shared" si="0"/>
        <v>60</v>
      </c>
      <c r="I48" s="4">
        <f t="shared" si="1"/>
        <v>2907</v>
      </c>
    </row>
    <row r="49" spans="1:9" x14ac:dyDescent="0.25">
      <c r="A49" s="4">
        <v>39</v>
      </c>
      <c r="B49" s="4" t="s">
        <v>60</v>
      </c>
      <c r="C49" s="4" t="s">
        <v>63</v>
      </c>
      <c r="D49" s="4">
        <v>4</v>
      </c>
      <c r="E49" s="4">
        <v>50</v>
      </c>
      <c r="F49" s="4">
        <v>484.5</v>
      </c>
      <c r="G49" s="4">
        <v>10</v>
      </c>
      <c r="H49" s="4">
        <f t="shared" si="0"/>
        <v>40</v>
      </c>
      <c r="I49" s="4">
        <f t="shared" si="1"/>
        <v>1938</v>
      </c>
    </row>
    <row r="50" spans="1:9" x14ac:dyDescent="0.25">
      <c r="A50" s="4">
        <v>40</v>
      </c>
      <c r="B50" s="4" t="s">
        <v>60</v>
      </c>
      <c r="C50" s="4" t="s">
        <v>65</v>
      </c>
      <c r="D50" s="4">
        <v>11</v>
      </c>
      <c r="E50" s="4">
        <v>50</v>
      </c>
      <c r="F50" s="4">
        <v>484.5</v>
      </c>
      <c r="G50" s="4">
        <v>10</v>
      </c>
      <c r="H50" s="4">
        <f t="shared" si="0"/>
        <v>110</v>
      </c>
      <c r="I50" s="4">
        <f t="shared" si="1"/>
        <v>5329.5</v>
      </c>
    </row>
    <row r="51" spans="1:9" x14ac:dyDescent="0.25">
      <c r="A51" s="4">
        <v>41</v>
      </c>
      <c r="B51" s="4" t="s">
        <v>61</v>
      </c>
      <c r="C51" s="5" t="s">
        <v>64</v>
      </c>
      <c r="D51" s="4">
        <v>3</v>
      </c>
      <c r="E51" s="4">
        <v>48</v>
      </c>
      <c r="F51" s="4">
        <v>465.12</v>
      </c>
      <c r="G51" s="4">
        <v>10</v>
      </c>
      <c r="H51" s="4">
        <f t="shared" si="0"/>
        <v>30</v>
      </c>
      <c r="I51" s="4">
        <f t="shared" si="1"/>
        <v>1395.3600000000001</v>
      </c>
    </row>
    <row r="52" spans="1:9" ht="15.75" thickBot="1" x14ac:dyDescent="0.3">
      <c r="A52" s="13" t="s">
        <v>66</v>
      </c>
      <c r="B52" s="14"/>
      <c r="C52" s="15"/>
      <c r="D52" s="4"/>
      <c r="E52" s="4"/>
      <c r="F52" s="4"/>
      <c r="G52" s="4"/>
      <c r="H52" s="4"/>
      <c r="I52" s="4"/>
    </row>
    <row r="53" spans="1:9" ht="15.75" thickTop="1" x14ac:dyDescent="0.25">
      <c r="A53" s="6">
        <v>42</v>
      </c>
      <c r="B53" s="6" t="s">
        <v>67</v>
      </c>
      <c r="C53" s="6" t="s">
        <v>68</v>
      </c>
      <c r="D53" s="4">
        <v>17</v>
      </c>
      <c r="E53" s="4">
        <v>80</v>
      </c>
      <c r="F53" s="4">
        <v>1240</v>
      </c>
      <c r="G53" s="4">
        <v>16</v>
      </c>
      <c r="H53" s="4">
        <f t="shared" si="0"/>
        <v>272</v>
      </c>
      <c r="I53" s="4">
        <f t="shared" si="1"/>
        <v>21080</v>
      </c>
    </row>
    <row r="54" spans="1:9" ht="15.75" thickBot="1" x14ac:dyDescent="0.3">
      <c r="A54" s="8"/>
      <c r="B54" s="7" t="s">
        <v>69</v>
      </c>
      <c r="C54" s="8"/>
      <c r="D54" s="4"/>
      <c r="E54" s="4"/>
      <c r="F54" s="4"/>
      <c r="G54" s="4"/>
      <c r="H54" s="4"/>
      <c r="I54" s="4"/>
    </row>
    <row r="55" spans="1:9" ht="15.75" thickTop="1" x14ac:dyDescent="0.25">
      <c r="A55" s="6">
        <v>43</v>
      </c>
      <c r="B55" s="6" t="s">
        <v>67</v>
      </c>
      <c r="C55" s="6" t="s">
        <v>70</v>
      </c>
      <c r="D55" s="4">
        <v>24</v>
      </c>
      <c r="E55" s="4">
        <v>78</v>
      </c>
      <c r="F55" s="4">
        <v>1209</v>
      </c>
      <c r="G55" s="4">
        <v>16</v>
      </c>
      <c r="H55" s="4">
        <f t="shared" si="0"/>
        <v>384</v>
      </c>
      <c r="I55" s="4">
        <f t="shared" si="1"/>
        <v>29016</v>
      </c>
    </row>
    <row r="56" spans="1:9" ht="15.75" thickBot="1" x14ac:dyDescent="0.3">
      <c r="A56" s="8"/>
      <c r="B56" s="7" t="s">
        <v>71</v>
      </c>
      <c r="C56" s="8"/>
      <c r="D56" s="4"/>
      <c r="E56" s="4"/>
      <c r="F56" s="4"/>
      <c r="G56" s="4"/>
      <c r="H56" s="4"/>
      <c r="I56" s="4"/>
    </row>
    <row r="57" spans="1:9" ht="15.75" thickTop="1" x14ac:dyDescent="0.25">
      <c r="A57" s="6">
        <v>44</v>
      </c>
      <c r="B57" s="6" t="s">
        <v>15</v>
      </c>
      <c r="C57" s="6" t="s">
        <v>72</v>
      </c>
      <c r="D57" s="4">
        <v>26</v>
      </c>
      <c r="E57" s="4">
        <v>50</v>
      </c>
      <c r="F57" s="4">
        <v>484.5</v>
      </c>
      <c r="G57" s="4">
        <v>10</v>
      </c>
      <c r="H57" s="4">
        <f t="shared" si="0"/>
        <v>260</v>
      </c>
      <c r="I57" s="4">
        <f t="shared" si="1"/>
        <v>12597</v>
      </c>
    </row>
    <row r="58" spans="1:9" ht="15.75" thickBot="1" x14ac:dyDescent="0.3">
      <c r="A58" s="8"/>
      <c r="B58" s="7" t="s">
        <v>73</v>
      </c>
      <c r="C58" s="8"/>
      <c r="D58" s="4"/>
      <c r="E58" s="4"/>
      <c r="F58" s="4"/>
      <c r="G58" s="4"/>
      <c r="H58" s="4"/>
      <c r="I58" s="4"/>
    </row>
    <row r="59" spans="1:9" ht="15.75" thickTop="1" x14ac:dyDescent="0.25">
      <c r="A59" s="6">
        <v>45</v>
      </c>
      <c r="B59" s="6" t="s">
        <v>74</v>
      </c>
      <c r="C59" s="6" t="s">
        <v>75</v>
      </c>
      <c r="D59" s="4">
        <v>35</v>
      </c>
      <c r="E59" s="4">
        <v>52</v>
      </c>
      <c r="F59" s="4">
        <v>447.72</v>
      </c>
      <c r="G59" s="4">
        <f>1.6*5</f>
        <v>8</v>
      </c>
      <c r="H59" s="4">
        <f t="shared" si="0"/>
        <v>280</v>
      </c>
      <c r="I59" s="4">
        <f t="shared" si="1"/>
        <v>15670.2</v>
      </c>
    </row>
    <row r="60" spans="1:9" ht="15.75" thickBot="1" x14ac:dyDescent="0.3">
      <c r="A60" s="13" t="s">
        <v>76</v>
      </c>
      <c r="B60" s="14"/>
      <c r="C60" s="15"/>
      <c r="D60" s="2"/>
      <c r="E60" s="4"/>
      <c r="F60" s="4"/>
      <c r="G60" s="4"/>
      <c r="H60" s="4"/>
      <c r="I60" s="4"/>
    </row>
    <row r="61" spans="1:9" ht="15.75" thickTop="1" x14ac:dyDescent="0.25">
      <c r="A61" s="6">
        <v>46</v>
      </c>
      <c r="B61" s="9" t="s">
        <v>77</v>
      </c>
      <c r="C61" s="6" t="s">
        <v>78</v>
      </c>
      <c r="D61" s="4">
        <v>187</v>
      </c>
      <c r="E61" s="4">
        <v>75</v>
      </c>
      <c r="F61" s="4">
        <v>1162.5</v>
      </c>
      <c r="G61" s="4">
        <v>16</v>
      </c>
      <c r="H61" s="4">
        <f t="shared" si="0"/>
        <v>2992</v>
      </c>
      <c r="I61" s="4">
        <f t="shared" si="1"/>
        <v>217387.5</v>
      </c>
    </row>
    <row r="63" spans="1:9" x14ac:dyDescent="0.25">
      <c r="H63">
        <f>H3+H4+H6+H7+H9+H10+H11+H12+H14+H15+H16+H17+H19+H20+H21+H22+H24+H25+H26+H27+H29+H30+H31+H32+H33+H34+H35+H36+H37+H39+H40+H41+H42+H43+H44+H45+H46+H48+H49+H50+H51+H53+H55+H57+H59+H61</f>
        <v>6598.8</v>
      </c>
      <c r="I63">
        <f>I3+I4+I6+I7+I9+I10+I11+I12+I14+I15+I16+I17+I19+I20+I21+I22+I24+I25+I26+I27+I29+I30+I31+I32+I33+I34+I35+I36+I37+I39+I40+I41+I42+I43+I44+I45+I46+I48+I49+I50+I51+I53+I55+I57+I59+I61</f>
        <v>435307.02</v>
      </c>
    </row>
    <row r="64" spans="1:9" x14ac:dyDescent="0.25">
      <c r="B64" s="12"/>
      <c r="C64" s="1" t="s">
        <v>79</v>
      </c>
    </row>
    <row r="65" spans="2:3" x14ac:dyDescent="0.25">
      <c r="B65" s="12"/>
      <c r="C65" s="12"/>
    </row>
  </sheetData>
  <mergeCells count="3">
    <mergeCell ref="A60:C60"/>
    <mergeCell ref="A52:C52"/>
    <mergeCell ref="A47:C4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Sip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Deepakjain p</cp:lastModifiedBy>
  <dcterms:created xsi:type="dcterms:W3CDTF">2021-06-28T08:34:45Z</dcterms:created>
  <dcterms:modified xsi:type="dcterms:W3CDTF">2021-08-15T03:42:32Z</dcterms:modified>
</cp:coreProperties>
</file>