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ec\Downloads\"/>
    </mc:Choice>
  </mc:AlternateContent>
  <bookViews>
    <workbookView xWindow="0" yWindow="0" windowWidth="20490" windowHeight="7530"/>
  </bookViews>
  <sheets>
    <sheet name="MARCH Attendance" sheetId="1" r:id="rId1"/>
  </sheets>
  <definedNames>
    <definedName name="_xlnm._FilterDatabase" localSheetId="0" hidden="1">'MARCH Attendance'!$A$3:$AT$5</definedName>
    <definedName name="_xlnm.Print_Area" localSheetId="0">'MARCH Attendance'!$A$1:$AT$19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5" i="1" l="1"/>
  <c r="AK5" i="1"/>
  <c r="AL5" i="1"/>
  <c r="AM5" i="1"/>
  <c r="AN5" i="1"/>
  <c r="AO5" i="1"/>
  <c r="AP5" i="1"/>
  <c r="AJ7" i="1"/>
  <c r="AK7" i="1"/>
  <c r="AL7" i="1"/>
  <c r="AM7" i="1"/>
  <c r="AN7" i="1"/>
  <c r="AO7" i="1"/>
  <c r="AP7" i="1"/>
  <c r="AQ7" i="1"/>
  <c r="AJ8" i="1"/>
  <c r="AK8" i="1"/>
  <c r="AL8" i="1"/>
  <c r="AM8" i="1"/>
  <c r="AN8" i="1"/>
  <c r="AO8" i="1"/>
  <c r="AP8" i="1"/>
  <c r="AQ8" i="1"/>
  <c r="AJ9" i="1"/>
  <c r="AK9" i="1"/>
  <c r="AL9" i="1"/>
  <c r="AM9" i="1"/>
  <c r="AN9" i="1"/>
  <c r="AO9" i="1"/>
  <c r="AP9" i="1"/>
  <c r="AQ9" i="1"/>
  <c r="AR9" i="1"/>
  <c r="AS9" i="1" s="1"/>
  <c r="AJ10" i="1"/>
  <c r="AK10" i="1"/>
  <c r="AL10" i="1"/>
  <c r="AM10" i="1"/>
  <c r="AN10" i="1"/>
  <c r="AO10" i="1"/>
  <c r="AP10" i="1"/>
  <c r="AR10" i="1" s="1"/>
  <c r="AQ10" i="1"/>
  <c r="AJ11" i="1"/>
  <c r="AK11" i="1"/>
  <c r="AL11" i="1"/>
  <c r="AM11" i="1"/>
  <c r="AN11" i="1"/>
  <c r="AO11" i="1"/>
  <c r="AP11" i="1"/>
  <c r="AR11" i="1" s="1"/>
  <c r="AQ11" i="1"/>
  <c r="AJ12" i="1"/>
  <c r="AK12" i="1"/>
  <c r="AL12" i="1"/>
  <c r="AM12" i="1"/>
  <c r="AN12" i="1"/>
  <c r="AO12" i="1"/>
  <c r="AP12" i="1"/>
  <c r="AR12" i="1" s="1"/>
  <c r="AQ12" i="1"/>
  <c r="AS12" i="1" l="1"/>
  <c r="AS11" i="1"/>
  <c r="AS10" i="1"/>
  <c r="AR8" i="1"/>
  <c r="AS8" i="1" s="1"/>
  <c r="AR7" i="1"/>
  <c r="AS7" i="1" s="1"/>
  <c r="AR5" i="1"/>
  <c r="AS5" i="1" s="1"/>
</calcChain>
</file>

<file path=xl/sharedStrings.xml><?xml version="1.0" encoding="utf-8"?>
<sst xmlns="http://schemas.openxmlformats.org/spreadsheetml/2006/main" count="294" uniqueCount="47">
  <si>
    <t>LUQMAN PETROLEUM SITE</t>
  </si>
  <si>
    <t>SR.NO</t>
  </si>
  <si>
    <t>Emp Code</t>
  </si>
  <si>
    <t>NAME</t>
  </si>
  <si>
    <t>DATE OF JOINING</t>
  </si>
  <si>
    <t>TMD</t>
  </si>
  <si>
    <t>WO</t>
  </si>
  <si>
    <t>PH</t>
  </si>
  <si>
    <t>CO</t>
  </si>
  <si>
    <t>SL</t>
  </si>
  <si>
    <t>PL</t>
  </si>
  <si>
    <t>ABS</t>
  </si>
  <si>
    <t>OT</t>
  </si>
  <si>
    <t>D</t>
  </si>
  <si>
    <t>DP</t>
  </si>
  <si>
    <t>REMARKS</t>
  </si>
  <si>
    <t>F</t>
  </si>
  <si>
    <t>S</t>
  </si>
  <si>
    <t>M</t>
  </si>
  <si>
    <t>T</t>
  </si>
  <si>
    <t>W</t>
  </si>
  <si>
    <t>STAFF LIST</t>
  </si>
  <si>
    <t>PC007</t>
  </si>
  <si>
    <t>Deepak Yuvaraj Hatkar</t>
  </si>
  <si>
    <t>P</t>
  </si>
  <si>
    <t>WORKERS LIST- Fabrication</t>
  </si>
  <si>
    <t>A018</t>
  </si>
  <si>
    <t>A055</t>
  </si>
  <si>
    <t>A023</t>
  </si>
  <si>
    <t>A029</t>
  </si>
  <si>
    <t>A056</t>
  </si>
  <si>
    <t>WEEKLY OFF</t>
  </si>
  <si>
    <t>PUBLIC HOLIDAY</t>
  </si>
  <si>
    <t>Leaves</t>
  </si>
  <si>
    <t>Absent / Leave Without Pay(LOP)</t>
  </si>
  <si>
    <t>Dinesh Yadav (SMAW)</t>
  </si>
  <si>
    <t>Lagandev Singh (Fitter)</t>
  </si>
  <si>
    <t>A001</t>
  </si>
  <si>
    <t>Tejbahadur Kushwaha (Foreman)</t>
  </si>
  <si>
    <t>Over Time</t>
  </si>
  <si>
    <t>Compansatory Off</t>
  </si>
  <si>
    <t>CL &amp; PL</t>
  </si>
  <si>
    <t>KENIYAN PUBLIC HOLIDAYS</t>
  </si>
  <si>
    <t>Habi bullah Khan (Grinder Man)</t>
  </si>
  <si>
    <t>NAIROBI (KENYA) SITE OPTECH ATTENDANCE - MARCH 2022</t>
  </si>
  <si>
    <t>Rakesh Singh (TIG Welder)</t>
  </si>
  <si>
    <t>Rajesh Kumar Yougi Singh (SMAW)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</si>
</sst>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/>
    <xf numFmtId="0" fontId="10" fillId="0" borderId="0"/>
  </cellStyleXfs>
  <cellXfs count="108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6" xfId="2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1" fontId="0" fillId="6" borderId="6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1" fontId="0" fillId="6" borderId="12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6" xfId="0" applyFill="1" applyBorder="1" applyAlignment="1">
      <alignment vertical="center" wrapText="1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right" vertical="center"/>
    </xf>
    <xf numFmtId="0" fontId="0" fillId="0" borderId="1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8" fillId="6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4" borderId="20" xfId="1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4" borderId="21" xfId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7" fillId="5" borderId="23" xfId="0" applyFont="1" applyFill="1" applyBorder="1" applyAlignment="1">
      <alignment vertical="center"/>
    </xf>
    <xf numFmtId="0" fontId="7" fillId="5" borderId="24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vertical="center"/>
    </xf>
    <xf numFmtId="0" fontId="7" fillId="10" borderId="7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left" vertical="center" wrapText="1"/>
    </xf>
    <xf numFmtId="164" fontId="3" fillId="11" borderId="7" xfId="0" applyNumberFormat="1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left" vertical="center"/>
    </xf>
    <xf numFmtId="164" fontId="3" fillId="6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" fontId="5" fillId="0" borderId="2" xfId="0" applyNumberFormat="1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164" fontId="6" fillId="3" borderId="11" xfId="1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5">
    <cellStyle name="60% - Accent2" xfId="2" builtinId="36"/>
    <cellStyle name="Explanatory Text" xfId="1" builtinId="53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showGridLines="0" tabSelected="1" view="pageBreakPreview" zoomScale="90" zoomScaleNormal="90" zoomScaleSheetLayoutView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RowHeight="15" outlineLevelRow="1" x14ac:dyDescent="0.25"/>
  <cols>
    <col min="1" max="1" width="4" style="1" customWidth="1"/>
    <col min="2" max="2" width="9.85546875" style="1" bestFit="1" customWidth="1"/>
    <col min="3" max="3" width="31.42578125" style="37" customWidth="1"/>
    <col min="4" max="4" width="11.7109375" style="38" customWidth="1"/>
    <col min="5" max="18" width="4" style="36" customWidth="1"/>
    <col min="19" max="24" width="4.42578125" style="36" bestFit="1" customWidth="1"/>
    <col min="25" max="25" width="4.28515625" style="36" bestFit="1" customWidth="1"/>
    <col min="26" max="29" width="4.42578125" style="36" bestFit="1" customWidth="1"/>
    <col min="30" max="35" width="4.42578125" style="36" customWidth="1"/>
    <col min="36" max="36" width="4.85546875" style="36" customWidth="1"/>
    <col min="37" max="45" width="4.42578125" style="36" customWidth="1"/>
    <col min="46" max="46" width="23.140625" style="1" customWidth="1"/>
    <col min="47" max="16384" width="9.140625" style="1"/>
  </cols>
  <sheetData>
    <row r="1" spans="1:46" ht="35.25" customHeight="1" thickBot="1" x14ac:dyDescent="0.3">
      <c r="A1" s="89" t="s">
        <v>0</v>
      </c>
      <c r="B1" s="90"/>
      <c r="C1" s="90"/>
      <c r="D1" s="91"/>
      <c r="E1" s="92" t="s">
        <v>44</v>
      </c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3"/>
    </row>
    <row r="2" spans="1:46" s="2" customFormat="1" ht="18" customHeight="1" thickBot="1" x14ac:dyDescent="0.3">
      <c r="A2" s="94" t="s">
        <v>1</v>
      </c>
      <c r="B2" s="96" t="s">
        <v>2</v>
      </c>
      <c r="C2" s="96" t="s">
        <v>3</v>
      </c>
      <c r="D2" s="98" t="s">
        <v>4</v>
      </c>
      <c r="E2" s="54">
        <v>1</v>
      </c>
      <c r="F2" s="47">
        <v>2</v>
      </c>
      <c r="G2" s="47">
        <v>3</v>
      </c>
      <c r="H2" s="47">
        <v>4</v>
      </c>
      <c r="I2" s="49">
        <v>5</v>
      </c>
      <c r="J2" s="47">
        <v>6</v>
      </c>
      <c r="K2" s="47">
        <v>7</v>
      </c>
      <c r="L2" s="47">
        <v>8</v>
      </c>
      <c r="M2" s="47">
        <v>9</v>
      </c>
      <c r="N2" s="47">
        <v>10</v>
      </c>
      <c r="O2" s="47">
        <v>11</v>
      </c>
      <c r="P2" s="47">
        <v>12</v>
      </c>
      <c r="Q2" s="47">
        <v>13</v>
      </c>
      <c r="R2" s="47">
        <v>14</v>
      </c>
      <c r="S2" s="47">
        <v>15</v>
      </c>
      <c r="T2" s="47">
        <v>16</v>
      </c>
      <c r="U2" s="47">
        <v>17</v>
      </c>
      <c r="V2" s="47">
        <v>18</v>
      </c>
      <c r="W2" s="47">
        <v>19</v>
      </c>
      <c r="X2" s="47">
        <v>20</v>
      </c>
      <c r="Y2" s="47">
        <v>21</v>
      </c>
      <c r="Z2" s="47">
        <v>22</v>
      </c>
      <c r="AA2" s="47">
        <v>23</v>
      </c>
      <c r="AB2" s="47">
        <v>24</v>
      </c>
      <c r="AC2" s="47">
        <v>25</v>
      </c>
      <c r="AD2" s="47">
        <v>26</v>
      </c>
      <c r="AE2" s="47">
        <v>27</v>
      </c>
      <c r="AF2" s="47">
        <v>28</v>
      </c>
      <c r="AG2" s="47">
        <v>29</v>
      </c>
      <c r="AH2" s="47">
        <v>30</v>
      </c>
      <c r="AI2" s="47">
        <v>31</v>
      </c>
      <c r="AJ2" s="100" t="s">
        <v>5</v>
      </c>
      <c r="AK2" s="102" t="s">
        <v>6</v>
      </c>
      <c r="AL2" s="102" t="s">
        <v>7</v>
      </c>
      <c r="AM2" s="102" t="s">
        <v>8</v>
      </c>
      <c r="AN2" s="102" t="s">
        <v>9</v>
      </c>
      <c r="AO2" s="102" t="s">
        <v>10</v>
      </c>
      <c r="AP2" s="102" t="s">
        <v>11</v>
      </c>
      <c r="AQ2" s="76" t="s">
        <v>12</v>
      </c>
      <c r="AR2" s="106" t="s">
        <v>13</v>
      </c>
      <c r="AS2" s="76" t="s">
        <v>14</v>
      </c>
      <c r="AT2" s="104" t="s">
        <v>15</v>
      </c>
    </row>
    <row r="3" spans="1:46" s="2" customFormat="1" ht="16.5" customHeight="1" thickBot="1" x14ac:dyDescent="0.3">
      <c r="A3" s="95"/>
      <c r="B3" s="97"/>
      <c r="C3" s="97"/>
      <c r="D3" s="99"/>
      <c r="E3" s="48" t="s">
        <v>19</v>
      </c>
      <c r="F3" s="48" t="s">
        <v>20</v>
      </c>
      <c r="G3" s="48" t="s">
        <v>19</v>
      </c>
      <c r="H3" s="3" t="s">
        <v>16</v>
      </c>
      <c r="I3" s="3" t="s">
        <v>17</v>
      </c>
      <c r="J3" s="50" t="s">
        <v>17</v>
      </c>
      <c r="K3" s="3" t="s">
        <v>18</v>
      </c>
      <c r="L3" s="4" t="s">
        <v>19</v>
      </c>
      <c r="M3" s="3" t="s">
        <v>20</v>
      </c>
      <c r="N3" s="3" t="s">
        <v>19</v>
      </c>
      <c r="O3" s="3" t="s">
        <v>16</v>
      </c>
      <c r="P3" s="3" t="s">
        <v>17</v>
      </c>
      <c r="Q3" s="50" t="s">
        <v>17</v>
      </c>
      <c r="R3" s="3" t="s">
        <v>18</v>
      </c>
      <c r="S3" s="3" t="s">
        <v>19</v>
      </c>
      <c r="T3" s="3" t="s">
        <v>20</v>
      </c>
      <c r="U3" s="3" t="s">
        <v>19</v>
      </c>
      <c r="V3" s="3" t="s">
        <v>16</v>
      </c>
      <c r="W3" s="3" t="s">
        <v>17</v>
      </c>
      <c r="X3" s="50" t="s">
        <v>17</v>
      </c>
      <c r="Y3" s="3" t="s">
        <v>18</v>
      </c>
      <c r="Z3" s="3" t="s">
        <v>19</v>
      </c>
      <c r="AA3" s="3" t="s">
        <v>20</v>
      </c>
      <c r="AB3" s="3" t="s">
        <v>19</v>
      </c>
      <c r="AC3" s="3" t="s">
        <v>16</v>
      </c>
      <c r="AD3" s="3" t="s">
        <v>17</v>
      </c>
      <c r="AE3" s="50" t="s">
        <v>17</v>
      </c>
      <c r="AF3" s="3" t="s">
        <v>18</v>
      </c>
      <c r="AG3" s="3" t="s">
        <v>19</v>
      </c>
      <c r="AH3" s="3" t="s">
        <v>20</v>
      </c>
      <c r="AI3" s="3" t="s">
        <v>19</v>
      </c>
      <c r="AJ3" s="101"/>
      <c r="AK3" s="103"/>
      <c r="AL3" s="103"/>
      <c r="AM3" s="103"/>
      <c r="AN3" s="103"/>
      <c r="AO3" s="103"/>
      <c r="AP3" s="103"/>
      <c r="AQ3" s="77"/>
      <c r="AR3" s="107"/>
      <c r="AS3" s="77"/>
      <c r="AT3" s="105"/>
    </row>
    <row r="4" spans="1:46" ht="30" customHeight="1" x14ac:dyDescent="0.25">
      <c r="A4" s="80" t="s">
        <v>21</v>
      </c>
      <c r="B4" s="81"/>
      <c r="C4" s="81"/>
      <c r="D4" s="82"/>
      <c r="E4" s="84"/>
      <c r="F4" s="85"/>
      <c r="G4" s="85"/>
      <c r="H4" s="85"/>
      <c r="I4" s="86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13"/>
    </row>
    <row r="5" spans="1:46" ht="30" customHeight="1" x14ac:dyDescent="0.25">
      <c r="A5" s="7">
        <v>1</v>
      </c>
      <c r="B5" s="8" t="s">
        <v>22</v>
      </c>
      <c r="C5" s="9" t="s">
        <v>23</v>
      </c>
      <c r="D5" s="58">
        <v>43778</v>
      </c>
      <c r="E5" s="55" t="s">
        <v>24</v>
      </c>
      <c r="F5" s="53" t="s">
        <v>24</v>
      </c>
      <c r="G5" s="10" t="s">
        <v>24</v>
      </c>
      <c r="H5" s="10" t="s">
        <v>24</v>
      </c>
      <c r="I5" s="51" t="s">
        <v>24</v>
      </c>
      <c r="J5" s="42" t="s">
        <v>6</v>
      </c>
      <c r="K5" s="51" t="s">
        <v>24</v>
      </c>
      <c r="L5" s="51" t="s">
        <v>24</v>
      </c>
      <c r="M5" s="51" t="s">
        <v>24</v>
      </c>
      <c r="N5" s="51" t="s">
        <v>24</v>
      </c>
      <c r="O5" s="10" t="s">
        <v>24</v>
      </c>
      <c r="P5" s="51" t="s">
        <v>24</v>
      </c>
      <c r="Q5" s="75" t="s">
        <v>24</v>
      </c>
      <c r="R5" s="10" t="s">
        <v>24</v>
      </c>
      <c r="S5" s="10" t="s">
        <v>24</v>
      </c>
      <c r="T5" s="53" t="s">
        <v>24</v>
      </c>
      <c r="U5" s="10" t="s">
        <v>24</v>
      </c>
      <c r="V5" s="10" t="s">
        <v>24</v>
      </c>
      <c r="W5" s="10" t="s">
        <v>24</v>
      </c>
      <c r="X5" s="53" t="s">
        <v>24</v>
      </c>
      <c r="Y5" s="10" t="s">
        <v>24</v>
      </c>
      <c r="Z5" s="10" t="s">
        <v>24</v>
      </c>
      <c r="AA5" s="10" t="s">
        <v>24</v>
      </c>
      <c r="AB5" s="10" t="s">
        <v>24</v>
      </c>
      <c r="AC5" s="51" t="s">
        <v>24</v>
      </c>
      <c r="AD5" s="51" t="s">
        <v>24</v>
      </c>
      <c r="AE5" s="42" t="s">
        <v>6</v>
      </c>
      <c r="AF5" s="75" t="s">
        <v>24</v>
      </c>
      <c r="AG5" s="75" t="s">
        <v>24</v>
      </c>
      <c r="AH5" s="75" t="s">
        <v>24</v>
      </c>
      <c r="AI5" s="10" t="s">
        <v>24</v>
      </c>
      <c r="AJ5" s="11">
        <f>COUNTA(E5:AI5)</f>
        <v>31</v>
      </c>
      <c r="AK5" s="11">
        <f>COUNTIF(E5:AI5,"WO")</f>
        <v>2</v>
      </c>
      <c r="AL5" s="11">
        <f>COUNTIF(E5:AI5,"PH")</f>
        <v>0</v>
      </c>
      <c r="AM5" s="11">
        <f>COUNTIF(E5:AI5,"CO")</f>
        <v>0</v>
      </c>
      <c r="AN5" s="11">
        <f>COUNTIF(E5:AI5,"SL")</f>
        <v>0</v>
      </c>
      <c r="AO5" s="11">
        <f>COUNTIF(E5:AI5,"PL")</f>
        <v>0</v>
      </c>
      <c r="AP5" s="11">
        <f>COUNTIF(E5:AI5,"ABS")</f>
        <v>0</v>
      </c>
      <c r="AQ5" s="12">
        <v>0</v>
      </c>
      <c r="AR5" s="11">
        <f t="shared" ref="AR5" si="0">AJ5-AP5</f>
        <v>31</v>
      </c>
      <c r="AS5" s="12">
        <f t="shared" ref="AS5" si="1">AR5+AQ5*2</f>
        <v>31</v>
      </c>
      <c r="AT5" s="13"/>
    </row>
    <row r="6" spans="1:46" ht="30" customHeight="1" outlineLevel="1" x14ac:dyDescent="0.25">
      <c r="A6" s="80" t="s">
        <v>25</v>
      </c>
      <c r="B6" s="81"/>
      <c r="C6" s="81"/>
      <c r="D6" s="82"/>
      <c r="E6" s="87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45"/>
    </row>
    <row r="7" spans="1:46" ht="30" customHeight="1" x14ac:dyDescent="0.25">
      <c r="A7" s="16">
        <v>2</v>
      </c>
      <c r="B7" s="15" t="s">
        <v>26</v>
      </c>
      <c r="C7" s="9" t="s">
        <v>45</v>
      </c>
      <c r="D7" s="58">
        <v>43117</v>
      </c>
      <c r="E7" s="55" t="s">
        <v>24</v>
      </c>
      <c r="F7" s="53" t="s">
        <v>24</v>
      </c>
      <c r="G7" s="10" t="s">
        <v>24</v>
      </c>
      <c r="H7" s="10" t="s">
        <v>24</v>
      </c>
      <c r="I7" s="51" t="s">
        <v>24</v>
      </c>
      <c r="J7" s="42" t="s">
        <v>6</v>
      </c>
      <c r="K7" s="53" t="s">
        <v>24</v>
      </c>
      <c r="L7" s="10" t="s">
        <v>24</v>
      </c>
      <c r="M7" s="53" t="s">
        <v>24</v>
      </c>
      <c r="N7" s="10" t="s">
        <v>24</v>
      </c>
      <c r="O7" s="10" t="s">
        <v>24</v>
      </c>
      <c r="P7" s="51" t="s">
        <v>24</v>
      </c>
      <c r="Q7" s="41" t="s">
        <v>12</v>
      </c>
      <c r="R7" s="10" t="s">
        <v>24</v>
      </c>
      <c r="S7" s="74" t="s">
        <v>24</v>
      </c>
      <c r="T7" s="52" t="s">
        <v>11</v>
      </c>
      <c r="U7" s="52" t="s">
        <v>11</v>
      </c>
      <c r="V7" s="52" t="s">
        <v>11</v>
      </c>
      <c r="W7" s="52" t="s">
        <v>11</v>
      </c>
      <c r="X7" s="41" t="s">
        <v>12</v>
      </c>
      <c r="Y7" s="56" t="s">
        <v>11</v>
      </c>
      <c r="Z7" s="75" t="s">
        <v>24</v>
      </c>
      <c r="AA7" s="52" t="s">
        <v>11</v>
      </c>
      <c r="AB7" s="75" t="s">
        <v>24</v>
      </c>
      <c r="AC7" s="75" t="s">
        <v>24</v>
      </c>
      <c r="AD7" s="51" t="s">
        <v>24</v>
      </c>
      <c r="AE7" s="42" t="s">
        <v>6</v>
      </c>
      <c r="AF7" s="52" t="s">
        <v>11</v>
      </c>
      <c r="AG7" s="52" t="s">
        <v>11</v>
      </c>
      <c r="AH7" s="52" t="s">
        <v>11</v>
      </c>
      <c r="AI7" s="52" t="s">
        <v>11</v>
      </c>
      <c r="AJ7" s="11">
        <f>COUNTA(E7:AI7)</f>
        <v>31</v>
      </c>
      <c r="AK7" s="11">
        <f>COUNTIF(E7:AI7,"WO")</f>
        <v>2</v>
      </c>
      <c r="AL7" s="11">
        <f>COUNTIF(E7:AI7,"PH")</f>
        <v>0</v>
      </c>
      <c r="AM7" s="11">
        <f>COUNTIF(E7:AI7,"CO")</f>
        <v>0</v>
      </c>
      <c r="AN7" s="11">
        <f>COUNTIF(E7:AI7,"SL")</f>
        <v>0</v>
      </c>
      <c r="AO7" s="11">
        <f>COUNTIF(E7:AI7,"PL")</f>
        <v>0</v>
      </c>
      <c r="AP7" s="11">
        <f>COUNTIF(D7:AI7,"ABS")</f>
        <v>10</v>
      </c>
      <c r="AQ7" s="12">
        <f>COUNTIF(E7:AI7,"OT")</f>
        <v>2</v>
      </c>
      <c r="AR7" s="11">
        <f t="shared" ref="AR7:AR12" si="2">AJ7-AP7</f>
        <v>21</v>
      </c>
      <c r="AS7" s="12">
        <f t="shared" ref="AS7:AS12" si="3">AR7+AQ7*2</f>
        <v>25</v>
      </c>
      <c r="AT7" s="13"/>
    </row>
    <row r="8" spans="1:46" ht="30" customHeight="1" x14ac:dyDescent="0.25">
      <c r="A8" s="16">
        <v>3</v>
      </c>
      <c r="B8" s="15" t="s">
        <v>37</v>
      </c>
      <c r="C8" s="9" t="s">
        <v>38</v>
      </c>
      <c r="D8" s="58">
        <v>42805</v>
      </c>
      <c r="E8" s="55" t="s">
        <v>24</v>
      </c>
      <c r="F8" s="53" t="s">
        <v>24</v>
      </c>
      <c r="G8" s="10" t="s">
        <v>24</v>
      </c>
      <c r="H8" s="10" t="s">
        <v>24</v>
      </c>
      <c r="I8" s="51" t="s">
        <v>24</v>
      </c>
      <c r="J8" s="42" t="s">
        <v>6</v>
      </c>
      <c r="K8" s="53" t="s">
        <v>24</v>
      </c>
      <c r="L8" s="10" t="s">
        <v>24</v>
      </c>
      <c r="M8" s="53" t="s">
        <v>24</v>
      </c>
      <c r="N8" s="10" t="s">
        <v>24</v>
      </c>
      <c r="O8" s="10" t="s">
        <v>24</v>
      </c>
      <c r="P8" s="51" t="s">
        <v>24</v>
      </c>
      <c r="Q8" s="41" t="s">
        <v>12</v>
      </c>
      <c r="R8" s="10" t="s">
        <v>24</v>
      </c>
      <c r="S8" s="74" t="s">
        <v>24</v>
      </c>
      <c r="T8" s="75" t="s">
        <v>24</v>
      </c>
      <c r="U8" s="75" t="s">
        <v>24</v>
      </c>
      <c r="V8" s="75" t="s">
        <v>24</v>
      </c>
      <c r="W8" s="75" t="s">
        <v>24</v>
      </c>
      <c r="X8" s="41" t="s">
        <v>12</v>
      </c>
      <c r="Y8" s="10" t="s">
        <v>24</v>
      </c>
      <c r="Z8" s="10" t="s">
        <v>24</v>
      </c>
      <c r="AA8" s="53" t="s">
        <v>24</v>
      </c>
      <c r="AB8" s="10" t="s">
        <v>24</v>
      </c>
      <c r="AC8" s="51" t="s">
        <v>24</v>
      </c>
      <c r="AD8" s="51" t="s">
        <v>24</v>
      </c>
      <c r="AE8" s="42" t="s">
        <v>6</v>
      </c>
      <c r="AF8" s="75" t="s">
        <v>24</v>
      </c>
      <c r="AG8" s="75" t="s">
        <v>24</v>
      </c>
      <c r="AH8" s="75" t="s">
        <v>24</v>
      </c>
      <c r="AI8" s="10" t="s">
        <v>24</v>
      </c>
      <c r="AJ8" s="11">
        <f>COUNTA(E8:AI8)</f>
        <v>31</v>
      </c>
      <c r="AK8" s="11">
        <f>COUNTIF(E8:AI8,"WO")</f>
        <v>2</v>
      </c>
      <c r="AL8" s="11">
        <f>COUNTIF(E8:AI8,"PH")</f>
        <v>0</v>
      </c>
      <c r="AM8" s="11">
        <f>COUNTIF(E8:AI8,"CO")</f>
        <v>0</v>
      </c>
      <c r="AN8" s="11">
        <f>COUNTIF(E8:AI8,"SL")</f>
        <v>0</v>
      </c>
      <c r="AO8" s="11">
        <f>COUNTIF(E8:AI8,"PL")</f>
        <v>0</v>
      </c>
      <c r="AP8" s="11">
        <f>COUNTIF(D8:AI8,"ABS")</f>
        <v>0</v>
      </c>
      <c r="AQ8" s="12">
        <f>COUNTIF(E8:AI8,"OT")</f>
        <v>2</v>
      </c>
      <c r="AR8" s="11">
        <f t="shared" si="2"/>
        <v>31</v>
      </c>
      <c r="AS8" s="12">
        <f t="shared" si="3"/>
        <v>35</v>
      </c>
      <c r="AT8" s="13"/>
    </row>
    <row r="9" spans="1:46" ht="30" customHeight="1" x14ac:dyDescent="0.25">
      <c r="A9" s="16">
        <v>4</v>
      </c>
      <c r="B9" s="15" t="s">
        <v>27</v>
      </c>
      <c r="C9" s="40" t="s">
        <v>35</v>
      </c>
      <c r="D9" s="59">
        <v>43850</v>
      </c>
      <c r="E9" s="55" t="s">
        <v>24</v>
      </c>
      <c r="F9" s="53" t="s">
        <v>24</v>
      </c>
      <c r="G9" s="10" t="s">
        <v>24</v>
      </c>
      <c r="H9" s="10" t="s">
        <v>24</v>
      </c>
      <c r="I9" s="51" t="s">
        <v>24</v>
      </c>
      <c r="J9" s="42" t="s">
        <v>6</v>
      </c>
      <c r="K9" s="53" t="s">
        <v>24</v>
      </c>
      <c r="L9" s="10" t="s">
        <v>24</v>
      </c>
      <c r="M9" s="53" t="s">
        <v>24</v>
      </c>
      <c r="N9" s="10" t="s">
        <v>24</v>
      </c>
      <c r="O9" s="10" t="s">
        <v>24</v>
      </c>
      <c r="P9" s="51" t="s">
        <v>24</v>
      </c>
      <c r="Q9" s="41" t="s">
        <v>12</v>
      </c>
      <c r="R9" s="10" t="s">
        <v>24</v>
      </c>
      <c r="S9" s="10" t="s">
        <v>24</v>
      </c>
      <c r="T9" s="53" t="s">
        <v>24</v>
      </c>
      <c r="U9" s="10" t="s">
        <v>24</v>
      </c>
      <c r="V9" s="10" t="s">
        <v>24</v>
      </c>
      <c r="W9" s="51" t="s">
        <v>24</v>
      </c>
      <c r="X9" s="41" t="s">
        <v>12</v>
      </c>
      <c r="Y9" s="10" t="s">
        <v>24</v>
      </c>
      <c r="Z9" s="10" t="s">
        <v>24</v>
      </c>
      <c r="AA9" s="53" t="s">
        <v>24</v>
      </c>
      <c r="AB9" s="10" t="s">
        <v>24</v>
      </c>
      <c r="AC9" s="51" t="s">
        <v>24</v>
      </c>
      <c r="AD9" s="51" t="s">
        <v>24</v>
      </c>
      <c r="AE9" s="42" t="s">
        <v>6</v>
      </c>
      <c r="AF9" s="75" t="s">
        <v>24</v>
      </c>
      <c r="AG9" s="75" t="s">
        <v>24</v>
      </c>
      <c r="AH9" s="75" t="s">
        <v>24</v>
      </c>
      <c r="AI9" s="10" t="s">
        <v>24</v>
      </c>
      <c r="AJ9" s="11">
        <f>COUNTA(E9:AI9)</f>
        <v>31</v>
      </c>
      <c r="AK9" s="11">
        <f>COUNTIF(B9:AI9,"WO")</f>
        <v>2</v>
      </c>
      <c r="AL9" s="11">
        <f>COUNTIF(E9:AI9,"PH")</f>
        <v>0</v>
      </c>
      <c r="AM9" s="11">
        <f>COUNTIF(E9:AI9,"CO")</f>
        <v>0</v>
      </c>
      <c r="AN9" s="11">
        <f>COUNTIF(E9:AI9,"SL")</f>
        <v>0</v>
      </c>
      <c r="AO9" s="11">
        <f>COUNTIF(E9:AI9,"PL")</f>
        <v>0</v>
      </c>
      <c r="AP9" s="11">
        <f>COUNTIF(D9:AI9,"ABS")</f>
        <v>0</v>
      </c>
      <c r="AQ9" s="12">
        <f>COUNTIF(E9:AI9,"OT")</f>
        <v>2</v>
      </c>
      <c r="AR9" s="11">
        <f t="shared" si="2"/>
        <v>31</v>
      </c>
      <c r="AS9" s="12">
        <f t="shared" si="3"/>
        <v>35</v>
      </c>
      <c r="AT9" s="13"/>
    </row>
    <row r="10" spans="1:46" ht="30" customHeight="1" x14ac:dyDescent="0.25">
      <c r="A10" s="16">
        <v>5</v>
      </c>
      <c r="B10" s="15" t="s">
        <v>28</v>
      </c>
      <c r="C10" s="9" t="s">
        <v>43</v>
      </c>
      <c r="D10" s="60">
        <v>43126</v>
      </c>
      <c r="E10" s="55" t="s">
        <v>24</v>
      </c>
      <c r="F10" s="53" t="s">
        <v>24</v>
      </c>
      <c r="G10" s="10" t="s">
        <v>24</v>
      </c>
      <c r="H10" s="10" t="s">
        <v>24</v>
      </c>
      <c r="I10" s="51" t="s">
        <v>24</v>
      </c>
      <c r="J10" s="42" t="s">
        <v>6</v>
      </c>
      <c r="K10" s="53" t="s">
        <v>24</v>
      </c>
      <c r="L10" s="10" t="s">
        <v>24</v>
      </c>
      <c r="M10" s="53" t="s">
        <v>24</v>
      </c>
      <c r="N10" s="10" t="s">
        <v>24</v>
      </c>
      <c r="O10" s="10" t="s">
        <v>24</v>
      </c>
      <c r="P10" s="51" t="s">
        <v>24</v>
      </c>
      <c r="Q10" s="41" t="s">
        <v>12</v>
      </c>
      <c r="R10" s="10" t="s">
        <v>24</v>
      </c>
      <c r="S10" s="10" t="s">
        <v>24</v>
      </c>
      <c r="T10" s="53" t="s">
        <v>24</v>
      </c>
      <c r="U10" s="10" t="s">
        <v>24</v>
      </c>
      <c r="V10" s="10" t="s">
        <v>24</v>
      </c>
      <c r="W10" s="51" t="s">
        <v>24</v>
      </c>
      <c r="X10" s="41" t="s">
        <v>12</v>
      </c>
      <c r="Y10" s="10" t="s">
        <v>24</v>
      </c>
      <c r="Z10" s="10" t="s">
        <v>24</v>
      </c>
      <c r="AA10" s="53" t="s">
        <v>24</v>
      </c>
      <c r="AB10" s="10" t="s">
        <v>24</v>
      </c>
      <c r="AC10" s="51" t="s">
        <v>24</v>
      </c>
      <c r="AD10" s="51" t="s">
        <v>24</v>
      </c>
      <c r="AE10" s="42" t="s">
        <v>6</v>
      </c>
      <c r="AF10" s="75" t="s">
        <v>24</v>
      </c>
      <c r="AG10" s="75" t="s">
        <v>24</v>
      </c>
      <c r="AH10" s="75" t="s">
        <v>24</v>
      </c>
      <c r="AI10" s="10" t="s">
        <v>24</v>
      </c>
      <c r="AJ10" s="11">
        <f>COUNTA(E10:AI10)</f>
        <v>31</v>
      </c>
      <c r="AK10" s="11">
        <f>COUNTIF(B10:AI10,"WO")</f>
        <v>2</v>
      </c>
      <c r="AL10" s="11">
        <f>COUNTIF(E10:AI10,"PH")</f>
        <v>0</v>
      </c>
      <c r="AM10" s="11">
        <f>COUNTIF(E10:AI10,"CO")</f>
        <v>0</v>
      </c>
      <c r="AN10" s="11">
        <f>COUNTIF(E10:AI10,"SL")</f>
        <v>0</v>
      </c>
      <c r="AO10" s="11">
        <f>COUNTIF(E10:AI10,"PL")</f>
        <v>0</v>
      </c>
      <c r="AP10" s="11">
        <f>COUNTIF(D10:AI10,"ABS")</f>
        <v>0</v>
      </c>
      <c r="AQ10" s="12">
        <f>COUNTIF(E10:AI10,"OT")</f>
        <v>2</v>
      </c>
      <c r="AR10" s="11">
        <f t="shared" si="2"/>
        <v>31</v>
      </c>
      <c r="AS10" s="12">
        <f t="shared" si="3"/>
        <v>35</v>
      </c>
      <c r="AT10" s="13"/>
    </row>
    <row r="11" spans="1:46" ht="30" customHeight="1" x14ac:dyDescent="0.25">
      <c r="A11" s="16">
        <v>6</v>
      </c>
      <c r="B11" s="15" t="s">
        <v>29</v>
      </c>
      <c r="C11" s="40" t="s">
        <v>46</v>
      </c>
      <c r="D11" s="59">
        <v>43845</v>
      </c>
      <c r="E11" s="74" t="s">
        <v>24</v>
      </c>
      <c r="F11" s="75" t="s">
        <v>24</v>
      </c>
      <c r="G11" s="75" t="s">
        <v>24</v>
      </c>
      <c r="H11" s="75" t="s">
        <v>24</v>
      </c>
      <c r="I11" s="75" t="s">
        <v>24</v>
      </c>
      <c r="J11" s="42" t="s">
        <v>6</v>
      </c>
      <c r="K11" s="53" t="s">
        <v>24</v>
      </c>
      <c r="L11" s="53" t="s">
        <v>24</v>
      </c>
      <c r="M11" s="53" t="s">
        <v>24</v>
      </c>
      <c r="N11" s="53" t="s">
        <v>24</v>
      </c>
      <c r="O11" s="53" t="s">
        <v>24</v>
      </c>
      <c r="P11" s="53" t="s">
        <v>24</v>
      </c>
      <c r="Q11" s="41" t="s">
        <v>12</v>
      </c>
      <c r="R11" s="53" t="s">
        <v>24</v>
      </c>
      <c r="S11" s="53" t="s">
        <v>24</v>
      </c>
      <c r="T11" s="53" t="s">
        <v>24</v>
      </c>
      <c r="U11" s="53" t="s">
        <v>24</v>
      </c>
      <c r="V11" s="53" t="s">
        <v>24</v>
      </c>
      <c r="W11" s="53" t="s">
        <v>24</v>
      </c>
      <c r="X11" s="41" t="s">
        <v>12</v>
      </c>
      <c r="Y11" s="53" t="s">
        <v>24</v>
      </c>
      <c r="Z11" s="53" t="s">
        <v>24</v>
      </c>
      <c r="AA11" s="53" t="s">
        <v>24</v>
      </c>
      <c r="AB11" s="53" t="s">
        <v>24</v>
      </c>
      <c r="AC11" s="53" t="s">
        <v>24</v>
      </c>
      <c r="AD11" s="53" t="s">
        <v>24</v>
      </c>
      <c r="AE11" s="42" t="s">
        <v>6</v>
      </c>
      <c r="AF11" s="75" t="s">
        <v>24</v>
      </c>
      <c r="AG11" s="75" t="s">
        <v>24</v>
      </c>
      <c r="AH11" s="75" t="s">
        <v>24</v>
      </c>
      <c r="AI11" s="53" t="s">
        <v>24</v>
      </c>
      <c r="AJ11" s="11">
        <f>COUNTA(E11:AI11)</f>
        <v>31</v>
      </c>
      <c r="AK11" s="11">
        <f>COUNTIF(B11:AI11,"WO")</f>
        <v>2</v>
      </c>
      <c r="AL11" s="11">
        <f>COUNTIF(E11:AI11,"PH")</f>
        <v>0</v>
      </c>
      <c r="AM11" s="11">
        <f>COUNTIF(E11:AI11,"CO")</f>
        <v>0</v>
      </c>
      <c r="AN11" s="11">
        <f>COUNTIF(E11:AI11,"SL")</f>
        <v>0</v>
      </c>
      <c r="AO11" s="11">
        <f>COUNTIF(E11:AI11,"PL")</f>
        <v>0</v>
      </c>
      <c r="AP11" s="11">
        <f>COUNTIF(D11:AI11,"ABS")</f>
        <v>0</v>
      </c>
      <c r="AQ11" s="12">
        <f>COUNTIF(E11:AI11,"OT")</f>
        <v>2</v>
      </c>
      <c r="AR11" s="11">
        <f t="shared" si="2"/>
        <v>31</v>
      </c>
      <c r="AS11" s="12">
        <f t="shared" si="3"/>
        <v>35</v>
      </c>
      <c r="AT11" s="13"/>
    </row>
    <row r="12" spans="1:46" ht="30" customHeight="1" thickBot="1" x14ac:dyDescent="0.3">
      <c r="A12" s="46">
        <v>7</v>
      </c>
      <c r="B12" s="17" t="s">
        <v>30</v>
      </c>
      <c r="C12" s="39" t="s">
        <v>36</v>
      </c>
      <c r="D12" s="61">
        <v>44213</v>
      </c>
      <c r="E12" s="57" t="s">
        <v>24</v>
      </c>
      <c r="F12" s="18" t="s">
        <v>24</v>
      </c>
      <c r="G12" s="18" t="s">
        <v>24</v>
      </c>
      <c r="H12" s="18" t="s">
        <v>24</v>
      </c>
      <c r="I12" s="18" t="s">
        <v>24</v>
      </c>
      <c r="J12" s="43" t="s">
        <v>6</v>
      </c>
      <c r="K12" s="18" t="s">
        <v>24</v>
      </c>
      <c r="L12" s="18" t="s">
        <v>24</v>
      </c>
      <c r="M12" s="18" t="s">
        <v>24</v>
      </c>
      <c r="N12" s="18" t="s">
        <v>24</v>
      </c>
      <c r="O12" s="18" t="s">
        <v>24</v>
      </c>
      <c r="P12" s="18" t="s">
        <v>24</v>
      </c>
      <c r="Q12" s="44" t="s">
        <v>12</v>
      </c>
      <c r="R12" s="18" t="s">
        <v>24</v>
      </c>
      <c r="S12" s="18" t="s">
        <v>24</v>
      </c>
      <c r="T12" s="18" t="s">
        <v>24</v>
      </c>
      <c r="U12" s="18" t="s">
        <v>24</v>
      </c>
      <c r="V12" s="18" t="s">
        <v>24</v>
      </c>
      <c r="W12" s="18" t="s">
        <v>24</v>
      </c>
      <c r="X12" s="44" t="s">
        <v>12</v>
      </c>
      <c r="Y12" s="18" t="s">
        <v>24</v>
      </c>
      <c r="Z12" s="18" t="s">
        <v>24</v>
      </c>
      <c r="AA12" s="18" t="s">
        <v>24</v>
      </c>
      <c r="AB12" s="18" t="s">
        <v>24</v>
      </c>
      <c r="AC12" s="18" t="s">
        <v>24</v>
      </c>
      <c r="AD12" s="18" t="s">
        <v>24</v>
      </c>
      <c r="AE12" s="43" t="s">
        <v>6</v>
      </c>
      <c r="AF12" s="18" t="s">
        <v>24</v>
      </c>
      <c r="AG12" s="18" t="s">
        <v>24</v>
      </c>
      <c r="AH12" s="18" t="s">
        <v>24</v>
      </c>
      <c r="AI12" s="18" t="s">
        <v>24</v>
      </c>
      <c r="AJ12" s="19">
        <f>COUNTA(E12:AI12)</f>
        <v>31</v>
      </c>
      <c r="AK12" s="19">
        <f>COUNTIF(B12:AI12,"WO")</f>
        <v>2</v>
      </c>
      <c r="AL12" s="19">
        <f>COUNTIF(E12:AI12,"PH")</f>
        <v>0</v>
      </c>
      <c r="AM12" s="19">
        <f>COUNTIF(E12:AI12,"CO")</f>
        <v>0</v>
      </c>
      <c r="AN12" s="19">
        <f>COUNTIF(E12:AI12,"SL")</f>
        <v>0</v>
      </c>
      <c r="AO12" s="19">
        <f>COUNTIF(E12:AI12,"PL")</f>
        <v>0</v>
      </c>
      <c r="AP12" s="19">
        <f>COUNTIF(D12:AI12,"ABS")</f>
        <v>0</v>
      </c>
      <c r="AQ12" s="20">
        <f>COUNTIF(E12:AI12,"OT")</f>
        <v>2</v>
      </c>
      <c r="AR12" s="19">
        <f t="shared" si="2"/>
        <v>31</v>
      </c>
      <c r="AS12" s="20">
        <f t="shared" si="3"/>
        <v>35</v>
      </c>
      <c r="AT12" s="21"/>
    </row>
    <row r="13" spans="1:46" ht="30" customHeight="1" thickBot="1" x14ac:dyDescent="0.3">
      <c r="A13" s="22"/>
      <c r="B13" s="5"/>
      <c r="C13" s="5"/>
      <c r="D13" s="2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6"/>
    </row>
    <row r="14" spans="1:46" ht="24.95" customHeight="1" x14ac:dyDescent="0.25">
      <c r="A14" s="22"/>
      <c r="B14" s="5"/>
      <c r="C14" s="62" t="s">
        <v>31</v>
      </c>
      <c r="D14" s="63" t="s">
        <v>6</v>
      </c>
      <c r="E14" s="14"/>
      <c r="F14" s="14"/>
      <c r="G14" s="83" t="s">
        <v>42</v>
      </c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24"/>
      <c r="S14" s="24"/>
      <c r="T14" s="25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6"/>
    </row>
    <row r="15" spans="1:46" ht="24.95" customHeight="1" x14ac:dyDescent="0.25">
      <c r="A15" s="22"/>
      <c r="B15" s="5"/>
      <c r="C15" s="64" t="s">
        <v>32</v>
      </c>
      <c r="D15" s="65" t="s">
        <v>7</v>
      </c>
      <c r="E15" s="14"/>
      <c r="F15" s="14"/>
      <c r="G15" s="78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26"/>
      <c r="S15" s="26"/>
      <c r="T15" s="25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27"/>
    </row>
    <row r="16" spans="1:46" ht="24.95" customHeight="1" x14ac:dyDescent="0.25">
      <c r="A16" s="22"/>
      <c r="B16" s="5"/>
      <c r="C16" s="66" t="s">
        <v>34</v>
      </c>
      <c r="D16" s="67" t="s">
        <v>11</v>
      </c>
      <c r="E16" s="14"/>
      <c r="F16" s="14"/>
      <c r="G16" s="78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26"/>
      <c r="S16" s="26"/>
      <c r="T16" s="25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6"/>
    </row>
    <row r="17" spans="1:46" ht="24.95" customHeight="1" thickBot="1" x14ac:dyDescent="0.3">
      <c r="A17" s="22"/>
      <c r="B17" s="5"/>
      <c r="C17" s="68" t="s">
        <v>39</v>
      </c>
      <c r="D17" s="69" t="s">
        <v>12</v>
      </c>
      <c r="E17" s="14"/>
      <c r="F17" s="14"/>
      <c r="G17" s="14"/>
      <c r="H17" s="26"/>
      <c r="I17" s="25"/>
      <c r="J17" s="14"/>
      <c r="K17" s="14"/>
      <c r="L17" s="14"/>
      <c r="M17" s="14"/>
      <c r="N17" s="14"/>
      <c r="O17" s="14"/>
      <c r="P17" s="1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31"/>
      <c r="AG17" s="31"/>
      <c r="AH17" s="31"/>
      <c r="AI17" s="3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6" ht="24.95" customHeight="1" x14ac:dyDescent="0.25">
      <c r="A18" s="22"/>
      <c r="B18" s="5"/>
      <c r="C18" s="70" t="s">
        <v>40</v>
      </c>
      <c r="D18" s="71" t="s">
        <v>8</v>
      </c>
      <c r="E18" s="14"/>
      <c r="F18" s="14"/>
      <c r="G18" s="14"/>
      <c r="H18" s="14"/>
      <c r="I18" s="14"/>
      <c r="J18" s="14"/>
      <c r="K18" s="14"/>
      <c r="L18" s="14"/>
      <c r="M18" s="14"/>
      <c r="N18" s="5"/>
      <c r="O18" s="28"/>
      <c r="P18" s="29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6" ht="24.95" customHeight="1" thickBot="1" x14ac:dyDescent="0.3">
      <c r="A19" s="30"/>
      <c r="B19" s="31"/>
      <c r="C19" s="72" t="s">
        <v>33</v>
      </c>
      <c r="D19" s="73" t="s">
        <v>41</v>
      </c>
      <c r="E19" s="31"/>
      <c r="F19" s="3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32"/>
      <c r="S19" s="32"/>
      <c r="T19" s="32"/>
      <c r="U19" s="32"/>
      <c r="V19" s="32"/>
      <c r="W19" s="32"/>
      <c r="X19" s="32"/>
      <c r="Y19" s="31"/>
      <c r="Z19" s="33"/>
      <c r="AA19" s="34"/>
      <c r="AB19" s="31"/>
      <c r="AC19" s="31"/>
      <c r="AD19" s="31"/>
      <c r="AE19" s="31"/>
      <c r="AF19" s="1"/>
      <c r="AG19" s="1"/>
      <c r="AH19" s="1"/>
      <c r="AI19" s="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5"/>
    </row>
    <row r="20" spans="1:46" ht="24.95" customHeight="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6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6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6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6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6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6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6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6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7:35" s="1" customFormat="1" x14ac:dyDescent="0.25"/>
    <row r="34" spans="7:35" s="1" customFormat="1" x14ac:dyDescent="0.25"/>
    <row r="35" spans="7:35" s="1" customFormat="1" x14ac:dyDescent="0.25"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AF35" s="36"/>
      <c r="AG35" s="36"/>
      <c r="AH35" s="36"/>
      <c r="AI35" s="36"/>
    </row>
    <row r="36" spans="7:35" s="1" customFormat="1" x14ac:dyDescent="0.25"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AF36" s="36"/>
      <c r="AG36" s="36"/>
      <c r="AH36" s="36"/>
      <c r="AI36" s="36"/>
    </row>
  </sheetData>
  <mergeCells count="26">
    <mergeCell ref="A1:D1"/>
    <mergeCell ref="E1:AT1"/>
    <mergeCell ref="A2:A3"/>
    <mergeCell ref="B2:B3"/>
    <mergeCell ref="C2:C3"/>
    <mergeCell ref="D2:D3"/>
    <mergeCell ref="AJ2:AJ3"/>
    <mergeCell ref="AK2:AK3"/>
    <mergeCell ref="AL2:AL3"/>
    <mergeCell ref="AM2:AM3"/>
    <mergeCell ref="AT2:AT3"/>
    <mergeCell ref="AN2:AN3"/>
    <mergeCell ref="AO2:AO3"/>
    <mergeCell ref="AP2:AP3"/>
    <mergeCell ref="AQ2:AQ3"/>
    <mergeCell ref="AR2:AR3"/>
    <mergeCell ref="AS2:AS3"/>
    <mergeCell ref="G16:J16"/>
    <mergeCell ref="K16:Q16"/>
    <mergeCell ref="A4:D4"/>
    <mergeCell ref="A6:D6"/>
    <mergeCell ref="G14:Q14"/>
    <mergeCell ref="G15:J15"/>
    <mergeCell ref="K15:Q15"/>
    <mergeCell ref="E4:AS4"/>
    <mergeCell ref="E6:AS6"/>
  </mergeCells>
  <pageMargins left="0.39370078740157483" right="0.19685039370078741" top="0.78740157480314965" bottom="0.19685039370078741" header="0.31496062992125984" footer="0.31496062992125984"/>
  <pageSetup paperSize="8" scale="78" orientation="landscape" r:id="rId1"/>
  <ignoredErrors>
    <ignoredError sqref="AL9 AO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MARCH Attendance</vt:lpstr>
      <vt:lpstr>'MARCH Attendance'!Print_Area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primson christopher</dc:creator>
  <cp:lastModifiedBy>Optec</cp:lastModifiedBy>
  <cp:lastPrinted>2022-01-30T17:41:31Z</cp:lastPrinted>
  <dcterms:created xsi:type="dcterms:W3CDTF">2021-11-02T05:40:47Z</dcterms:created>
  <dcterms:modified xsi:type="dcterms:W3CDTF">2022-04-02T04:56:51Z</dcterms:modified>
</cp:coreProperties>
</file>