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epa\Downloads\"/>
    </mc:Choice>
  </mc:AlternateContent>
  <bookViews>
    <workbookView xWindow="0" yWindow="0" windowWidth="23040" windowHeight="9072" activeTab="4"/>
  </bookViews>
  <sheets>
    <sheet name="customer centre Report" sheetId="6" r:id="rId1"/>
    <sheet name="Data" sheetId="2" r:id="rId2"/>
    <sheet name="Assets" sheetId="4" r:id="rId3"/>
    <sheet name="Sheet1" sheetId="7" r:id="rId4"/>
    <sheet name="pivots" sheetId="5" r:id="rId5"/>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ExternalData_1" localSheetId="3" hidden="1">Sheet1!$A$3:$M$43</definedName>
    <definedName name="Slicer_Representative">#N/A</definedName>
  </definedNames>
  <calcPr calcId="162913"/>
  <pivotCaches>
    <pivotCache cacheId="4" r:id="rId6"/>
    <pivotCache cacheId="5" r:id="rId7"/>
    <pivotCache cacheId="6" r:id="rId8"/>
    <pivotCache cacheId="16" r:id="rId9"/>
    <pivotCache cacheId="19" r:id="rId10"/>
    <pivotCache cacheId="22" r:id="rId11"/>
    <pivotCache cacheId="25" r:id="rId12"/>
    <pivotCache cacheId="28" r:id="rId13"/>
    <pivotCache cacheId="31" r:id="rId14"/>
  </pivotCaches>
  <extLst>
    <ext xmlns:x14="http://schemas.microsoft.com/office/spreadsheetml/2009/9/main" uri="{876F7934-8845-4945-9796-88D515C7AA90}">
      <x14:pivotCaches>
        <pivotCache cacheId="1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M58" i="5" l="1"/>
  <c r="C136" i="5"/>
  <c r="D136" i="5"/>
  <c r="E136" i="5"/>
  <c r="F136" i="5"/>
  <c r="G136" i="5"/>
  <c r="H136" i="5"/>
  <c r="I136" i="5"/>
  <c r="D137" i="5"/>
  <c r="E137" i="5"/>
  <c r="F137" i="5"/>
  <c r="G137" i="5"/>
  <c r="H137" i="5"/>
  <c r="I137" i="5"/>
  <c r="F141" i="5"/>
  <c r="D142" i="5"/>
  <c r="E142" i="5"/>
  <c r="F142" i="5"/>
  <c r="G142" i="5"/>
  <c r="H142" i="5"/>
  <c r="I142" i="5"/>
  <c r="C143" i="5"/>
  <c r="D143" i="5"/>
  <c r="E143" i="5"/>
  <c r="E144" i="5"/>
  <c r="F144" i="5"/>
  <c r="G144" i="5"/>
  <c r="H144" i="5"/>
  <c r="I144" i="5"/>
  <c r="C145" i="5"/>
  <c r="C146" i="5"/>
  <c r="D146" i="5"/>
  <c r="E146" i="5"/>
  <c r="F146" i="5"/>
  <c r="G146" i="5"/>
  <c r="H146" i="5"/>
  <c r="H147" i="5"/>
  <c r="I147" i="5"/>
  <c r="C148" i="5"/>
  <c r="D148" i="5"/>
  <c r="E148" i="5"/>
  <c r="F148" i="5"/>
  <c r="D149" i="5"/>
  <c r="E149" i="5"/>
  <c r="F149" i="5"/>
  <c r="G149" i="5"/>
  <c r="H149" i="5"/>
  <c r="I149" i="5"/>
  <c r="R28" i="6"/>
  <c r="C137" i="5" s="1"/>
  <c r="R29" i="6"/>
  <c r="C138" i="5" s="1"/>
  <c r="S29" i="6"/>
  <c r="D138" i="5" s="1"/>
  <c r="T29" i="6"/>
  <c r="E138" i="5" s="1"/>
  <c r="U29" i="6"/>
  <c r="F138" i="5" s="1"/>
  <c r="V29" i="6"/>
  <c r="G138" i="5" s="1"/>
  <c r="W29" i="6"/>
  <c r="H138" i="5" s="1"/>
  <c r="X29" i="6"/>
  <c r="I138" i="5" s="1"/>
  <c r="R30" i="6"/>
  <c r="C139" i="5" s="1"/>
  <c r="S30" i="6"/>
  <c r="D139" i="5" s="1"/>
  <c r="T30" i="6"/>
  <c r="E139" i="5" s="1"/>
  <c r="U30" i="6"/>
  <c r="F139" i="5" s="1"/>
  <c r="V30" i="6"/>
  <c r="G139" i="5" s="1"/>
  <c r="W30" i="6"/>
  <c r="H139" i="5" s="1"/>
  <c r="X30" i="6"/>
  <c r="I139" i="5" s="1"/>
  <c r="R31" i="6"/>
  <c r="C140" i="5" s="1"/>
  <c r="S31" i="6"/>
  <c r="D140" i="5" s="1"/>
  <c r="T31" i="6"/>
  <c r="E140" i="5" s="1"/>
  <c r="U31" i="6"/>
  <c r="F140" i="5" s="1"/>
  <c r="V31" i="6"/>
  <c r="G140" i="5" s="1"/>
  <c r="W31" i="6"/>
  <c r="H140" i="5" s="1"/>
  <c r="X31" i="6"/>
  <c r="I140" i="5" s="1"/>
  <c r="R32" i="6"/>
  <c r="C141" i="5" s="1"/>
  <c r="S32" i="6"/>
  <c r="D141" i="5" s="1"/>
  <c r="T32" i="6"/>
  <c r="E141" i="5" s="1"/>
  <c r="U32" i="6"/>
  <c r="V32" i="6"/>
  <c r="G141" i="5" s="1"/>
  <c r="W32" i="6"/>
  <c r="H141" i="5" s="1"/>
  <c r="X32" i="6"/>
  <c r="I141" i="5" s="1"/>
  <c r="R33" i="6"/>
  <c r="C142" i="5" s="1"/>
  <c r="R34" i="6"/>
  <c r="S34" i="6"/>
  <c r="T34" i="6"/>
  <c r="U34" i="6"/>
  <c r="F143" i="5" s="1"/>
  <c r="V34" i="6"/>
  <c r="G143" i="5" s="1"/>
  <c r="W34" i="6"/>
  <c r="H143" i="5" s="1"/>
  <c r="X34" i="6"/>
  <c r="I143" i="5" s="1"/>
  <c r="R35" i="6"/>
  <c r="C144" i="5" s="1"/>
  <c r="S35" i="6"/>
  <c r="D144" i="5" s="1"/>
  <c r="T35" i="6"/>
  <c r="U35" i="6"/>
  <c r="V35" i="6"/>
  <c r="W35" i="6"/>
  <c r="X35" i="6"/>
  <c r="R36" i="6"/>
  <c r="S36" i="6"/>
  <c r="D145" i="5" s="1"/>
  <c r="T36" i="6"/>
  <c r="E145" i="5" s="1"/>
  <c r="U36" i="6"/>
  <c r="F145" i="5" s="1"/>
  <c r="V36" i="6"/>
  <c r="G145" i="5" s="1"/>
  <c r="W36" i="6"/>
  <c r="H145" i="5" s="1"/>
  <c r="X36" i="6"/>
  <c r="I145" i="5" s="1"/>
  <c r="R37" i="6"/>
  <c r="S37" i="6"/>
  <c r="T37" i="6"/>
  <c r="U37" i="6"/>
  <c r="V37" i="6"/>
  <c r="W37" i="6"/>
  <c r="X37" i="6"/>
  <c r="I146" i="5" s="1"/>
  <c r="R38" i="6"/>
  <c r="C147" i="5" s="1"/>
  <c r="S38" i="6"/>
  <c r="D147" i="5" s="1"/>
  <c r="T38" i="6"/>
  <c r="E147" i="5" s="1"/>
  <c r="U38" i="6"/>
  <c r="F147" i="5" s="1"/>
  <c r="V38" i="6"/>
  <c r="G147" i="5" s="1"/>
  <c r="W38" i="6"/>
  <c r="X38" i="6"/>
  <c r="R39" i="6"/>
  <c r="S39" i="6"/>
  <c r="T39" i="6"/>
  <c r="U39" i="6"/>
  <c r="V39" i="6"/>
  <c r="G148" i="5" s="1"/>
  <c r="W39" i="6"/>
  <c r="H148" i="5" s="1"/>
  <c r="X39" i="6"/>
  <c r="I148" i="5" s="1"/>
  <c r="R40" i="6"/>
  <c r="C149" i="5" s="1"/>
  <c r="R41" i="6"/>
  <c r="C150" i="5" s="1"/>
  <c r="S41" i="6"/>
  <c r="D150" i="5" s="1"/>
  <c r="T41" i="6"/>
  <c r="E150" i="5" s="1"/>
  <c r="U41" i="6"/>
  <c r="F150" i="5" s="1"/>
  <c r="V41" i="6"/>
  <c r="G150" i="5" s="1"/>
  <c r="W41" i="6"/>
  <c r="H150" i="5" s="1"/>
  <c r="X41" i="6"/>
  <c r="I150" i="5" s="1"/>
  <c r="R42" i="6"/>
  <c r="C151" i="5" s="1"/>
  <c r="S42" i="6"/>
  <c r="D151" i="5" s="1"/>
  <c r="T42" i="6"/>
  <c r="E151" i="5" s="1"/>
  <c r="U42" i="6"/>
  <c r="F151" i="5" s="1"/>
  <c r="V42" i="6"/>
  <c r="G151" i="5" s="1"/>
  <c r="W42" i="6"/>
  <c r="H151" i="5" s="1"/>
  <c r="X42" i="6"/>
  <c r="I151" i="5" s="1"/>
  <c r="R43" i="6"/>
  <c r="C152" i="5" s="1"/>
  <c r="S43" i="6"/>
  <c r="D152" i="5" s="1"/>
  <c r="T43" i="6"/>
  <c r="E152" i="5" s="1"/>
  <c r="U43" i="6"/>
  <c r="F152" i="5" s="1"/>
  <c r="V43" i="6"/>
  <c r="G152" i="5" s="1"/>
  <c r="W43" i="6"/>
  <c r="H152" i="5" s="1"/>
  <c r="X43" i="6"/>
  <c r="I152" i="5" s="1"/>
  <c r="R44" i="6"/>
  <c r="C153" i="5" s="1"/>
  <c r="S44" i="6"/>
  <c r="D153" i="5" s="1"/>
  <c r="T44" i="6"/>
  <c r="E153" i="5" s="1"/>
  <c r="U44" i="6"/>
  <c r="F153" i="5" s="1"/>
  <c r="V44" i="6"/>
  <c r="G153" i="5" s="1"/>
  <c r="W44" i="6"/>
  <c r="H153" i="5" s="1"/>
  <c r="X44" i="6"/>
  <c r="I153" i="5" s="1"/>
  <c r="R45" i="6"/>
  <c r="C154" i="5" s="1"/>
  <c r="S45" i="6"/>
  <c r="D154" i="5" s="1"/>
  <c r="T45" i="6"/>
  <c r="E154" i="5" s="1"/>
  <c r="U45" i="6"/>
  <c r="F154" i="5" s="1"/>
  <c r="V45" i="6"/>
  <c r="G154" i="5" s="1"/>
  <c r="W45" i="6"/>
  <c r="H154" i="5" s="1"/>
  <c r="X45" i="6"/>
  <c r="I154" i="5" s="1"/>
  <c r="M59" i="5"/>
  <c r="O44" i="5" l="1"/>
  <c r="K47" i="5"/>
  <c r="J47" i="5" l="1"/>
  <c r="J48" i="5"/>
  <c r="K48" i="5"/>
  <c r="L48" i="5"/>
  <c r="J49" i="5"/>
  <c r="K49" i="5"/>
  <c r="L49" i="5"/>
  <c r="J50" i="5"/>
  <c r="K50" i="5"/>
  <c r="L50" i="5"/>
  <c r="J51" i="5"/>
  <c r="K51" i="5"/>
  <c r="L51" i="5"/>
  <c r="L47" i="5"/>
  <c r="N48" i="5" l="1"/>
  <c r="M48" i="5"/>
  <c r="M51" i="5"/>
  <c r="N51" i="5"/>
  <c r="N49" i="5"/>
  <c r="M49" i="5"/>
  <c r="N50" i="5"/>
  <c r="M50" i="5"/>
  <c r="N47" i="5"/>
  <c r="M47" i="5"/>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connection id="1" keepAlive="1" name="ModelConnection_ExternalData_1" description="Data Model" type="5" refreshedVersion="6" minRefreshableVersion="5" saveData="1">
    <dbPr connection="Data Model Connection" command="DRILLTHROUGH MAXROWS 1000 SELECT FROM [Model] WHERE (([calls].[Representative].&amp;[R02],[Measures].[Call count],[calls].[Date of Call (Month)].&amp;[Mar]))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4" name="WorksheetConnection_sample-data-excel-portfolio-project.xlsx!customers" type="102" refreshedVersion="6"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sharedStrings.xml><?xml version="1.0" encoding="utf-8"?>
<sst xmlns="http://schemas.openxmlformats.org/spreadsheetml/2006/main" count="3424" uniqueCount="1101">
  <si>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</si>
  <si>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</si>
  <si>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</si>
  <si>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</si>
  <si>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</si>
  <si>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</si>
  <si>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</si>
  <si>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</si>
  <si>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</si>
  <si>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</si>
  <si>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</si>
  <si>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</si>
  <si>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</si>
  <si>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</si>
  <si>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</si>
  <si>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</si>
  <si>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</si>
  <si>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</si>
  <si>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</si>
  <si>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</si>
  <si>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</si>
  <si>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</si>
  <si>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</si>
  <si>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</si>
  <si>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</si>
  <si>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</si>
  <si>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</si>
  <si>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</si>
  <si>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</si>
  <si>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</si>
  <si>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</si>
  <si>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</si>
  <si>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</si>
  <si>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</si>
  <si>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</si>
  <si>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</si>
  <si>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</si>
  <si>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</si>
  <si>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</si>
  <si>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</si>
  <si>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</si>
  <si>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</si>
  <si>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</si>
  <si>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</si>
  <si>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</si>
  <si>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</si>
  <si>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</si>
  <si>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</si>
  <si>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</si>
  <si>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</si>
  <si>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</si>
  <si>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</si>
  <si>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</si>
  <si>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</si>
  <si>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</si>
  <si>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</si>
  <si>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</si>
  <si>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</si>
  <si>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</si>
  <si>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</si>
  <si>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</si>
  <si>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</si>
  <si>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</si>
  <si>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</si>
  <si>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</si>
  <si>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</si>
  <si>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</si>
  <si>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</si>
  <si>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</si>
  <si>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</si>
  <si>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</si>
  <si>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</si>
  <si>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</si>
  <si>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</si>
  <si>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</si>
  <si>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</si>
  <si>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</si>
  <si>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</si>
  <si>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</si>
  <si>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</si>
  <si>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</si>
  <si>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</si>
  <si>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</si>
  <si>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</si>
  <si>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</si>
  <si>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</si>
  <si>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</si>
  <si>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</si>
  <si>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</si>
  <si>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</si>
  <si>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</si>
  <si>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</si>
  <si>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</si>
  <si>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</si>
  <si>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</si>
  <si>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</si>
  <si>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</si>
  <si>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</si>
  <si>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</si>
  <si>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</si>
  <si>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</si>
  <si>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</si>
  <si>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</si>
  <si>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</si>
  <si>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</si>
  <si>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</si>
  <si>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</si>
  <si>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</si>
  <si>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</si>
  <si>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</si>
  <si>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</si>
  <si>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</si>
  <si>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</si>
  <si>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</si>
  <si>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</si>
  <si>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</si>
  <si>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</si>
  <si>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</si>
  <si>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</si>
  <si>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</si>
  <si>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</si>
  <si>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</si>
  <si>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</si>
  <si>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</si>
  <si>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</si>
  <si>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</si>
  <si>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</si>
  <si>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</si>
  <si>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</si>
  <si>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</si>
  <si>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</si>
  <si>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</si>
  <si>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</si>
  <si>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</si>
  <si>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</si>
  <si>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</si>
  <si>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</si>
  <si>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</si>
  <si>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</si>
  <si>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</si>
  <si>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</si>
  <si>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</si>
  <si>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</si>
  <si>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</si>
  <si>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</si>
  <si>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</si>
  <si>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</si>
  <si>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</si>
  <si>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</si>
  <si>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</si>
  <si>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</si>
  <si>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</si>
  <si>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</si>
  <si>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</si>
  <si>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</si>
  <si>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</si>
  <si>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</si>
  <si>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</si>
  <si>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</si>
  <si>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</si>
  <si>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</si>
  <si>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</si>
  <si>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</si>
  <si>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</si>
  <si>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</si>
  <si>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</si>
  <si>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</si>
  <si>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</si>
  <si>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</si>
  <si>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</si>
  <si>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</si>
  <si>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</si>
  <si>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</si>
  <si>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</si>
  <si>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</si>
  <si>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</si>
  <si>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</si>
  <si>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</si>
  <si>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</si>
  <si>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</si>
  <si>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</si>
  <si>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</si>
  <si>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</si>
  <si>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</si>
  <si>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</si>
  <si>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</si>
  <si>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</si>
  <si>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</si>
  <si>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</si>
  <si>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</si>
  <si>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</si>
  <si>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</si>
  <si>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</si>
  <si>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</si>
  <si>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</si>
  <si>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</si>
  <si>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</si>
  <si>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</si>
  <si>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</si>
  <si>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</si>
  <si>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</si>
  <si>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</si>
  <si>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</si>
  <si>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</si>
  <si>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</si>
  <si>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</si>
  <si>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</si>
  <si>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</si>
  <si>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</si>
  <si>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</si>
  <si>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</si>
  <si>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</si>
  <si>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</si>
  <si>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</si>
  <si>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</si>
  <si>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</si>
  <si>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</si>
  <si>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</si>
  <si>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</si>
  <si>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</si>
  <si>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</si>
  <si>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</si>
  <si>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</si>
  <si>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</si>
  <si>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</si>
  <si>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</si>
  <si>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</si>
  <si>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</si>
  <si>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</si>
  <si>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</si>
  <si>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</si>
  <si>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</si>
  <si>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</si>
  <si>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</si>
  <si>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</si>
  <si>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</si>
  <si>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</si>
  <si>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</si>
  <si>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</si>
  <si>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</si>
  <si>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</si>
  <si>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</si>
  <si>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</si>
  <si>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</si>
  <si>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</si>
  <si>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</si>
  <si>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</si>
  <si>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</si>
  <si>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</si>
  <si>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</si>
  <si>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</si>
  <si>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</si>
  <si>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</si>
  <si>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</si>
  <si>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</si>
  <si>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</si>
  <si>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</si>
  <si>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</si>
  <si>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</si>
  <si>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</si>
  <si>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</si>
  <si>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</si>
  <si>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</si>
  <si>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</si>
  <si>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</si>
  <si>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</si>
  <si>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</si>
  <si>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</si>
  <si>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</si>
  <si>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</si>
  <si>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</si>
  <si>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</si>
  <si>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</si>
  <si>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</si>
  <si>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</si>
  <si>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</si>
  <si>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</si>
  <si>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</si>
  <si>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</si>
  <si>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</si>
  <si>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</si>
  <si>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</si>
  <si>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</si>
  <si>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</si>
  <si>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</si>
  <si>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</si>
  <si>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</si>
  <si>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</si>
  <si>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</si>
  <si>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</si>
  <si>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</si>
  <si>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</si>
  <si>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</si>
  <si>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</si>
  <si>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</si>
  <si>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</si>
  <si>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</si>
  <si>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</si>
  <si>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</si>
  <si>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</si>
  <si>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</si>
  <si>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</si>
  <si>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</si>
  <si>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</si>
  <si>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</si>
  <si>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</si>
  <si>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</si>
  <si>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</si>
  <si>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</si>
  <si>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</si>
  <si>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</si>
  <si>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</si>
  <si>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</si>
  <si>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</si>
  <si>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</si>
  <si>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</si>
  <si>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</si>
  <si>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</si>
  <si>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</si>
  <si>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</si>
  <si>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</si>
  <si>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</si>
  <si>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</si>
  <si>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</si>
  <si>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</si>
  <si>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</si>
  <si>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</si>
  <si>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</si>
  <si>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</si>
  <si>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</si>
  <si>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</si>
  <si>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</si>
  <si>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</si>
  <si>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</si>
  <si>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</si>
  <si>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</si>
  <si>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</si>
  <si>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</si>
  <si>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</si>
  <si>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</si>
  <si>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</si>
  <si>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</si>
  <si>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</si>
  <si>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</si>
  <si>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</si>
  <si>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</si>
  <si>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</si>
  <si>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</si>
  <si>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</si>
  <si>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</si>
  <si>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</si>
  <si>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</si>
  <si>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</si>
  <si>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</si>
  <si>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</si>
  <si>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</si>
  <si>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</si>
  <si>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</si>
  <si>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</si>
  <si>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</si>
  <si>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</si>
  <si>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</si>
  <si>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</si>
  <si>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</si>
  <si>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</si>
  <si>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</si>
  <si>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</si>
  <si>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</si>
  <si>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</si>
  <si>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</si>
  <si>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</si>
  <si>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</si>
  <si>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</si>
  <si>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</si>
  <si>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</si>
  <si>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</si>
  <si>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</si>
  <si>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</si>
  <si>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</si>
  <si>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</si>
  <si>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</si>
  <si>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</si>
  <si>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</si>
  <si>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</si>
  <si>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</si>
  <si>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</si>
  <si>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</si>
  <si>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</si>
  <si>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</si>
  <si>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</si>
  <si>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</si>
  <si>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</si>
  <si>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</si>
  <si>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</si>
  <si>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</si>
  <si>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</si>
  <si>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</si>
  <si>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</si>
  <si>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</si>
  <si>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</si>
  <si>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</si>
  <si>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</si>
  <si>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</si>
  <si>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</si>
  <si>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</si>
  <si>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</si>
  <si>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</si>
  <si>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</si>
  <si>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</si>
  <si>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</si>
  <si>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</si>
  <si>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</si>
  <si>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</si>
  <si>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</si>
  <si>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</si>
  <si>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</si>
  <si>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</si>
  <si>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</si>
  <si>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</si>
  <si>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</si>
  <si>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</si>
  <si>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</si>
  <si>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</si>
  <si>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</si>
  <si>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</si>
  <si>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</si>
  <si>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</si>
  <si>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</si>
  <si>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</si>
  <si>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</si>
  <si>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</si>
  <si>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</si>
  <si>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</si>
  <si>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</si>
  <si>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</si>
  <si>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</si>
  <si>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</si>
  <si>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</si>
  <si>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</si>
  <si>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</si>
  <si>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</si>
  <si>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</si>
  <si>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</si>
  <si>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</si>
  <si>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</si>
  <si>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</si>
  <si>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</si>
  <si>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</si>
  <si>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</si>
  <si>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</si>
  <si>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</si>
  <si>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</si>
  <si>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</si>
  <si>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</si>
  <si>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</si>
  <si>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</si>
  <si>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</si>
  <si>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</si>
  <si>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</si>
  <si>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</si>
  <si>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</si>
  <si>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</si>
  <si>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</si>
  <si>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</si>
  <si>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</si>
  <si>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</si>
  <si>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</si>
  <si>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</si>
  <si>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</si>
  <si>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</si>
  <si>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</si>
  <si>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</si>
  <si>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</si>
  <si>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</si>
  <si>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</si>
  <si>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</si>
  <si>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</si>
  <si>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</si>
  <si>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</si>
  <si>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</si>
  <si>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</si>
  <si>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</si>
  <si>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</si>
  <si>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</si>
  <si>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</si>
  <si>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</si>
  <si>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</si>
  <si>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</si>
  <si>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</si>
  <si>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</si>
  <si>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</si>
  <si>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</si>
  <si>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</si>
  <si>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</si>
  <si>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</si>
  <si>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</si>
  <si>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</si>
  <si>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</si>
  <si>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</si>
  <si>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</si>
  <si>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</si>
  <si>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</si>
  <si>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</si>
  <si>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</si>
  <si>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</si>
  <si>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</si>
  <si>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</si>
  <si>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</si>
  <si>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</si>
  <si>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</si>
  <si>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</si>
  <si>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</si>
  <si>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</si>
  <si>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</si>
  <si>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</si>
  <si>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</si>
  <si>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</si>
  <si>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</si>
  <si>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</si>
  <si>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</si>
  <si>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</si>
  <si>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</si>
  <si>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</si>
  <si>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</si>
  <si>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</si>
  <si>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</si>
  <si>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</si>
  <si>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</si>
  <si>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</si>
  <si>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</si>
  <si>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</si>
  <si>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</si>
  <si>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</si>
  <si>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</si>
  <si>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</si>
  <si>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</si>
  <si>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</si>
  <si>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</si>
  <si>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</si>
  <si>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</si>
  <si>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</si>
  <si>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</si>
  <si>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</si>
  <si>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</si>
  <si>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</si>
  <si>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</si>
  <si>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</si>
  <si>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</si>
  <si>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</si>
  <si>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</si>
  <si>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</si>
  <si>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</si>
  <si>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</si>
  <si>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</si>
  <si>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</si>
  <si>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</si>
  <si>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</si>
  <si>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</si>
  <si>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</si>
  <si>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</si>
  <si>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</si>
  <si>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</si>
  <si>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</si>
  <si>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</si>
  <si>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</si>
  <si>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</si>
  <si>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</si>
  <si>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</si>
  <si>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</si>
  <si>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</si>
  <si>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</si>
  <si>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</si>
  <si>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</si>
  <si>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</si>
  <si>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</si>
  <si>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</si>
  <si>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</si>
  <si>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</si>
  <si>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</si>
  <si>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</si>
  <si>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</si>
  <si>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</si>
  <si>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</si>
  <si>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</si>
  <si>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</si>
  <si>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</si>
  <si>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</si>
  <si>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</si>
  <si>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</si>
  <si>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</si>
  <si>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</si>
  <si>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</si>
  <si>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</si>
  <si>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</si>
  <si>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</si>
  <si>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</si>
  <si>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</si>
  <si>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</si>
  <si>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</si>
  <si>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</si>
  <si>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</si>
  <si>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</si>
  <si>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</si>
  <si>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</si>
  <si>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</si>
  <si>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</si>
  <si>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</si>
  <si>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</si>
  <si>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</si>
  <si>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</si>
  <si>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</si>
  <si>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</si>
  <si>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</si>
  <si>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</si>
  <si>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</si>
  <si>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</si>
  <si>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</si>
  <si>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</si>
  <si>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</si>
  <si>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</si>
  <si>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</si>
  <si>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</si>
  <si>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</si>
  <si>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</si>
  <si>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</si>
  <si>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</si>
  <si>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</si>
  <si>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</si>
  <si>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</si>
  <si>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</si>
  <si>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</si>
  <si>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</si>
  <si>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</si>
  <si>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</si>
  <si>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</si>
  <si>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</si>
  <si>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</si>
  <si>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</si>
  <si>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</si>
  <si>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</si>
  <si>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</si>
  <si>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</si>
  <si>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</si>
  <si>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</si>
  <si>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</si>
  <si>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</si>
  <si>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</si>
  <si>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</si>
  <si>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</si>
  <si>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</si>
  <si>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</si>
  <si>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</si>
  <si>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</si>
  <si>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</si>
  <si>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</si>
  <si>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</si>
  <si>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</si>
  <si>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</si>
  <si>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</si>
  <si>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</si>
  <si>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</si>
  <si>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</si>
  <si>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</si>
  <si>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</si>
  <si>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</si>
  <si>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</si>
  <si>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</si>
  <si>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</si>
  <si>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</si>
  <si>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</si>
  <si>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</si>
  <si>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</si>
  <si>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</si>
  <si>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</si>
  <si>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</si>
  <si>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</si>
  <si>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</si>
  <si>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</si>
  <si>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</si>
  <si>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</si>
  <si>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</si>
  <si>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</si>
  <si>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</si>
  <si>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</si>
  <si>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</si>
  <si>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</si>
  <si>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</si>
  <si>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</si>
  <si>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</si>
  <si>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</si>
  <si>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</si>
  <si>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</si>
  <si>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</si>
  <si>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</si>
  <si>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</si>
  <si>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</si>
  <si>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</si>
  <si>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</si>
  <si>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</si>
  <si>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</si>
  <si>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</si>
  <si>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</si>
  <si>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</si>
  <si>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</si>
  <si>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</si>
  <si>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</si>
  <si>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</si>
  <si>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</si>
  <si>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</si>
  <si>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</si>
  <si>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</si>
  <si>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</si>
  <si>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</si>
  <si>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</si>
  <si>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</si>
  <si>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</si>
  <si>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</si>
  <si>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</si>
  <si>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</si>
  <si>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</si>
  <si>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</si>
  <si>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</si>
  <si>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</si>
  <si>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</si>
  <si>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</si>
  <si>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</si>
  <si>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</si>
  <si>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</si>
  <si>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</si>
  <si>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</si>
  <si>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</si>
  <si>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</si>
  <si>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</si>
  <si>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</si>
  <si>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</si>
  <si>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</si>
  <si>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</si>
  <si>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</si>
  <si>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</si>
  <si>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</si>
  <si>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</si>
  <si>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</si>
  <si>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</si>
  <si>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</si>
  <si>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</si>
  <si>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</si>
  <si>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</si>
  <si>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</si>
  <si>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</si>
  <si>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</si>
  <si>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</si>
  <si>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</si>
  <si>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</si>
  <si>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</si>
  <si>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</si>
  <si>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</si>
  <si>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</si>
  <si>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</si>
  <si>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</si>
  <si>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</si>
  <si>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</si>
  <si>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</si>
  <si>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</si>
  <si>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</si>
  <si>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</si>
  <si>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</si>
  <si>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</si>
  <si>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</si>
  <si>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</si>
  <si>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</si>
  <si>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</si>
  <si>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</si>
  <si>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</si>
  <si>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</si>
  <si>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</si>
  <si>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</si>
  <si>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</si>
  <si>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</si>
  <si>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</si>
  <si>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</si>
  <si>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</si>
  <si>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</si>
  <si>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</si>
  <si>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</si>
  <si>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</si>
  <si>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</si>
  <si>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</si>
  <si>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</si>
  <si>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</si>
  <si>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</si>
  <si>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</si>
  <si>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</si>
  <si>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</si>
  <si>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</si>
  <si>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</si>
  <si>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</si>
  <si>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</si>
  <si>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</si>
  <si>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</si>
  <si>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</si>
  <si>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</si>
  <si>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</si>
  <si>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</si>
  <si>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</si>
  <si>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</si>
  <si>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</si>
  <si>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</si>
  <si>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</si>
  <si>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</si>
  <si>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</si>
  <si>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</si>
  <si>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</si>
  <si>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</si>
  <si>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</si>
  <si>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</si>
  <si>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</si>
  <si>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</si>
  <si>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</si>
  <si>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</si>
  <si>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</si>
  <si>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</si>
  <si>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</si>
  <si>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</si>
  <si>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</si>
  <si>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</si>
  <si>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</si>
  <si>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</si>
  <si>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</si>
  <si>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</si>
  <si>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</si>
  <si>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</si>
  <si>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</si>
  <si>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</si>
  <si>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</si>
  <si>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</si>
  <si>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</si>
  <si>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</si>
  <si>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</si>
  <si>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</si>
  <si>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</si>
  <si>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</si>
  <si>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</si>
  <si>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</si>
  <si>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</si>
  <si>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</si>
  <si>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</si>
  <si>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</si>
  <si>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</si>
  <si>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</si>
  <si>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</si>
  <si>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</si>
  <si>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</si>
  <si>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</si>
  <si>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</si>
  <si>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</si>
  <si>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</si>
  <si>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</si>
  <si>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</si>
  <si>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</si>
  <si>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</si>
  <si>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</si>
  <si>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</si>
  <si>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</si>
  <si>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</si>
  <si>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</si>
  <si>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</si>
  <si>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</si>
  <si>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</si>
  <si>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</si>
  <si>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</si>
  <si>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</si>
  <si>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</si>
  <si>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</si>
  <si>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</si>
  <si>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</si>
  <si>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</si>
  <si>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</si>
  <si>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</si>
  <si>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</si>
  <si>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</si>
  <si>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</si>
  <si>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</si>
  <si>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</si>
  <si>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</si>
  <si>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</si>
  <si>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</si>
  <si>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</si>
  <si>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</si>
  <si>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</si>
  <si>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</si>
  <si>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</si>
  <si>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</si>
  <si>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</si>
  <si>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</si>
  <si>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</si>
  <si>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</si>
  <si>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</si>
  <si>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</si>
  <si>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</si>
  <si>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</si>
  <si>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</si>
  <si>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</si>
  <si>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</si>
  <si>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</si>
  <si>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</si>
  <si>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</si>
  <si>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</si>
  <si>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</si>
  <si>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</si>
  <si>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</si>
  <si>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</si>
  <si>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</si>
  <si>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</si>
  <si>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</si>
  <si>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</si>
  <si>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</si>
  <si>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</si>
  <si>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</si>
  <si>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</si>
  <si>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</si>
  <si>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</si>
  <si>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</si>
  <si>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</si>
  <si>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</si>
  <si>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</si>
  <si>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</si>
  <si>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</si>
  <si>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</si>
  <si>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</si>
  <si>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</si>
  <si>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</si>
  <si>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</si>
  <si>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</si>
  <si>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</si>
  <si>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</si>
  <si>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</si>
  <si>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</si>
  <si>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</si>
  <si>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</si>
  <si>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</si>
  <si>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</si>
  <si>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</si>
  <si>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</si>
  <si>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</si>
  <si>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</si>
  <si>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</si>
  <si>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</si>
  <si>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</si>
  <si>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</si>
  <si>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</si>
  <si>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</si>
  <si>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</si>
  <si>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</si>
  <si>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</si>
  <si>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</si>
  <si>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</si>
  <si>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</si>
  <si>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</si>
  <si>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</si>
  <si>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</si>
  <si>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</si>
  <si>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</si>
  <si>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</si>
  <si>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</si>
  <si>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</si>
  <si>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</si>
  <si>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</si>
  <si>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</si>
  <si>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</si>
  <si>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</si>
  <si>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</si>
  <si>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</si>
  <si>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</si>
  <si>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</si>
  <si>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</si>
  <si>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</si>
  <si>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</si>
  <si>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</si>
  <si>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</si>
  <si>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</si>
  <si>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</si>
  <si>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</si>
  <si>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</si>
  <si>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</si>
  <si>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</si>
  <si>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</si>
  <si>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</si>
  <si>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</si>
  <si>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</si>
  <si>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</si>
  <si>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</si>
  <si>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</si>
  <si>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</si>
  <si>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</si>
  <si>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</si>
  <si>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</si>
  <si>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</si>
  <si>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</si>
  <si>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</si>
  <si>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</si>
  <si>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</si>
  <si>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</si>
  <si>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</si>
  <si>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</si>
  <si>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</si>
  <si>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</si>
  <si>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</si>
  <si>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</si>
  <si>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</si>
  <si>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</si>
  <si>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</si>
  <si>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</si>
  <si>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</si>
  <si>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</si>
  <si>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</si>
  <si>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</si>
  <si>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</si>
  <si>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</si>
  <si>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</si>
  <si>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</si>
  <si>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</si>
  <si>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</si>
  <si>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</si>
  <si>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</si>
  <si>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</si>
  <si>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</si>
  <si>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</si>
  <si>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</si>
  <si>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</si>
  <si>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</si>
  <si>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</si>
  <si>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</si>
  <si>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</si>
  <si>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</si>
  <si>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</si>
  <si>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</si>
  <si>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</si>
  <si>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</si>
  <si>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</si>
  <si>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</si>
  <si>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</si>
  <si>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</si>
  <si>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</si>
  <si>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</si>
  <si>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</si>
  <si>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Rating</t>
  </si>
  <si>
    <t>5*calls</t>
  </si>
  <si>
    <t>Grand Total</t>
  </si>
  <si>
    <t>Jan</t>
  </si>
  <si>
    <t>Feb</t>
  </si>
  <si>
    <t>Mar</t>
  </si>
  <si>
    <t>Apr</t>
  </si>
  <si>
    <t>May</t>
  </si>
  <si>
    <t>Jun</t>
  </si>
  <si>
    <t>Jul</t>
  </si>
  <si>
    <t>Aug</t>
  </si>
  <si>
    <t>Sep</t>
  </si>
  <si>
    <t>Oct</t>
  </si>
  <si>
    <t>Nov</t>
  </si>
  <si>
    <t>Dec</t>
  </si>
  <si>
    <t>Row Labels</t>
  </si>
  <si>
    <t>Call count2</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</si>
  <si>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</si>
  <si>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</si>
  <si>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</si>
  <si>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</si>
  <si>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</si>
  <si>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</si>
  <si>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</si>
  <si>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</si>
  <si>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</si>
  <si>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</si>
  <si>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</si>
  <si>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</si>
  <si>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</si>
  <si>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Tuesday</t>
  </si>
  <si>
    <t>10 to 30 mins</t>
  </si>
  <si>
    <t>30 to 60 mins</t>
  </si>
  <si>
    <t>1 to 2 hours</t>
  </si>
  <si>
    <t>More than 2 hours</t>
  </si>
  <si>
    <t>Monday</t>
  </si>
  <si>
    <t>Sunday</t>
  </si>
  <si>
    <t>Saturday</t>
  </si>
  <si>
    <t>Wednesday</t>
  </si>
  <si>
    <t>Thursday</t>
  </si>
  <si>
    <t>Friday</t>
  </si>
  <si>
    <t>Data returned for Call count, Mar, R02 (First 1000 rows).</t>
  </si>
  <si>
    <t>For graph</t>
  </si>
  <si>
    <t>Rep</t>
  </si>
  <si>
    <t>Calls</t>
  </si>
  <si>
    <t>Amount</t>
  </si>
  <si>
    <t>Sel.Calls</t>
  </si>
  <si>
    <t>Sel.Amount</t>
  </si>
  <si>
    <t>Selected Rep</t>
  </si>
  <si>
    <t>Column Labels</t>
  </si>
  <si>
    <t xml:space="preserve"> </t>
  </si>
  <si>
    <t>TOTAL</t>
  </si>
  <si>
    <t>REP SUMMARY</t>
  </si>
  <si>
    <t>%of calls</t>
  </si>
  <si>
    <t xml:space="preserve"> Call Rank</t>
  </si>
  <si>
    <t>Amount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</si>
</sst>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409]d\-mmm\-yy;@"/>
    <numFmt numFmtId="165" formatCode="\$#,##0;\-\$#,##0;\$#,##0"/>
    <numFmt numFmtId="166" formatCode="0.0"/>
    <numFmt numFmtId="167" formatCode="\$#,###.0,\'\k\'"/>
    <numFmt numFmtId="168" formatCode="[$$-409]#,##0"/>
  </numFmts>
  <fonts count="9">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11"/>
      <color theme="1"/>
      <name val="Aptos"/>
      <scheme val="minor"/>
    </font>
    <font>
      <b/>
      <sz val="10"/>
      <color theme="1"/>
      <name val="Aptos"/>
      <scheme val="minor"/>
    </font>
    <font>
      <sz val="11"/>
      <color theme="1"/>
      <name val="Aptos"/>
      <scheme val="minor"/>
    </font>
  </fonts>
  <fills count="4">
    <fill>
      <patternFill patternType="none"/>
    </fill>
    <fill>
      <patternFill patternType="gray125"/>
    </fill>
    <fill>
      <patternFill patternType="solid">
        <fgColor theme="7"/>
        <bgColor indexed="64"/>
      </patternFill>
    </fill>
    <fill>
      <patternFill patternType="solid">
        <fgColor theme="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2">
    <xf numFmtId="0" fontId="0" fillId="0" borderId="0"/>
    <xf numFmtId="9" fontId="4" fillId="0" borderId="0" applyFont="0" applyFill="0" applyBorder="0" applyAlignment="0" applyProtection="0"/>
  </cellStyleXfs>
  <cellXfs count="48">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0" borderId="0" xfId="0" pivotButton="1"/>
    <xf numFmtId="0" fontId="0" fillId="0" borderId="0" xfId="0" applyNumberFormat="1"/>
    <xf numFmtId="165" fontId="0" fillId="0" borderId="0" xfId="0" applyNumberFormat="1"/>
    <xf numFmtId="3" fontId="0" fillId="0" borderId="0" xfId="0" applyNumberFormat="1"/>
    <xf numFmtId="166" fontId="0" fillId="0" borderId="0" xfId="0" applyNumberFormat="1"/>
    <xf numFmtId="0" fontId="0" fillId="0" borderId="0" xfId="0" applyBorder="1"/>
    <xf numFmtId="3" fontId="0" fillId="0" borderId="0" xfId="0" applyNumberFormat="1" applyBorder="1"/>
    <xf numFmtId="0" fontId="0" fillId="0" borderId="0" xfId="0" applyAlignment="1">
      <alignment horizontal="left"/>
    </xf>
    <xf numFmtId="14" fontId="0" fillId="0" borderId="0" xfId="0" applyNumberFormat="1"/>
    <xf numFmtId="167" fontId="0" fillId="0" borderId="0" xfId="0" applyNumberFormat="1"/>
    <xf numFmtId="0" fontId="0" fillId="3" borderId="0" xfId="0" applyFill="1" applyAlignment="1">
      <alignment horizontal="left"/>
    </xf>
    <xf numFmtId="0" fontId="0" fillId="0" borderId="0" xfId="0" applyAlignment="1">
      <alignment horizontal="left" indent="1"/>
    </xf>
    <xf numFmtId="0" fontId="5" fillId="0" borderId="0" xfId="0" applyFont="1" applyBorder="1"/>
    <xf numFmtId="168" fontId="5" fillId="0" borderId="0" xfId="0" applyNumberFormat="1" applyFont="1" applyBorder="1"/>
    <xf numFmtId="0" fontId="5" fillId="0" borderId="10" xfId="0" applyFont="1" applyBorder="1"/>
    <xf numFmtId="0" fontId="5" fillId="0" borderId="13" xfId="0" applyFont="1" applyBorder="1"/>
    <xf numFmtId="0" fontId="5" fillId="0" borderId="14" xfId="0" applyFont="1" applyBorder="1"/>
    <xf numFmtId="168" fontId="5" fillId="0" borderId="14" xfId="0" applyNumberFormat="1" applyFont="1" applyBorder="1"/>
    <xf numFmtId="0" fontId="5" fillId="0" borderId="15" xfId="0" applyFont="1" applyBorder="1"/>
    <xf numFmtId="168" fontId="5" fillId="0" borderId="16" xfId="0" applyNumberFormat="1" applyFont="1" applyBorder="1"/>
    <xf numFmtId="168" fontId="5" fillId="0" borderId="17" xfId="0" applyNumberFormat="1" applyFont="1" applyBorder="1"/>
    <xf numFmtId="0" fontId="6" fillId="0" borderId="0" xfId="0" applyFont="1" applyBorder="1"/>
    <xf numFmtId="0" fontId="7" fillId="0" borderId="13" xfId="0" applyFont="1" applyBorder="1"/>
    <xf numFmtId="0" fontId="7" fillId="0" borderId="11" xfId="0" applyFont="1" applyBorder="1"/>
    <xf numFmtId="0" fontId="7" fillId="0" borderId="12" xfId="0" applyFont="1" applyBorder="1"/>
    <xf numFmtId="0" fontId="6" fillId="0" borderId="0" xfId="0" applyFont="1"/>
    <xf numFmtId="0" fontId="8" fillId="0" borderId="0" xfId="0" applyFont="1"/>
    <xf numFmtId="9" fontId="0" fillId="0" borderId="0" xfId="1" applyFont="1"/>
  </cellXfs>
  <cellStyles count="2">
    <cellStyle name="Normal" xfId="0" builtinId="0"/>
    <cellStyle name="Percent" xfId="1" builtinId="5"/>
  </cellStyles>
  <dxfs count="18">
    <dxf>
      <fill>
        <patternFill patternType="solid">
          <bgColor theme="5"/>
        </patternFill>
      </fill>
    </dxf>
    <dxf>
      <numFmt numFmtId="19" formatCode="dd/mm/yyyy"/>
    </dxf>
    <dxf>
      <fill>
        <patternFill>
          <bgColor theme="4" tint="0.39994506668294322"/>
        </patternFill>
      </fill>
      <border>
        <left style="thin">
          <color theme="1"/>
        </left>
        <right style="thin">
          <color theme="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tableStyleElement type="wholeTable" dxfId="1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openxmlformats.org/officeDocument/2006/relationships/customXml" Target="../customXml/item4.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ustomXml" Target="../customXml/item2.xml"/><Relationship Id="rId32" Type="http://schemas.openxmlformats.org/officeDocument/2006/relationships/customXml" Target="../customXml/item10.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customXml" Target="../customXml/item1.xml"/><Relationship Id="rId28" Type="http://schemas.openxmlformats.org/officeDocument/2006/relationships/customXml" Target="../customXml/item6.xml"/><Relationship Id="rId36" Type="http://schemas.microsoft.com/office/2017/06/relationships/rdRichValue" Target="richData/rdrichvalue.xml"/><Relationship Id="rId10" Type="http://schemas.openxmlformats.org/officeDocument/2006/relationships/pivotCacheDefinition" Target="pivotCache/pivotCacheDefinition5.xml"/><Relationship Id="rId19" Type="http://schemas.openxmlformats.org/officeDocument/2006/relationships/styles" Target="style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microsoft.com/office/2022/10/relationships/richValueRel" Target="richData/richValueRel.xml"/><Relationship Id="rId8" Type="http://schemas.openxmlformats.org/officeDocument/2006/relationships/pivotCacheDefinition" Target="pivotCache/pivotCacheDefinition3.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[sample-data-excel-portfolio-project (Autosaved).xlsx]pivots!Monthly </c:name>
    <c:fmtId val="4"/>
  </c:pivotSource>
  <c:chart>
    <c:autoTitleDeleted val="0"/>
    <c:pivotFmts>
      <c:pivotFmt>
        <c:idx val="0"/>
        <c:spPr>
          <a:solidFill>
            <a:schemeClr val="accent2"/>
          </a:solidFill>
          <a:ln>
            <a:noFill/>
          </a:ln>
          <a:effectLst/>
        </c:spPr>
        <c:marker>
          <c:spPr>
            <a:solidFill>
              <a:schemeClr val="accent2"/>
            </a:solidFill>
            <a:ln w="9525">
              <a:solidFill>
                <a:schemeClr val="accent2"/>
              </a:solidFill>
            </a:ln>
            <a:effectLst/>
          </c:spPr>
        </c:marker>
      </c:pivotFmt>
      <c:pivotFmt>
        <c:idx val="1"/>
        <c:spPr>
          <a:solidFill>
            <a:schemeClr val="accent2"/>
          </a:solidFill>
          <a:ln>
            <a:noFill/>
          </a:ln>
          <a:effectLst/>
        </c:spPr>
        <c:marker>
          <c:symbol val="none"/>
        </c:marker>
      </c:pivotFmt>
      <c:pivotFmt>
        <c:idx val="2"/>
        <c:spPr>
          <a:solidFill>
            <a:schemeClr val="accent2"/>
          </a:solidFill>
          <a:ln>
            <a:noFill/>
          </a:ln>
          <a:effectLst/>
        </c:spPr>
        <c:marker>
          <c:symbol val="none"/>
        </c:marker>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pivotFmt>
      <c:pivotFmt>
        <c:idx val="4"/>
        <c:spPr>
          <a:solidFill>
            <a:schemeClr val="accent2"/>
          </a:solidFill>
          <a:ln>
            <a:noFill/>
          </a:ln>
          <a:effectLst/>
        </c:spPr>
        <c:marker>
          <c:symbol val="none"/>
        </c:marker>
      </c:pivotFmt>
      <c:pivotFmt>
        <c:idx val="5"/>
        <c:spPr>
          <a:solidFill>
            <a:schemeClr val="accent2"/>
          </a:solidFill>
          <a:ln w="28575" cap="rnd">
            <a:solidFill>
              <a:schemeClr val="accent2"/>
            </a:solidFill>
            <a:round/>
          </a:ln>
          <a:effectLst/>
        </c:spPr>
        <c:marker>
          <c:symbol val="circle"/>
          <c:size val="7"/>
          <c:spPr>
            <a:solidFill>
              <a:schemeClr val="bg1"/>
            </a:solidFill>
            <a:ln w="25400">
              <a:solidFill>
                <a:schemeClr val="tx1"/>
              </a:solidFill>
            </a:ln>
            <a:effectLst/>
          </c:spPr>
        </c:marker>
      </c:pivotFmt>
      <c:pivotFmt>
        <c:idx val="6"/>
        <c:spPr>
          <a:solidFill>
            <a:schemeClr val="accent2"/>
          </a:solidFill>
          <a:ln w="28575" cap="rnd">
            <a:solidFill>
              <a:srgbClr val="FF0000"/>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2">
                  <a:alpha val="50000"/>
                </a:schemeClr>
              </a:gs>
              <a:gs pos="100000">
                <a:schemeClr val="bg1"/>
              </a:gs>
              <a:gs pos="100000">
                <a:schemeClr val="accent1">
                  <a:lumMod val="45000"/>
                  <a:lumOff val="55000"/>
                </a:schemeClr>
              </a:gs>
              <a:gs pos="0">
                <a:srgbClr val="FF0000">
                  <a:alpha val="50000"/>
                </a:srgbClr>
              </a:gs>
            </a:gsLst>
            <a:lin ang="16200000" scaled="1"/>
            <a:tileRect/>
          </a:gradFill>
          <a:ln>
            <a:solidFill>
              <a:schemeClr val="accent1">
                <a:alpha val="50000"/>
              </a:schemeClr>
            </a:solidFill>
          </a:ln>
          <a:effectLst/>
        </c:spPr>
        <c:marker>
          <c:symbol val="none"/>
        </c:marker>
      </c:pivotFmt>
      <c:pivotFmt>
        <c:idx val="8"/>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schemeClr>
                </a:gs>
                <a:gs pos="0">
                  <a:schemeClr val="accent1">
                    <a:lumMod val="45000"/>
                    <a:lumOff val="55000"/>
                  </a:schemeClr>
                </a:gs>
                <a:gs pos="100000">
                  <a:schemeClr val="accent1">
                    <a:lumMod val="5000"/>
                    <a:lumOff val="95000"/>
                  </a:schemeClr>
                </a:gs>
                <a:gs pos="100000">
                  <a:schemeClr val="accent2"/>
                </a:gs>
              </a:gsLst>
              <a:lin ang="5400000" scaled="1"/>
            </a:gradFill>
          </a:ln>
          <a:effectLst/>
        </c:spPr>
        <c:marker>
          <c:symbol val="none"/>
        </c:marker>
      </c:pivotFmt>
      <c:pivotFmt>
        <c:idx val="9"/>
        <c:spPr>
          <a:gradFill>
            <a:gsLst>
              <a:gs pos="0">
                <a:schemeClr val="accent1">
                  <a:lumMod val="5000"/>
                  <a:lumOff val="95000"/>
                  <a:alpha val="50000"/>
                </a:schemeClr>
              </a:gs>
              <a:gs pos="0">
                <a:schemeClr val="accent1">
                  <a:lumMod val="45000"/>
                  <a:lumOff val="55000"/>
                </a:schemeClr>
              </a:gs>
              <a:gs pos="0">
                <a:schemeClr val="accent1">
                  <a:lumMod val="45000"/>
                  <a:lumOff val="55000"/>
                </a:schemeClr>
              </a:gs>
              <a:gs pos="100000">
                <a:schemeClr val="accent1"/>
              </a:gs>
            </a:gsLst>
          </a:gradFill>
          <a:ln>
            <a:noFill/>
          </a:ln>
          <a:effectLst/>
        </c:spPr>
        <c:marker>
          <c:symbol val="none"/>
        </c:marker>
      </c:pivotFmt>
      <c:pivotFmt>
        <c:idx val="10"/>
        <c:spPr>
          <a:ln w="28575" cap="rnd">
            <a:solidFill>
              <a:schemeClr val="accent2"/>
            </a:solidFill>
            <a:round/>
          </a:ln>
          <a:effectLst/>
        </c:spPr>
        <c:marker>
          <c:symbol val="circle"/>
          <c:size val="5"/>
          <c:spPr>
            <a:solidFill>
              <a:schemeClr val="accent2">
                <a:shade val="76000"/>
              </a:schemeClr>
            </a:solidFill>
            <a:ln w="9525">
              <a:solidFill>
                <a:schemeClr val="accent2">
                  <a:shade val="76000"/>
                </a:schemeClr>
              </a:solidFill>
            </a:ln>
            <a:effectLst/>
          </c:spPr>
        </c:marker>
      </c:pivotFmt>
    </c:pivotFmts>
    <c:plotArea>
      <c:layout/>
      <c:areaChart>
        <c:grouping val="standard"/>
        <c:varyColors val="0"/>
        <c:ser>
          <c:idx val="1"/>
          <c:order val="1"/>
          <c:tx>
            <c:strRef>
              <c:f>pivots!$C$24</c:f>
              <c:strCache>
                <c:ptCount val="1"/>
                <c:pt idx="0">
                  <c:v>Call count2</c:v>
                </c:pt>
              </c:strCache>
            </c:strRef>
          </c:tx>
          <c:spPr>
            <a:gradFill>
              <a:gsLst>
                <a:gs pos="0">
                  <a:schemeClr val="accent1">
                    <a:lumMod val="5000"/>
                    <a:lumOff val="95000"/>
                    <a:alpha val="50000"/>
                  </a:schemeClr>
                </a:gs>
                <a:gs pos="0">
                  <a:schemeClr val="accent1">
                    <a:lumMod val="45000"/>
                    <a:lumOff val="55000"/>
                  </a:schemeClr>
                </a:gs>
                <a:gs pos="0">
                  <a:schemeClr val="accent1">
                    <a:lumMod val="45000"/>
                    <a:lumOff val="55000"/>
                  </a:schemeClr>
                </a:gs>
                <a:gs pos="100000">
                  <a:schemeClr val="accent1"/>
                </a:gs>
              </a:gsLs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23B5-416E-AB6E-5AB132452273}"/>
            </c:ext>
          </c:extLst>
        </c:ser>
        <c:dLbls>
          <c:showLegendKey val="0"/>
          <c:showVal val="0"/>
          <c:showCatName val="0"/>
          <c:showSerName val="0"/>
          <c:showPercent val="0"/>
          <c:showBubbleSize val="0"/>
        </c:dLbls>
        <c:axId val="1159797344"/>
        <c:axId val="1159794848"/>
      </c:areaChart>
      <c:lineChart>
        <c:grouping val="standard"/>
        <c:varyColors val="0"/>
        <c:ser>
          <c:idx val="0"/>
          <c:order val="0"/>
          <c:tx>
            <c:strRef>
              <c:f>pivots!$B$24</c:f>
              <c:strCache>
                <c:ptCount val="1"/>
                <c:pt idx="0">
                  <c:v>Call count</c:v>
                </c:pt>
              </c:strCache>
            </c:strRef>
          </c:tx>
          <c:spPr>
            <a:ln w="28575" cap="rnd">
              <a:solidFill>
                <a:schemeClr val="accent2">
                  <a:shade val="76000"/>
                </a:schemeClr>
              </a:solidFill>
              <a:round/>
            </a:ln>
            <a:effectLst/>
          </c:spPr>
          <c:marker>
            <c:symbol val="circle"/>
            <c:size val="5"/>
            <c:spPr>
              <a:solidFill>
                <a:schemeClr val="accent2">
                  <a:shade val="76000"/>
                </a:schemeClr>
              </a:solidFill>
              <a:ln w="9525">
                <a:solidFill>
                  <a:schemeClr val="accent2">
                    <a:shade val="76000"/>
                  </a:schemeClr>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23B5-416E-AB6E-5AB132452273}"/>
            </c:ext>
          </c:extLst>
        </c:ser>
        <c:dLbls>
          <c:showLegendKey val="0"/>
          <c:showVal val="0"/>
          <c:showCatName val="0"/>
          <c:showSerName val="0"/>
          <c:showPercent val="0"/>
          <c:showBubbleSize val="0"/>
        </c:dLbls>
        <c:marker val="1"/>
        <c:smooth val="0"/>
        <c:axId val="1159797344"/>
        <c:axId val="1159794848"/>
      </c:lineChart>
      <c:catAx>
        <c:axId val="1159797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94848"/>
        <c:crosses val="autoZero"/>
        <c:auto val="1"/>
        <c:lblAlgn val="ctr"/>
        <c:lblOffset val="100"/>
        <c:noMultiLvlLbl val="0"/>
      </c:catAx>
      <c:valAx>
        <c:axId val="1159794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797344"/>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(Autosaved).xlsx]pivots!Weekday trend</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pivotFmt>
    </c:pivotFmts>
    <c:plotArea>
      <c:layout/>
      <c:barChart>
        <c:barDir val="bar"/>
        <c:grouping val="clustered"/>
        <c:varyColors val="0"/>
        <c:ser>
          <c:idx val="0"/>
          <c:order val="0"/>
          <c:tx>
            <c:strRef>
              <c:f>pivots!$K$24</c:f>
              <c:strCache>
                <c:ptCount val="1"/>
                <c:pt idx="0">
                  <c:v>Total</c:v>
                </c:pt>
              </c:strCache>
            </c:strRef>
          </c:tx>
          <c:spPr>
            <a:solidFill>
              <a:schemeClr val="accent2"/>
            </a:solidFill>
            <a:ln>
              <a:noFill/>
            </a:ln>
            <a:effectLst/>
          </c:spPr>
          <c:invertIfNegative val="0"/>
          <c:cat>
            <c:strRef>
              <c:f>pivots!$J$25:$J$32</c:f>
              <c:strCache>
                <c:ptCount val="7"/>
                <c:pt idx="0">
                  <c:v>Sunday</c:v>
                </c:pt>
                <c:pt idx="1">
                  <c:v>Monday</c:v>
                </c:pt>
                <c:pt idx="2">
                  <c:v>Tuesday</c:v>
                </c:pt>
                <c:pt idx="3">
                  <c:v>Wednesday</c:v>
                </c:pt>
                <c:pt idx="4">
                  <c:v>Thursday</c:v>
                </c:pt>
                <c:pt idx="5">
                  <c:v>Friday</c:v>
                </c:pt>
                <c:pt idx="6">
                  <c:v>Saturday</c:v>
                </c:pt>
              </c:strCache>
            </c:strRef>
          </c:cat>
          <c:val>
            <c:numRef>
              <c:f>pivots!$K$25:$K$32</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09C8-4A3A-8D9D-F5079CB49CEA}"/>
            </c:ext>
          </c:extLst>
        </c:ser>
        <c:dLbls>
          <c:showLegendKey val="0"/>
          <c:showVal val="0"/>
          <c:showCatName val="0"/>
          <c:showSerName val="0"/>
          <c:showPercent val="0"/>
          <c:showBubbleSize val="0"/>
        </c:dLbls>
        <c:gapWidth val="25"/>
        <c:axId val="1965892223"/>
        <c:axId val="1965883071"/>
      </c:barChart>
      <c:catAx>
        <c:axId val="19658922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883071"/>
        <c:crosses val="autoZero"/>
        <c:auto val="1"/>
        <c:lblAlgn val="ctr"/>
        <c:lblOffset val="100"/>
        <c:noMultiLvlLbl val="0"/>
      </c:catAx>
      <c:valAx>
        <c:axId val="1965883071"/>
        <c:scaling>
          <c:orientation val="minMax"/>
        </c:scaling>
        <c:delete val="1"/>
        <c:axPos val="b"/>
        <c:numFmt formatCode="#,##0" sourceLinked="1"/>
        <c:majorTickMark val="none"/>
        <c:minorTickMark val="none"/>
        <c:tickLblPos val="nextTo"/>
        <c:crossAx val="19658922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1">
                    <a:lumMod val="60000"/>
                    <a:lumOff val="40000"/>
                  </a:schemeClr>
                </a:solidFill>
                <a:latin typeface="+mj-lt"/>
              </a:rPr>
              <a:t>Calls</a:t>
            </a:r>
          </a:p>
        </c:rich>
      </c:tx>
      <c:layout>
        <c:manualLayout>
          <c:xMode val="edge"/>
          <c:yMode val="edge"/>
          <c:x val="4.8183378807606508E-2"/>
          <c:y val="5.39604855766491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52813718865184"/>
          <c:y val="0.16311585232069947"/>
          <c:w val="0.72740858984760282"/>
          <c:h val="0.81945009933801272"/>
        </c:manualLayout>
      </c:layout>
      <c:barChart>
        <c:barDir val="bar"/>
        <c:grouping val="clustered"/>
        <c:varyColors val="0"/>
        <c:ser>
          <c:idx val="0"/>
          <c:order val="0"/>
          <c:spPr>
            <a:solidFill>
              <a:schemeClr val="bg2"/>
            </a:solidFill>
            <a:ln>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pivots!$J$47:$J$51</c:f>
              <c:strCache>
                <c:ptCount val="5"/>
                <c:pt idx="0">
                  <c:v>R02</c:v>
                </c:pt>
                <c:pt idx="1">
                  <c:v>Grand Total</c:v>
                </c:pt>
                <c:pt idx="2">
                  <c:v>0</c:v>
                </c:pt>
                <c:pt idx="3">
                  <c:v>0</c:v>
                </c:pt>
                <c:pt idx="4">
                  <c:v>0</c:v>
                </c:pt>
              </c:strCache>
            </c:strRef>
          </c:cat>
          <c:val>
            <c:numRef>
              <c:f>pivots!$K$47:$K$51</c:f>
              <c:numCache>
                <c:formatCode>General</c:formatCode>
                <c:ptCount val="5"/>
                <c:pt idx="0" formatCode="#,##0">
                  <c:v>218</c:v>
                </c:pt>
                <c:pt idx="1">
                  <c:v>218</c:v>
                </c:pt>
                <c:pt idx="2">
                  <c:v>0</c:v>
                </c:pt>
                <c:pt idx="3">
                  <c:v>0</c:v>
                </c:pt>
                <c:pt idx="4">
                  <c:v>0</c:v>
                </c:pt>
              </c:numCache>
            </c:numRef>
          </c:val>
          <c:extLst>
            <c:ext xmlns:c16="http://schemas.microsoft.com/office/drawing/2014/chart" uri="{C3380CC4-5D6E-409C-BE32-E72D297353CC}">
              <c16:uniqueId val="{00000000-0A1C-4351-97DA-3C9487791CDB}"/>
            </c:ext>
          </c:extLst>
        </c:ser>
        <c:ser>
          <c:idx val="1"/>
          <c:order val="1"/>
          <c:tx>
            <c:strRef>
              <c:f>pivots!$M$46</c:f>
              <c:strCache>
                <c:ptCount val="1"/>
                <c:pt idx="0">
                  <c:v>Sel.Calls</c:v>
                </c:pt>
              </c:strCache>
            </c:strRef>
          </c:tx>
          <c:spPr>
            <a:gradFill>
              <a:gsLst>
                <a:gs pos="0">
                  <a:schemeClr val="accent1">
                    <a:lumMod val="5000"/>
                    <a:lumOff val="95000"/>
                  </a:schemeClr>
                </a:gs>
                <a:gs pos="3000">
                  <a:schemeClr val="accent1">
                    <a:lumMod val="45000"/>
                    <a:lumOff val="55000"/>
                  </a:schemeClr>
                </a:gs>
                <a:gs pos="100000">
                  <a:schemeClr val="accent1">
                    <a:lumMod val="45000"/>
                    <a:lumOff val="55000"/>
                  </a:schemeClr>
                </a:gs>
                <a:gs pos="0">
                  <a:schemeClr val="accent2"/>
                </a:gs>
                <a:gs pos="0">
                  <a:srgbClr val="C4D3EC"/>
                </a:gs>
                <a:gs pos="100000">
                  <a:schemeClr val="accent1">
                    <a:lumMod val="30000"/>
                    <a:lumOff val="70000"/>
                  </a:schemeClr>
                </a:gs>
                <a:gs pos="85000">
                  <a:schemeClr val="accent1">
                    <a:lumMod val="30000"/>
                    <a:lumOff val="70000"/>
                  </a:schemeClr>
                </a:gs>
              </a:gsLst>
              <a:lin ang="5400000" scaled="1"/>
            </a:gradFill>
            <a:ln>
              <a:noFill/>
            </a:ln>
            <a:effectLst/>
          </c:spPr>
          <c:invertIfNegative val="0"/>
          <c:val>
            <c:numRef>
              <c:f>pivots!$M$47:$M$51</c:f>
              <c:numCache>
                <c:formatCode>General</c:formatCode>
                <c:ptCount val="5"/>
                <c:pt idx="0">
                  <c:v>218</c:v>
                </c:pt>
                <c:pt idx="1">
                  <c:v>#N/A</c:v>
                </c:pt>
                <c:pt idx="2">
                  <c:v>#N/A</c:v>
                </c:pt>
                <c:pt idx="3">
                  <c:v>#N/A</c:v>
                </c:pt>
                <c:pt idx="4">
                  <c:v>#N/A</c:v>
                </c:pt>
              </c:numCache>
            </c:numRef>
          </c:val>
          <c:extLst>
            <c:ext xmlns:c16="http://schemas.microsoft.com/office/drawing/2014/chart" uri="{C3380CC4-5D6E-409C-BE32-E72D297353CC}">
              <c16:uniqueId val="{00000001-0A1C-4351-97DA-3C9487791CDB}"/>
            </c:ext>
          </c:extLst>
        </c:ser>
        <c:dLbls>
          <c:showLegendKey val="0"/>
          <c:showVal val="0"/>
          <c:showCatName val="0"/>
          <c:showSerName val="0"/>
          <c:showPercent val="0"/>
          <c:showBubbleSize val="0"/>
        </c:dLbls>
        <c:gapWidth val="25"/>
        <c:overlap val="100"/>
        <c:axId val="768068943"/>
        <c:axId val="768065615"/>
      </c:barChart>
      <c:catAx>
        <c:axId val="7680689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065615"/>
        <c:crosses val="autoZero"/>
        <c:auto val="1"/>
        <c:lblAlgn val="ctr"/>
        <c:lblOffset val="100"/>
        <c:noMultiLvlLbl val="0"/>
      </c:catAx>
      <c:valAx>
        <c:axId val="768065615"/>
        <c:scaling>
          <c:orientation val="minMax"/>
        </c:scaling>
        <c:delete val="1"/>
        <c:axPos val="t"/>
        <c:numFmt formatCode="#,##0" sourceLinked="1"/>
        <c:majorTickMark val="none"/>
        <c:minorTickMark val="none"/>
        <c:tickLblPos val="nextTo"/>
        <c:crossAx val="768068943"/>
        <c:crosses val="autoZero"/>
        <c:crossBetween val="between"/>
      </c:valAx>
      <c:spPr>
        <a:solidFill>
          <a:schemeClr val="bg1"/>
        </a:solidFill>
        <a:ln>
          <a:solidFill>
            <a:schemeClr val="bg1"/>
          </a:solid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rgbClr val="FF0000"/>
                </a:solidFill>
                <a:latin typeface="+mj-lt"/>
              </a:rPr>
              <a:t>Amount</a:t>
            </a:r>
          </a:p>
        </c:rich>
      </c:tx>
      <c:layout>
        <c:manualLayout>
          <c:xMode val="edge"/>
          <c:yMode val="edge"/>
          <c:x val="6.6675091794039798E-2"/>
          <c:y val="3.20175365341836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2"/>
            </a:solidFill>
            <a:ln>
              <a:noFill/>
            </a:ln>
            <a:effectLst/>
          </c:spPr>
          <c:invertIfNegative val="0"/>
          <c:dPt>
            <c:idx val="0"/>
            <c:invertIfNegative val="0"/>
            <c:bubble3D val="0"/>
            <c:spPr>
              <a:solidFill>
                <a:schemeClr val="bg2"/>
              </a:solidFill>
              <a:ln>
                <a:solidFill>
                  <a:schemeClr val="bg2"/>
                </a:solidFill>
              </a:ln>
              <a:effectLst/>
            </c:spPr>
            <c:extLst>
              <c:ext xmlns:c16="http://schemas.microsoft.com/office/drawing/2014/chart" uri="{C3380CC4-5D6E-409C-BE32-E72D297353CC}">
                <c16:uniqueId val="{00000001-50E7-4264-A466-91AA2988CF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pivots!$J$47:$J$51</c:f>
              <c:strCache>
                <c:ptCount val="5"/>
                <c:pt idx="0">
                  <c:v>R02</c:v>
                </c:pt>
                <c:pt idx="1">
                  <c:v>Grand Total</c:v>
                </c:pt>
                <c:pt idx="2">
                  <c:v>0</c:v>
                </c:pt>
                <c:pt idx="3">
                  <c:v>0</c:v>
                </c:pt>
                <c:pt idx="4">
                  <c:v>0</c:v>
                </c:pt>
              </c:strCache>
            </c:strRef>
          </c:cat>
          <c:val>
            <c:numRef>
              <c:f>pivots!$L$47:$L$51</c:f>
              <c:numCache>
                <c:formatCode>\$#,###.0,\'\k\'</c:formatCode>
                <c:ptCount val="5"/>
                <c:pt idx="0">
                  <c:v>20581</c:v>
                </c:pt>
                <c:pt idx="1">
                  <c:v>20581</c:v>
                </c:pt>
                <c:pt idx="2">
                  <c:v>0</c:v>
                </c:pt>
                <c:pt idx="3">
                  <c:v>0</c:v>
                </c:pt>
                <c:pt idx="4">
                  <c:v>0</c:v>
                </c:pt>
              </c:numCache>
            </c:numRef>
          </c:val>
          <c:extLst>
            <c:ext xmlns:c16="http://schemas.microsoft.com/office/drawing/2014/chart" uri="{C3380CC4-5D6E-409C-BE32-E72D297353CC}">
              <c16:uniqueId val="{00000002-50E7-4264-A466-91AA2988CF31}"/>
            </c:ext>
          </c:extLst>
        </c:ser>
        <c:ser>
          <c:idx val="1"/>
          <c:order val="1"/>
          <c:tx>
            <c:strRef>
              <c:f>pivots!$N$46</c:f>
              <c:strCache>
                <c:ptCount val="1"/>
                <c:pt idx="0">
                  <c:v>Sel.Amount</c:v>
                </c:pt>
              </c:strCache>
            </c:strRef>
          </c:tx>
          <c:spPr>
            <a:gradFill>
              <a:gsLst>
                <a:gs pos="0">
                  <a:srgbClr val="FF0000"/>
                </a:gs>
                <a:gs pos="100000">
                  <a:schemeClr val="accent1">
                    <a:lumMod val="45000"/>
                    <a:lumOff val="55000"/>
                  </a:schemeClr>
                </a:gs>
                <a:gs pos="100000">
                  <a:schemeClr val="accent1">
                    <a:lumMod val="45000"/>
                    <a:lumOff val="55000"/>
                  </a:schemeClr>
                </a:gs>
                <a:gs pos="99000">
                  <a:srgbClr val="FF0000"/>
                </a:gs>
                <a:gs pos="100000">
                  <a:srgbClr val="C4D3EC"/>
                </a:gs>
                <a:gs pos="100000">
                  <a:schemeClr val="accent1">
                    <a:lumMod val="30000"/>
                    <a:lumOff val="70000"/>
                  </a:schemeClr>
                </a:gs>
                <a:gs pos="0">
                  <a:srgbClr val="FF0000"/>
                </a:gs>
              </a:gsLst>
              <a:lin ang="5400000" scaled="1"/>
            </a:gradFill>
            <a:ln>
              <a:noFill/>
            </a:ln>
            <a:effectLst/>
          </c:spPr>
          <c:invertIfNegative val="0"/>
          <c:val>
            <c:numRef>
              <c:f>pivots!$N$47:$N$51</c:f>
              <c:numCache>
                <c:formatCode>General</c:formatCode>
                <c:ptCount val="5"/>
                <c:pt idx="0">
                  <c:v>20581</c:v>
                </c:pt>
                <c:pt idx="1">
                  <c:v>#N/A</c:v>
                </c:pt>
                <c:pt idx="2">
                  <c:v>#N/A</c:v>
                </c:pt>
                <c:pt idx="3">
                  <c:v>#N/A</c:v>
                </c:pt>
                <c:pt idx="4">
                  <c:v>#N/A</c:v>
                </c:pt>
              </c:numCache>
            </c:numRef>
          </c:val>
          <c:extLst>
            <c:ext xmlns:c16="http://schemas.microsoft.com/office/drawing/2014/chart" uri="{C3380CC4-5D6E-409C-BE32-E72D297353CC}">
              <c16:uniqueId val="{00000003-50E7-4264-A466-91AA2988CF31}"/>
            </c:ext>
          </c:extLst>
        </c:ser>
        <c:dLbls>
          <c:showLegendKey val="0"/>
          <c:showVal val="0"/>
          <c:showCatName val="0"/>
          <c:showSerName val="0"/>
          <c:showPercent val="0"/>
          <c:showBubbleSize val="0"/>
        </c:dLbls>
        <c:gapWidth val="25"/>
        <c:overlap val="100"/>
        <c:axId val="768068943"/>
        <c:axId val="768065615"/>
      </c:barChart>
      <c:catAx>
        <c:axId val="7680689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065615"/>
        <c:crosses val="autoZero"/>
        <c:auto val="1"/>
        <c:lblAlgn val="ctr"/>
        <c:lblOffset val="100"/>
        <c:noMultiLvlLbl val="0"/>
      </c:catAx>
      <c:valAx>
        <c:axId val="768065615"/>
        <c:scaling>
          <c:orientation val="minMax"/>
        </c:scaling>
        <c:delete val="1"/>
        <c:axPos val="t"/>
        <c:numFmt formatCode="\$#,###.0,\'\k\'" sourceLinked="1"/>
        <c:majorTickMark val="none"/>
        <c:minorTickMark val="none"/>
        <c:tickLblPos val="nextTo"/>
        <c:crossAx val="768068943"/>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(Autosaved).xlsx]pivots!PivotTable4</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1"/>
                </a:solidFill>
              </a:rPr>
              <a:t>MALE</a:t>
            </a:r>
            <a:r>
              <a:rPr lang="en-IN" baseline="0"/>
              <a:t> VS </a:t>
            </a:r>
            <a:r>
              <a:rPr lang="en-IN" baseline="0">
                <a:solidFill>
                  <a:schemeClr val="accent2"/>
                </a:solidFill>
              </a:rPr>
              <a:t>FEMALE</a:t>
            </a:r>
            <a:r>
              <a:rPr lang="en-IN" baseline="0"/>
              <a:t> CALLERS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dLbl>
          <c:idx val="0"/>
          <c:spPr>
            <a:solidFill>
              <a:schemeClr val="accen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layout/>
          <c:spPr>
            <a:solidFill>
              <a:schemeClr val="accent1"/>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
        <c:idx val="9"/>
        <c:spPr>
          <a:solidFill>
            <a:schemeClr val="accent1"/>
          </a:solidFill>
          <a:ln>
            <a:noFill/>
          </a:ln>
          <a:effectLst/>
        </c:spPr>
        <c:marker>
          <c:symbol val="none"/>
        </c:marker>
        <c:dLbl>
          <c:idx val="0"/>
          <c:layout/>
          <c:spPr>
            <a:solidFill>
              <a:schemeClr val="accent2"/>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15:layout/>
            </c:ext>
          </c:extLst>
        </c:dLbl>
      </c:pivotFmt>
    </c:pivotFmts>
    <c:plotArea>
      <c:layout/>
      <c:barChart>
        <c:barDir val="col"/>
        <c:grouping val="percentStacked"/>
        <c:varyColors val="0"/>
        <c:ser>
          <c:idx val="0"/>
          <c:order val="0"/>
          <c:tx>
            <c:strRef>
              <c:f>pivots!$C$66:$C$67</c:f>
              <c:strCache>
                <c:ptCount val="1"/>
                <c:pt idx="0">
                  <c:v>Female</c:v>
                </c:pt>
              </c:strCache>
            </c:strRef>
          </c:tx>
          <c:spPr>
            <a:solidFill>
              <a:schemeClr val="accent1"/>
            </a:solidFill>
            <a:ln>
              <a:noFill/>
            </a:ln>
            <a:effectLst/>
          </c:spPr>
          <c:invertIfNegative val="0"/>
          <c:dLbls>
            <c:spPr>
              <a:solidFill>
                <a:schemeClr val="accent1"/>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pivots!$B$68:$B$71</c:f>
              <c:strCache>
                <c:ptCount val="3"/>
                <c:pt idx="0">
                  <c:v>Cincinnati</c:v>
                </c:pt>
                <c:pt idx="1">
                  <c:v>Cleveland</c:v>
                </c:pt>
                <c:pt idx="2">
                  <c:v>Columbus</c:v>
                </c:pt>
              </c:strCache>
            </c:strRef>
          </c:cat>
          <c:val>
            <c:numRef>
              <c:f>pivots!$C$68:$C$71</c:f>
              <c:numCache>
                <c:formatCode>#,##0</c:formatCode>
                <c:ptCount val="3"/>
                <c:pt idx="0">
                  <c:v>144</c:v>
                </c:pt>
                <c:pt idx="1">
                  <c:v>326</c:v>
                </c:pt>
                <c:pt idx="2">
                  <c:v>129</c:v>
                </c:pt>
              </c:numCache>
            </c:numRef>
          </c:val>
          <c:extLst>
            <c:ext xmlns:c16="http://schemas.microsoft.com/office/drawing/2014/chart" uri="{C3380CC4-5D6E-409C-BE32-E72D297353CC}">
              <c16:uniqueId val="{00000000-78EC-452B-91BC-C8F1A6803118}"/>
            </c:ext>
          </c:extLst>
        </c:ser>
        <c:ser>
          <c:idx val="1"/>
          <c:order val="1"/>
          <c:tx>
            <c:strRef>
              <c:f>pivots!$D$66:$D$67</c:f>
              <c:strCache>
                <c:ptCount val="1"/>
                <c:pt idx="0">
                  <c:v>Male</c:v>
                </c:pt>
              </c:strCache>
            </c:strRef>
          </c:tx>
          <c:spPr>
            <a:solidFill>
              <a:schemeClr val="accent2"/>
            </a:solidFill>
            <a:ln>
              <a:noFill/>
            </a:ln>
            <a:effectLst/>
          </c:spPr>
          <c:invertIfNegative val="0"/>
          <c:dLbls>
            <c:spPr>
              <a:solidFill>
                <a:schemeClr val="accent2"/>
              </a:solidFill>
              <a:ln>
                <a:solidFill>
                  <a:schemeClr val="bg1">
                    <a:alpha val="50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pivots!$B$68:$B$71</c:f>
              <c:strCache>
                <c:ptCount val="3"/>
                <c:pt idx="0">
                  <c:v>Cincinnati</c:v>
                </c:pt>
                <c:pt idx="1">
                  <c:v>Cleveland</c:v>
                </c:pt>
                <c:pt idx="2">
                  <c:v>Columbus</c:v>
                </c:pt>
              </c:strCache>
            </c:strRef>
          </c:cat>
          <c:val>
            <c:numRef>
              <c:f>pivots!$D$68:$D$71</c:f>
              <c:numCache>
                <c:formatCode>#,##0</c:formatCode>
                <c:ptCount val="3"/>
                <c:pt idx="0">
                  <c:v>132</c:v>
                </c:pt>
                <c:pt idx="1">
                  <c:v>63</c:v>
                </c:pt>
                <c:pt idx="2">
                  <c:v>206</c:v>
                </c:pt>
              </c:numCache>
            </c:numRef>
          </c:val>
          <c:extLst>
            <c:ext xmlns:c16="http://schemas.microsoft.com/office/drawing/2014/chart" uri="{C3380CC4-5D6E-409C-BE32-E72D297353CC}">
              <c16:uniqueId val="{00000001-78EC-452B-91BC-C8F1A6803118}"/>
            </c:ext>
          </c:extLst>
        </c:ser>
        <c:dLbls>
          <c:dLblPos val="ctr"/>
          <c:showLegendKey val="0"/>
          <c:showVal val="1"/>
          <c:showCatName val="0"/>
          <c:showSerName val="0"/>
          <c:showPercent val="0"/>
          <c:showBubbleSize val="0"/>
        </c:dLbls>
        <c:gapWidth val="25"/>
        <c:overlap val="100"/>
        <c:axId val="523622271"/>
        <c:axId val="522249391"/>
      </c:barChart>
      <c:catAx>
        <c:axId val="523622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249391"/>
        <c:crosses val="autoZero"/>
        <c:auto val="1"/>
        <c:lblAlgn val="ctr"/>
        <c:lblOffset val="100"/>
        <c:noMultiLvlLbl val="0"/>
      </c:catAx>
      <c:valAx>
        <c:axId val="522249391"/>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523622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 (Autosaved).xlsx]pivots!Rep satisfaction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IN" sz="1600" b="1">
                <a:solidFill>
                  <a:schemeClr val="accent1"/>
                </a:solidFill>
                <a:latin typeface="+mj-lt"/>
              </a:rPr>
              <a:t>RATING</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pivots!$C$81</c:f>
              <c:strCache>
                <c:ptCount val="1"/>
                <c:pt idx="0">
                  <c:v>Total</c:v>
                </c:pt>
              </c:strCache>
            </c:strRef>
          </c:tx>
          <c:spPr>
            <a:solidFill>
              <a:schemeClr val="accent1"/>
            </a:solidFill>
            <a:ln>
              <a:noFill/>
            </a:ln>
            <a:effectLst/>
          </c:spPr>
          <c:invertIfNegative val="0"/>
          <c:cat>
            <c:strRef>
              <c:f>pivots!$B$82:$B$87</c:f>
              <c:strCache>
                <c:ptCount val="5"/>
                <c:pt idx="0">
                  <c:v>1</c:v>
                </c:pt>
                <c:pt idx="1">
                  <c:v>2</c:v>
                </c:pt>
                <c:pt idx="2">
                  <c:v>3</c:v>
                </c:pt>
                <c:pt idx="3">
                  <c:v>4</c:v>
                </c:pt>
                <c:pt idx="4">
                  <c:v>5</c:v>
                </c:pt>
              </c:strCache>
            </c:strRef>
          </c:cat>
          <c:val>
            <c:numRef>
              <c:f>pivots!$C$82:$C$87</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00E7-4AD6-A05C-D6CB8B394C61}"/>
            </c:ext>
          </c:extLst>
        </c:ser>
        <c:dLbls>
          <c:showLegendKey val="0"/>
          <c:showVal val="0"/>
          <c:showCatName val="0"/>
          <c:showSerName val="0"/>
          <c:showPercent val="0"/>
          <c:showBubbleSize val="0"/>
        </c:dLbls>
        <c:gapWidth val="10"/>
        <c:overlap val="-27"/>
        <c:axId val="1368332127"/>
        <c:axId val="1368330879"/>
      </c:barChart>
      <c:catAx>
        <c:axId val="1368332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330879"/>
        <c:crosses val="autoZero"/>
        <c:auto val="1"/>
        <c:lblAlgn val="ctr"/>
        <c:lblOffset val="100"/>
        <c:noMultiLvlLbl val="0"/>
      </c:catAx>
      <c:valAx>
        <c:axId val="13683308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33212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4.png"/><Relationship Id="rId18" Type="http://schemas.openxmlformats.org/officeDocument/2006/relationships/chart" Target="../charts/chart3.xml"/><Relationship Id="rId21" Type="http://schemas.openxmlformats.org/officeDocument/2006/relationships/chart" Target="../charts/chart6.xml"/><Relationship Id="rId12" Type="http://schemas.openxmlformats.org/officeDocument/2006/relationships/image" Target="../media/image3.png"/><Relationship Id="rId17"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1.xml"/><Relationship Id="rId20" Type="http://schemas.openxmlformats.org/officeDocument/2006/relationships/chart" Target="../charts/chart5.xml"/><Relationship Id="rId1" Type="http://schemas.openxmlformats.org/officeDocument/2006/relationships/image" Target="../media/image1.png"/><Relationship Id="rId11" Type="http://schemas.openxmlformats.org/officeDocument/2006/relationships/image" Target="../media/image2.png"/><Relationship Id="rId6" Type="http://schemas.openxmlformats.org/officeDocument/2006/relationships/image" Target="../media/image11.svg"/><Relationship Id="rId15" Type="http://schemas.openxmlformats.org/officeDocument/2006/relationships/image" Target="../media/image5.png"/><Relationship Id="rId10" Type="http://schemas.openxmlformats.org/officeDocument/2006/relationships/image" Target="../media/image15.svg"/><Relationship Id="rId19" Type="http://schemas.openxmlformats.org/officeDocument/2006/relationships/chart" Target="../charts/chart4.xml"/><Relationship Id="rId4" Type="http://schemas.openxmlformats.org/officeDocument/2006/relationships/image" Target="../media/image9.svg"/><Relationship Id="rId14" Type="http://schemas.openxmlformats.org/officeDocument/2006/relationships/image" Target="../media/image17.svg"/></Relationships>
</file>

<file path=xl/drawings/_rels/drawing2.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3.png"/><Relationship Id="rId7" Type="http://schemas.openxmlformats.org/officeDocument/2006/relationships/image" Target="../media/image6.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5.png"/><Relationship Id="rId6" Type="http://schemas.openxmlformats.org/officeDocument/2006/relationships/image" Target="../media/image11.svg"/><Relationship Id="rId11" Type="http://schemas.openxmlformats.org/officeDocument/2006/relationships/image" Target="../media/image4.png"/><Relationship Id="rId5" Type="http://schemas.openxmlformats.org/officeDocument/2006/relationships/image" Target="../media/image2.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131002</xdr:rowOff>
    </xdr:from>
    <xdr:to>
      <xdr:col>2</xdr:col>
      <xdr:colOff>244047</xdr:colOff>
      <xdr:row>6</xdr:row>
      <xdr:rowOff>83508</xdr:rowOff>
    </xdr:to>
    <xdr:sp macro="" textlink="pivots!A4">
      <xdr:nvSpPr>
        <xdr:cNvPr id="2" name="Rectangle 1"/>
        <xdr:cNvSpPr/>
      </xdr:nvSpPr>
      <xdr:spPr>
        <a:xfrm>
          <a:off x="0" y="131002"/>
          <a:ext cx="1580157" cy="10172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513DF95-CD10-41AA-B7E8-39D92AD49AA2}" type="TxLink">
            <a:rPr lang="en-US" sz="2400" b="0" i="0" u="none" strike="noStrike">
              <a:solidFill>
                <a:schemeClr val="bg1"/>
              </a:solidFill>
              <a:latin typeface="Aptos"/>
            </a:rPr>
            <a:pPr algn="ctr"/>
            <a:t>1,000</a:t>
          </a:fld>
          <a:endParaRPr lang="en-IN" sz="2400">
            <a:solidFill>
              <a:schemeClr val="bg1"/>
            </a:solidFill>
          </a:endParaRPr>
        </a:p>
      </xdr:txBody>
    </xdr:sp>
    <xdr:clientData/>
  </xdr:twoCellAnchor>
  <xdr:twoCellAnchor>
    <xdr:from>
      <xdr:col>0</xdr:col>
      <xdr:colOff>483713</xdr:colOff>
      <xdr:row>1</xdr:row>
      <xdr:rowOff>104382</xdr:rowOff>
    </xdr:from>
    <xdr:to>
      <xdr:col>1</xdr:col>
      <xdr:colOff>415133</xdr:colOff>
      <xdr:row>2</xdr:row>
      <xdr:rowOff>113795</xdr:rowOff>
    </xdr:to>
    <xdr:sp macro="" textlink="">
      <xdr:nvSpPr>
        <xdr:cNvPr id="4" name="TextBox 3"/>
        <xdr:cNvSpPr txBox="1"/>
      </xdr:nvSpPr>
      <xdr:spPr>
        <a:xfrm>
          <a:off x="483713" y="281834"/>
          <a:ext cx="599475" cy="186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mj-lt"/>
            </a:rPr>
            <a:t>Calls</a:t>
          </a:r>
        </a:p>
        <a:p>
          <a:endParaRPr lang="en-IN" sz="1600">
            <a:solidFill>
              <a:schemeClr val="bg1"/>
            </a:solidFill>
            <a:latin typeface="+mj-lt"/>
          </a:endParaRPr>
        </a:p>
      </xdr:txBody>
    </xdr:sp>
    <xdr:clientData/>
  </xdr:twoCellAnchor>
  <xdr:twoCellAnchor editAs="oneCell">
    <xdr:from>
      <xdr:col>0</xdr:col>
      <xdr:colOff>278604</xdr:colOff>
      <xdr:row>1</xdr:row>
      <xdr:rowOff>110767</xdr:rowOff>
    </xdr:from>
    <xdr:to>
      <xdr:col>0</xdr:col>
      <xdr:colOff>490603</xdr:colOff>
      <xdr:row>2</xdr:row>
      <xdr:rowOff>129540</xdr:rowOff>
    </xdr:to>
    <xdr:pic>
      <xdr:nvPicPr>
        <xdr:cNvPr id="5"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10"/>
            </a:ext>
          </a:extLst>
        </a:blip>
        <a:stretch>
          <a:fillRect/>
        </a:stretch>
      </xdr:blipFill>
      <xdr:spPr>
        <a:xfrm>
          <a:off x="278604" y="288219"/>
          <a:ext cx="211999" cy="196225"/>
        </a:xfrm>
        <a:prstGeom prst="rect">
          <a:avLst/>
        </a:prstGeom>
      </xdr:spPr>
    </xdr:pic>
    <xdr:clientData/>
  </xdr:twoCellAnchor>
  <xdr:twoCellAnchor>
    <xdr:from>
      <xdr:col>4</xdr:col>
      <xdr:colOff>480061</xdr:colOff>
      <xdr:row>7</xdr:row>
      <xdr:rowOff>165344</xdr:rowOff>
    </xdr:from>
    <xdr:to>
      <xdr:col>5</xdr:col>
      <xdr:colOff>266701</xdr:colOff>
      <xdr:row>9</xdr:row>
      <xdr:rowOff>94572</xdr:rowOff>
    </xdr:to>
    <xdr:sp macro="" textlink="">
      <xdr:nvSpPr>
        <xdr:cNvPr id="6" name="TextBox 5"/>
        <xdr:cNvSpPr txBox="1"/>
      </xdr:nvSpPr>
      <xdr:spPr>
        <a:xfrm>
          <a:off x="3152280" y="1407508"/>
          <a:ext cx="454695" cy="284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IN" sz="1100">
            <a:solidFill>
              <a:schemeClr val="bg2"/>
            </a:solidFill>
          </a:endParaRPr>
        </a:p>
      </xdr:txBody>
    </xdr:sp>
    <xdr:clientData/>
  </xdr:twoCellAnchor>
  <xdr:twoCellAnchor>
    <xdr:from>
      <xdr:col>0</xdr:col>
      <xdr:colOff>0</xdr:colOff>
      <xdr:row>9</xdr:row>
      <xdr:rowOff>124738</xdr:rowOff>
    </xdr:from>
    <xdr:to>
      <xdr:col>2</xdr:col>
      <xdr:colOff>448849</xdr:colOff>
      <xdr:row>15</xdr:row>
      <xdr:rowOff>83507</xdr:rowOff>
    </xdr:to>
    <xdr:sp macro="" textlink="pivots!B4">
      <xdr:nvSpPr>
        <xdr:cNvPr id="8" name="Rectangle 7"/>
        <xdr:cNvSpPr/>
      </xdr:nvSpPr>
      <xdr:spPr>
        <a:xfrm>
          <a:off x="0" y="1721806"/>
          <a:ext cx="1784959" cy="102348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3693515-7179-4351-A5C5-AC08253C9F0E}" type="TxLink">
            <a:rPr lang="en-US" sz="2400" b="0" i="0" u="none" strike="noStrike">
              <a:solidFill>
                <a:schemeClr val="bg1"/>
              </a:solidFill>
              <a:latin typeface="Aptos"/>
              <a:ea typeface="+mn-ea"/>
              <a:cs typeface="+mn-cs"/>
            </a:rPr>
            <a:pPr marL="0" indent="0" algn="ctr"/>
            <a:t>$96,623</a:t>
          </a:fld>
          <a:endParaRPr lang="en-IN" sz="2400" b="0" i="0" u="none" strike="noStrike">
            <a:solidFill>
              <a:schemeClr val="bg1"/>
            </a:solidFill>
            <a:latin typeface="Aptos"/>
            <a:ea typeface="+mn-ea"/>
            <a:cs typeface="+mn-cs"/>
          </a:endParaRPr>
        </a:p>
      </xdr:txBody>
    </xdr:sp>
    <xdr:clientData/>
  </xdr:twoCellAnchor>
  <xdr:twoCellAnchor>
    <xdr:from>
      <xdr:col>0</xdr:col>
      <xdr:colOff>553234</xdr:colOff>
      <xdr:row>10</xdr:row>
      <xdr:rowOff>62629</xdr:rowOff>
    </xdr:from>
    <xdr:to>
      <xdr:col>1</xdr:col>
      <xdr:colOff>550833</xdr:colOff>
      <xdr:row>12</xdr:row>
      <xdr:rowOff>11064</xdr:rowOff>
    </xdr:to>
    <xdr:sp macro="" textlink="">
      <xdr:nvSpPr>
        <xdr:cNvPr id="9" name="TextBox 8"/>
        <xdr:cNvSpPr txBox="1"/>
      </xdr:nvSpPr>
      <xdr:spPr>
        <a:xfrm>
          <a:off x="553234" y="1837150"/>
          <a:ext cx="665654" cy="303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Amount</a:t>
          </a:r>
        </a:p>
        <a:p>
          <a:endParaRPr lang="en-IN" sz="1100">
            <a:solidFill>
              <a:schemeClr val="bg1"/>
            </a:solidFill>
            <a:latin typeface="+mj-lt"/>
          </a:endParaRPr>
        </a:p>
      </xdr:txBody>
    </xdr:sp>
    <xdr:clientData/>
  </xdr:twoCellAnchor>
  <xdr:twoCellAnchor>
    <xdr:from>
      <xdr:col>0</xdr:col>
      <xdr:colOff>480060</xdr:colOff>
      <xdr:row>13</xdr:row>
      <xdr:rowOff>60960</xdr:rowOff>
    </xdr:from>
    <xdr:to>
      <xdr:col>1</xdr:col>
      <xdr:colOff>657616</xdr:colOff>
      <xdr:row>15</xdr:row>
      <xdr:rowOff>0</xdr:rowOff>
    </xdr:to>
    <xdr:sp macro="" textlink="pivots!B9">
      <xdr:nvSpPr>
        <xdr:cNvPr id="11" name="TextBox 10"/>
        <xdr:cNvSpPr txBox="1"/>
      </xdr:nvSpPr>
      <xdr:spPr>
        <a:xfrm>
          <a:off x="480060" y="2367837"/>
          <a:ext cx="845611" cy="2939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8C36ADD-A15C-4F98-9B8F-3A61F6E31F1D}" type="TxLink">
            <a:rPr lang="en-US" sz="1100" b="0" i="0" u="none" strike="noStrike">
              <a:solidFill>
                <a:srgbClr val="000000"/>
              </a:solidFill>
              <a:latin typeface="Aptos"/>
            </a:rPr>
            <a:pPr/>
            <a:t>$20,581</a:t>
          </a:fld>
          <a:endParaRPr lang="en-IN" sz="1100">
            <a:solidFill>
              <a:schemeClr val="bg2"/>
            </a:solidFill>
          </a:endParaRPr>
        </a:p>
      </xdr:txBody>
    </xdr:sp>
    <xdr:clientData/>
  </xdr:twoCellAnchor>
  <xdr:twoCellAnchor>
    <xdr:from>
      <xdr:col>0</xdr:col>
      <xdr:colOff>0</xdr:colOff>
      <xdr:row>17</xdr:row>
      <xdr:rowOff>103861</xdr:rowOff>
    </xdr:from>
    <xdr:to>
      <xdr:col>2</xdr:col>
      <xdr:colOff>521917</xdr:colOff>
      <xdr:row>23</xdr:row>
      <xdr:rowOff>125261</xdr:rowOff>
    </xdr:to>
    <xdr:sp macro="" textlink="pivots!C4">
      <xdr:nvSpPr>
        <xdr:cNvPr id="12" name="Rectangle 11"/>
        <xdr:cNvSpPr/>
      </xdr:nvSpPr>
      <xdr:spPr>
        <a:xfrm>
          <a:off x="0" y="3120546"/>
          <a:ext cx="1858027" cy="10861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E6B8DDD-9E47-468A-8E50-EF326A6E58C6}" type="TxLink">
            <a:rPr lang="en-US" sz="2400" b="0" i="0" u="none" strike="noStrike">
              <a:solidFill>
                <a:schemeClr val="bg1"/>
              </a:solidFill>
              <a:latin typeface="Aptos"/>
              <a:ea typeface="+mn-ea"/>
              <a:cs typeface="+mn-cs"/>
            </a:rPr>
            <a:pPr marL="0" indent="0" algn="ctr"/>
            <a:t>89,850</a:t>
          </a:fld>
          <a:endParaRPr lang="en-IN" sz="2400" b="0" i="0" u="none" strike="noStrike">
            <a:solidFill>
              <a:schemeClr val="bg1"/>
            </a:solidFill>
            <a:latin typeface="Aptos"/>
            <a:ea typeface="+mn-ea"/>
            <a:cs typeface="+mn-cs"/>
          </a:endParaRPr>
        </a:p>
      </xdr:txBody>
    </xdr:sp>
    <xdr:clientData/>
  </xdr:twoCellAnchor>
  <xdr:twoCellAnchor>
    <xdr:from>
      <xdr:col>0</xdr:col>
      <xdr:colOff>577659</xdr:colOff>
      <xdr:row>18</xdr:row>
      <xdr:rowOff>81002</xdr:rowOff>
    </xdr:from>
    <xdr:to>
      <xdr:col>2</xdr:col>
      <xdr:colOff>41753</xdr:colOff>
      <xdr:row>19</xdr:row>
      <xdr:rowOff>135699</xdr:rowOff>
    </xdr:to>
    <xdr:sp macro="" textlink="">
      <xdr:nvSpPr>
        <xdr:cNvPr id="13" name="TextBox 12"/>
        <xdr:cNvSpPr txBox="1"/>
      </xdr:nvSpPr>
      <xdr:spPr>
        <a:xfrm>
          <a:off x="577659" y="3275139"/>
          <a:ext cx="800204" cy="2321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Duration</a:t>
          </a:r>
        </a:p>
        <a:p>
          <a:endParaRPr lang="en-IN" sz="1100">
            <a:solidFill>
              <a:schemeClr val="bg1"/>
            </a:solidFill>
            <a:latin typeface="+mj-lt"/>
          </a:endParaRPr>
        </a:p>
      </xdr:txBody>
    </xdr:sp>
    <xdr:clientData/>
  </xdr:twoCellAnchor>
  <xdr:twoCellAnchor>
    <xdr:from>
      <xdr:col>0</xdr:col>
      <xdr:colOff>636635</xdr:colOff>
      <xdr:row>21</xdr:row>
      <xdr:rowOff>92274</xdr:rowOff>
    </xdr:from>
    <xdr:to>
      <xdr:col>2</xdr:col>
      <xdr:colOff>31315</xdr:colOff>
      <xdr:row>23</xdr:row>
      <xdr:rowOff>20877</xdr:rowOff>
    </xdr:to>
    <xdr:sp macro="" textlink="pivots!C9">
      <xdr:nvSpPr>
        <xdr:cNvPr id="15" name="TextBox 14"/>
        <xdr:cNvSpPr txBox="1"/>
      </xdr:nvSpPr>
      <xdr:spPr>
        <a:xfrm>
          <a:off x="636635" y="3818767"/>
          <a:ext cx="730790" cy="283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607ECE9-34EC-41E6-82AC-056A3A3786D6}" type="TxLink">
            <a:rPr lang="en-US" sz="1100" b="0" i="0" u="none" strike="noStrike">
              <a:solidFill>
                <a:srgbClr val="000000"/>
              </a:solidFill>
              <a:latin typeface="Aptos"/>
            </a:rPr>
            <a:pPr/>
            <a:t>19,300</a:t>
          </a:fld>
          <a:endParaRPr lang="en-IN" sz="1100">
            <a:solidFill>
              <a:schemeClr val="bg2"/>
            </a:solidFill>
          </a:endParaRPr>
        </a:p>
      </xdr:txBody>
    </xdr:sp>
    <xdr:clientData/>
  </xdr:twoCellAnchor>
  <xdr:twoCellAnchor>
    <xdr:from>
      <xdr:col>0</xdr:col>
      <xdr:colOff>0</xdr:colOff>
      <xdr:row>25</xdr:row>
      <xdr:rowOff>135177</xdr:rowOff>
    </xdr:from>
    <xdr:to>
      <xdr:col>2</xdr:col>
      <xdr:colOff>511479</xdr:colOff>
      <xdr:row>31</xdr:row>
      <xdr:rowOff>104384</xdr:rowOff>
    </xdr:to>
    <xdr:sp macro="" textlink="pivots!D4">
      <xdr:nvSpPr>
        <xdr:cNvPr id="16" name="Rectangle 15"/>
        <xdr:cNvSpPr/>
      </xdr:nvSpPr>
      <xdr:spPr>
        <a:xfrm>
          <a:off x="0" y="4571478"/>
          <a:ext cx="1847589" cy="10339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6252EA8-5BF6-4675-881A-1E6A140A2E84}" type="TxLink">
            <a:rPr lang="en-US" sz="2400" b="0" i="0" u="none" strike="noStrike">
              <a:solidFill>
                <a:schemeClr val="bg1"/>
              </a:solidFill>
              <a:latin typeface="Aptos"/>
              <a:ea typeface="+mn-ea"/>
              <a:cs typeface="+mn-cs"/>
            </a:rPr>
            <a:pPr marL="0" indent="0" algn="ctr"/>
            <a:t>3.9</a:t>
          </a:fld>
          <a:endParaRPr lang="en-IN" sz="2400" b="0" i="0" u="none" strike="noStrike">
            <a:solidFill>
              <a:schemeClr val="bg1"/>
            </a:solidFill>
            <a:latin typeface="Aptos"/>
            <a:ea typeface="+mn-ea"/>
            <a:cs typeface="+mn-cs"/>
          </a:endParaRPr>
        </a:p>
      </xdr:txBody>
    </xdr:sp>
    <xdr:clientData/>
  </xdr:twoCellAnchor>
  <xdr:twoCellAnchor>
    <xdr:from>
      <xdr:col>0</xdr:col>
      <xdr:colOff>535905</xdr:colOff>
      <xdr:row>26</xdr:row>
      <xdr:rowOff>81002</xdr:rowOff>
    </xdr:from>
    <xdr:to>
      <xdr:col>2</xdr:col>
      <xdr:colOff>114821</xdr:colOff>
      <xdr:row>27</xdr:row>
      <xdr:rowOff>125261</xdr:rowOff>
    </xdr:to>
    <xdr:sp macro="" textlink="">
      <xdr:nvSpPr>
        <xdr:cNvPr id="17" name="TextBox 16"/>
        <xdr:cNvSpPr txBox="1"/>
      </xdr:nvSpPr>
      <xdr:spPr>
        <a:xfrm>
          <a:off x="535905" y="4694755"/>
          <a:ext cx="915026" cy="221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chemeClr val="bg1"/>
              </a:solidFill>
              <a:latin typeface="+mj-lt"/>
            </a:rPr>
            <a:t>Avg.Rating</a:t>
          </a:r>
        </a:p>
        <a:p>
          <a:endParaRPr lang="en-IN" sz="1100">
            <a:solidFill>
              <a:schemeClr val="bg1"/>
            </a:solidFill>
            <a:latin typeface="+mj-lt"/>
          </a:endParaRPr>
        </a:p>
        <a:p>
          <a:endParaRPr lang="en-IN" sz="1100">
            <a:solidFill>
              <a:schemeClr val="bg1"/>
            </a:solidFill>
            <a:latin typeface="+mj-lt"/>
          </a:endParaRPr>
        </a:p>
      </xdr:txBody>
    </xdr:sp>
    <xdr:clientData/>
  </xdr:twoCellAnchor>
  <xdr:twoCellAnchor>
    <xdr:from>
      <xdr:col>0</xdr:col>
      <xdr:colOff>626197</xdr:colOff>
      <xdr:row>29</xdr:row>
      <xdr:rowOff>71398</xdr:rowOff>
    </xdr:from>
    <xdr:to>
      <xdr:col>2</xdr:col>
      <xdr:colOff>10438</xdr:colOff>
      <xdr:row>31</xdr:row>
      <xdr:rowOff>31314</xdr:rowOff>
    </xdr:to>
    <xdr:sp macro="" textlink="pivots!D9">
      <xdr:nvSpPr>
        <xdr:cNvPr id="19" name="TextBox 18"/>
        <xdr:cNvSpPr txBox="1"/>
      </xdr:nvSpPr>
      <xdr:spPr>
        <a:xfrm>
          <a:off x="626197" y="5217508"/>
          <a:ext cx="720351" cy="31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A662A0-5DC8-4DAC-9C39-BC73D678BAB6}" type="TxLink">
            <a:rPr lang="en-US" sz="1100" b="0" i="0" u="none" strike="noStrike">
              <a:solidFill>
                <a:srgbClr val="000000"/>
              </a:solidFill>
              <a:effectLst/>
              <a:latin typeface="Aptos"/>
              <a:ea typeface="+mn-ea"/>
              <a:cs typeface="+mn-cs"/>
            </a:rPr>
            <a:pPr algn="ctr"/>
            <a:t>3.9</a:t>
          </a:fld>
          <a:endParaRPr lang="en-IN" sz="1100">
            <a:solidFill>
              <a:schemeClr val="bg2"/>
            </a:solidFill>
          </a:endParaRPr>
        </a:p>
      </xdr:txBody>
    </xdr:sp>
    <xdr:clientData/>
  </xdr:twoCellAnchor>
  <xdr:twoCellAnchor>
    <xdr:from>
      <xdr:col>0</xdr:col>
      <xdr:colOff>62631</xdr:colOff>
      <xdr:row>33</xdr:row>
      <xdr:rowOff>114300</xdr:rowOff>
    </xdr:from>
    <xdr:to>
      <xdr:col>2</xdr:col>
      <xdr:colOff>542795</xdr:colOff>
      <xdr:row>40</xdr:row>
      <xdr:rowOff>41754</xdr:rowOff>
    </xdr:to>
    <xdr:sp macro="" textlink="pivots!E4">
      <xdr:nvSpPr>
        <xdr:cNvPr id="20" name="Rectangle 19"/>
        <xdr:cNvSpPr/>
      </xdr:nvSpPr>
      <xdr:spPr>
        <a:xfrm>
          <a:off x="62631" y="5970218"/>
          <a:ext cx="1816274" cy="116961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D9C4464-842E-41A7-A98F-FF6086D920CB}" type="TxLink">
            <a:rPr lang="en-US" sz="2400" b="0" i="0" u="none" strike="noStrike">
              <a:solidFill>
                <a:schemeClr val="bg1"/>
              </a:solidFill>
              <a:latin typeface="Aptos"/>
              <a:ea typeface="+mn-ea"/>
              <a:cs typeface="+mn-cs"/>
            </a:rPr>
            <a:pPr marL="0" indent="0" algn="ctr"/>
            <a:t>307</a:t>
          </a:fld>
          <a:endParaRPr lang="en-IN" sz="2400" b="0" i="0" u="none" strike="noStrike">
            <a:solidFill>
              <a:schemeClr val="bg1"/>
            </a:solidFill>
            <a:latin typeface="Aptos"/>
            <a:ea typeface="+mn-ea"/>
            <a:cs typeface="+mn-cs"/>
          </a:endParaRPr>
        </a:p>
      </xdr:txBody>
    </xdr:sp>
    <xdr:clientData/>
  </xdr:twoCellAnchor>
  <xdr:twoCellAnchor>
    <xdr:from>
      <xdr:col>0</xdr:col>
      <xdr:colOff>546343</xdr:colOff>
      <xdr:row>34</xdr:row>
      <xdr:rowOff>101878</xdr:rowOff>
    </xdr:from>
    <xdr:to>
      <xdr:col>2</xdr:col>
      <xdr:colOff>323588</xdr:colOff>
      <xdr:row>36</xdr:row>
      <xdr:rowOff>41753</xdr:rowOff>
    </xdr:to>
    <xdr:sp macro="" textlink="">
      <xdr:nvSpPr>
        <xdr:cNvPr id="21" name="TextBox 20"/>
        <xdr:cNvSpPr txBox="1"/>
      </xdr:nvSpPr>
      <xdr:spPr>
        <a:xfrm>
          <a:off x="546343" y="6135248"/>
          <a:ext cx="1113355" cy="294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latin typeface="+mj-lt"/>
            </a:rPr>
            <a:t>Happy</a:t>
          </a:r>
          <a:r>
            <a:rPr lang="en-IN" sz="1100" baseline="0">
              <a:solidFill>
                <a:schemeClr val="bg1"/>
              </a:solidFill>
              <a:latin typeface="+mj-lt"/>
            </a:rPr>
            <a:t> calllers</a:t>
          </a:r>
        </a:p>
        <a:p>
          <a:endParaRPr lang="en-IN" sz="1100">
            <a:solidFill>
              <a:schemeClr val="bg1"/>
            </a:solidFill>
            <a:latin typeface="+mj-lt"/>
          </a:endParaRPr>
        </a:p>
        <a:p>
          <a:endParaRPr lang="en-IN" sz="1100">
            <a:solidFill>
              <a:schemeClr val="bg1"/>
            </a:solidFill>
            <a:latin typeface="+mj-lt"/>
          </a:endParaRPr>
        </a:p>
      </xdr:txBody>
    </xdr:sp>
    <xdr:clientData/>
  </xdr:twoCellAnchor>
  <xdr:twoCellAnchor>
    <xdr:from>
      <xdr:col>1</xdr:col>
      <xdr:colOff>125156</xdr:colOff>
      <xdr:row>37</xdr:row>
      <xdr:rowOff>123591</xdr:rowOff>
    </xdr:from>
    <xdr:to>
      <xdr:col>1</xdr:col>
      <xdr:colOff>579851</xdr:colOff>
      <xdr:row>39</xdr:row>
      <xdr:rowOff>52819</xdr:rowOff>
    </xdr:to>
    <xdr:sp macro="" textlink="pivots!E9">
      <xdr:nvSpPr>
        <xdr:cNvPr id="23" name="TextBox 22"/>
        <xdr:cNvSpPr txBox="1"/>
      </xdr:nvSpPr>
      <xdr:spPr>
        <a:xfrm>
          <a:off x="793211" y="6689317"/>
          <a:ext cx="454695" cy="284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FB29606-FAF0-4F30-AEF8-D7644A00BA27}" type="TxLink">
            <a:rPr lang="en-US" sz="1100" b="0" i="0" u="none" strike="noStrike">
              <a:solidFill>
                <a:srgbClr val="000000"/>
              </a:solidFill>
              <a:effectLst/>
              <a:latin typeface="Aptos"/>
              <a:ea typeface="+mn-ea"/>
              <a:cs typeface="+mn-cs"/>
            </a:rPr>
            <a:pPr/>
            <a:t>74</a:t>
          </a:fld>
          <a:endParaRPr lang="en-IN" sz="1100">
            <a:solidFill>
              <a:schemeClr val="bg2"/>
            </a:solidFill>
          </a:endParaRPr>
        </a:p>
      </xdr:txBody>
    </xdr:sp>
    <xdr:clientData/>
  </xdr:twoCellAnchor>
  <xdr:twoCellAnchor editAs="oneCell">
    <xdr:from>
      <xdr:col>0</xdr:col>
      <xdr:colOff>90713</xdr:colOff>
      <xdr:row>10</xdr:row>
      <xdr:rowOff>29747</xdr:rowOff>
    </xdr:from>
    <xdr:to>
      <xdr:col>0</xdr:col>
      <xdr:colOff>438410</xdr:colOff>
      <xdr:row>11</xdr:row>
      <xdr:rowOff>153594</xdr:rowOff>
    </xdr:to>
    <xdr:pic>
      <xdr:nvPicPr>
        <xdr:cNvPr id="2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11">
          <a:extLst>
            <a:ext uri="{96DAC541-7B7A-43D3-8B79-37D633B846F1}">
              <asvg:svgBlip xmlns="" xmlns:asvg="http://schemas.microsoft.com/office/drawing/2016/SVG/main" r:embed="rId6"/>
            </a:ext>
          </a:extLst>
        </a:blip>
        <a:stretch>
          <a:fillRect/>
        </a:stretch>
      </xdr:blipFill>
      <xdr:spPr>
        <a:xfrm>
          <a:off x="90713" y="1804268"/>
          <a:ext cx="347697" cy="301299"/>
        </a:xfrm>
        <a:prstGeom prst="rect">
          <a:avLst/>
        </a:prstGeom>
      </xdr:spPr>
    </xdr:pic>
    <xdr:clientData/>
  </xdr:twoCellAnchor>
  <xdr:twoCellAnchor editAs="oneCell">
    <xdr:from>
      <xdr:col>0</xdr:col>
      <xdr:colOff>323590</xdr:colOff>
      <xdr:row>18</xdr:row>
      <xdr:rowOff>52191</xdr:rowOff>
    </xdr:from>
    <xdr:to>
      <xdr:col>0</xdr:col>
      <xdr:colOff>636740</xdr:colOff>
      <xdr:row>20</xdr:row>
      <xdr:rowOff>4626</xdr:rowOff>
    </xdr:to>
    <xdr:pic>
      <xdr:nvPicPr>
        <xdr:cNvPr id="25"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12">
          <a:extLst>
            <a:ext uri="{96DAC541-7B7A-43D3-8B79-37D633B846F1}">
              <asvg:svgBlip xmlns="" xmlns:asvg="http://schemas.microsoft.com/office/drawing/2016/SVG/main" r:embed="rId4"/>
            </a:ext>
          </a:extLst>
        </a:blip>
        <a:stretch>
          <a:fillRect/>
        </a:stretch>
      </xdr:blipFill>
      <xdr:spPr>
        <a:xfrm>
          <a:off x="323590" y="3246328"/>
          <a:ext cx="313150" cy="299221"/>
        </a:xfrm>
        <a:prstGeom prst="rect">
          <a:avLst/>
        </a:prstGeom>
      </xdr:spPr>
    </xdr:pic>
    <xdr:clientData/>
  </xdr:twoCellAnchor>
  <xdr:twoCellAnchor editAs="oneCell">
    <xdr:from>
      <xdr:col>0</xdr:col>
      <xdr:colOff>163784</xdr:colOff>
      <xdr:row>26</xdr:row>
      <xdr:rowOff>81940</xdr:rowOff>
    </xdr:from>
    <xdr:to>
      <xdr:col>0</xdr:col>
      <xdr:colOff>531989</xdr:colOff>
      <xdr:row>28</xdr:row>
      <xdr:rowOff>62629</xdr:rowOff>
    </xdr:to>
    <xdr:pic>
      <xdr:nvPicPr>
        <xdr:cNvPr id="26"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3">
          <a:extLst>
            <a:ext uri="{96DAC541-7B7A-43D3-8B79-37D633B846F1}">
              <asvg:svgBlip xmlns="" xmlns:asvg="http://schemas.microsoft.com/office/drawing/2016/SVG/main" r:embed="rId14"/>
            </a:ext>
          </a:extLst>
        </a:blip>
        <a:srcRect/>
        <a:stretch/>
      </xdr:blipFill>
      <xdr:spPr>
        <a:xfrm>
          <a:off x="163784" y="4695693"/>
          <a:ext cx="368205" cy="335594"/>
        </a:xfrm>
        <a:prstGeom prst="rect">
          <a:avLst/>
        </a:prstGeom>
      </xdr:spPr>
    </xdr:pic>
    <xdr:clientData/>
  </xdr:twoCellAnchor>
  <xdr:twoCellAnchor editAs="oneCell">
    <xdr:from>
      <xdr:col>0</xdr:col>
      <xdr:colOff>173588</xdr:colOff>
      <xdr:row>34</xdr:row>
      <xdr:rowOff>62109</xdr:rowOff>
    </xdr:from>
    <xdr:to>
      <xdr:col>0</xdr:col>
      <xdr:colOff>552262</xdr:colOff>
      <xdr:row>36</xdr:row>
      <xdr:rowOff>52192</xdr:rowOff>
    </xdr:to>
    <xdr:pic>
      <xdr:nvPicPr>
        <xdr:cNvPr id="29"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5">
          <a:extLst>
            <a:ext uri="{96DAC541-7B7A-43D3-8B79-37D633B846F1}">
              <asvg:svgBlip xmlns="" xmlns:asvg="http://schemas.microsoft.com/office/drawing/2016/SVG/main" r:embed="rId2"/>
            </a:ext>
          </a:extLst>
        </a:blip>
        <a:stretch>
          <a:fillRect/>
        </a:stretch>
      </xdr:blipFill>
      <xdr:spPr>
        <a:xfrm>
          <a:off x="173588" y="6095479"/>
          <a:ext cx="378674" cy="344987"/>
        </a:xfrm>
        <a:prstGeom prst="rect">
          <a:avLst/>
        </a:prstGeom>
      </xdr:spPr>
    </xdr:pic>
    <xdr:clientData/>
  </xdr:twoCellAnchor>
  <xdr:twoCellAnchor>
    <xdr:from>
      <xdr:col>0</xdr:col>
      <xdr:colOff>521917</xdr:colOff>
      <xdr:row>4</xdr:row>
      <xdr:rowOff>135700</xdr:rowOff>
    </xdr:from>
    <xdr:to>
      <xdr:col>1</xdr:col>
      <xdr:colOff>490602</xdr:colOff>
      <xdr:row>6</xdr:row>
      <xdr:rowOff>31316</xdr:rowOff>
    </xdr:to>
    <xdr:sp macro="" textlink="pivots!A9">
      <xdr:nvSpPr>
        <xdr:cNvPr id="34" name="TextBox 33"/>
        <xdr:cNvSpPr txBox="1"/>
      </xdr:nvSpPr>
      <xdr:spPr>
        <a:xfrm>
          <a:off x="521917" y="845508"/>
          <a:ext cx="636740" cy="2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5C8E8E-941D-4CA9-9CF7-6E003E3AA65F}" type="TxLink">
            <a:rPr lang="en-US" sz="1100" b="0" i="0" u="none" strike="noStrike">
              <a:ln>
                <a:solidFill>
                  <a:schemeClr val="bg1"/>
                </a:solidFill>
              </a:ln>
              <a:solidFill>
                <a:srgbClr val="000000"/>
              </a:solidFill>
              <a:latin typeface="Aptos"/>
            </a:rPr>
            <a:pPr algn="ctr"/>
            <a:t>218</a:t>
          </a:fld>
          <a:endParaRPr lang="en-IN" sz="1100">
            <a:ln>
              <a:solidFill>
                <a:schemeClr val="bg1"/>
              </a:solidFill>
            </a:ln>
          </a:endParaRPr>
        </a:p>
      </xdr:txBody>
    </xdr:sp>
    <xdr:clientData/>
  </xdr:twoCellAnchor>
  <xdr:twoCellAnchor editAs="oneCell">
    <xdr:from>
      <xdr:col>13</xdr:col>
      <xdr:colOff>490603</xdr:colOff>
      <xdr:row>27</xdr:row>
      <xdr:rowOff>62631</xdr:rowOff>
    </xdr:from>
    <xdr:to>
      <xdr:col>16</xdr:col>
      <xdr:colOff>315238</xdr:colOff>
      <xdr:row>41</xdr:row>
      <xdr:rowOff>45277</xdr:rowOff>
    </xdr:to>
    <mc:AlternateContent xmlns:mc="http://schemas.openxmlformats.org/markup-compatibility/2006" xmlns:a14="http://schemas.microsoft.com/office/drawing/2010/main">
      <mc:Choice Requires="a14">
        <xdr:graphicFrame macro="">
          <xdr:nvGraphicFramePr>
            <xdr:cNvPr id="39" name="Representative"/>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175315" y="485383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10438</xdr:colOff>
      <xdr:row>0</xdr:row>
      <xdr:rowOff>114822</xdr:rowOff>
    </xdr:from>
    <xdr:to>
      <xdr:col>14</xdr:col>
      <xdr:colOff>93944</xdr:colOff>
      <xdr:row>24</xdr:row>
      <xdr:rowOff>175365</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93945</xdr:colOff>
      <xdr:row>1</xdr:row>
      <xdr:rowOff>0</xdr:rowOff>
    </xdr:from>
    <xdr:to>
      <xdr:col>17</xdr:col>
      <xdr:colOff>469726</xdr:colOff>
      <xdr:row>12</xdr:row>
      <xdr:rowOff>93945</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668054</xdr:colOff>
      <xdr:row>27</xdr:row>
      <xdr:rowOff>167013</xdr:rowOff>
    </xdr:from>
    <xdr:to>
      <xdr:col>13</xdr:col>
      <xdr:colOff>52192</xdr:colOff>
      <xdr:row>45</xdr:row>
      <xdr:rowOff>146137</xdr:rowOff>
    </xdr:to>
    <xdr:sp macro="" textlink="">
      <xdr:nvSpPr>
        <xdr:cNvPr id="3" name="Rectangle 2"/>
        <xdr:cNvSpPr/>
      </xdr:nvSpPr>
      <xdr:spPr>
        <a:xfrm>
          <a:off x="2672218" y="4958218"/>
          <a:ext cx="6064686" cy="3173261"/>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323589</xdr:colOff>
      <xdr:row>28</xdr:row>
      <xdr:rowOff>31315</xdr:rowOff>
    </xdr:from>
    <xdr:to>
      <xdr:col>8</xdr:col>
      <xdr:colOff>480164</xdr:colOff>
      <xdr:row>48</xdr:row>
      <xdr:rowOff>114821</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448849</xdr:colOff>
      <xdr:row>28</xdr:row>
      <xdr:rowOff>20876</xdr:rowOff>
    </xdr:from>
    <xdr:to>
      <xdr:col>13</xdr:col>
      <xdr:colOff>198328</xdr:colOff>
      <xdr:row>48</xdr:row>
      <xdr:rowOff>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17</xdr:col>
      <xdr:colOff>615863</xdr:colOff>
      <xdr:row>1</xdr:row>
      <xdr:rowOff>104384</xdr:rowOff>
    </xdr:from>
    <xdr:to>
      <xdr:col>21</xdr:col>
      <xdr:colOff>584548</xdr:colOff>
      <xdr:row>15</xdr:row>
      <xdr:rowOff>10439</xdr:rowOff>
    </xdr:to>
    <xdr:graphicFrame macro="">
      <xdr:nvGraphicFramePr>
        <xdr:cNvPr id="31" name="Chart 3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22</xdr:col>
      <xdr:colOff>135699</xdr:colOff>
      <xdr:row>1</xdr:row>
      <xdr:rowOff>52191</xdr:rowOff>
    </xdr:from>
    <xdr:to>
      <xdr:col>28</xdr:col>
      <xdr:colOff>156576</xdr:colOff>
      <xdr:row>14</xdr:row>
      <xdr:rowOff>146136</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46383</xdr:colOff>
      <xdr:row>3</xdr:row>
      <xdr:rowOff>291512</xdr:rowOff>
    </xdr:from>
    <xdr:to>
      <xdr:col>1</xdr:col>
      <xdr:colOff>456033</xdr:colOff>
      <xdr:row>5</xdr:row>
      <xdr:rowOff>58139</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 xmlns:asvg="http://schemas.microsoft.com/office/drawing/2016/SVG/main" r:embed="rId8"/>
            </a:ext>
          </a:extLst>
        </a:blip>
        <a:stretch>
          <a:fillRect/>
        </a:stretch>
      </xdr:blipFill>
      <xdr:spPr>
        <a:xfrm>
          <a:off x="715618" y="954121"/>
          <a:ext cx="409650" cy="402731"/>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saveData="0" refreshedBy="Deepak Raj" refreshedDate="45591.722091782409" backgroundQuery="1" createdVersion="6" refreshedVersion="6" minRefreshableVersion="3" recordCount="0" supportSubquery="1" supportAdvancedDrill="1">
  <cacheSource type="external" connectionId="2"/>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Deepak Raj" refreshedDate="45587.359054976849" backgroundQuery="1" createdVersion="6" refreshedVersion="6" minRefreshableVersion="3" recordCount="0" supportSubquery="1" supportAdvancedDrill="1">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Rating]" caption="Rating" numFmtId="0" hierarchy="20" level="32767"/>
    <cacheField name="[Measures].[5*calls]" caption="5*calls" numFmtId="0" hierarchy="21"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Rating]" caption="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Deepak Raj" refreshedDate="45591.774961574076" backgroundQuery="1" createdVersion="6" refreshedVersion="6" minRefreshableVersion="3" recordCount="0" supportSubquery="1" supportAdvancedDrill="1">
  <cacheSource type="external" connectionId="2"/>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Deepak Raj" refreshedDate="45619.968868981479" backgroundQuery="1" createdVersion="6" refreshedVersion="6" minRefreshableVersion="3" recordCount="0" supportSubquery="1" supportAdvancedDrill="1">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Rating]" caption="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Rating]" caption="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Deepak Raj" refreshedDate="45619.968871296296" backgroundQuery="1" createdVersion="6" refreshedVersion="6" minRefreshableVersion="3" recordCount="0" supportSubquery="1" supportAdvancedDrill="1">
  <cacheSource type="external" connectionId="2"/>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count="13">
        <d v="2023-01-01T00:00:00"/>
        <d v="2023-01-03T00:00:00"/>
        <d v="2023-01-04T00:00:00"/>
        <d v="2023-01-05T00:00:00"/>
        <d v="2023-01-08T00:00:00"/>
        <d v="2023-01-14T00:00:00"/>
        <d v="2023-01-16T00:00:00"/>
        <d v="2023-01-18T00:00:00"/>
        <d v="2023-01-20T00:00:00"/>
        <d v="2023-01-23T00:00:00"/>
        <d v="2023-01-24T00:00:00"/>
        <d v="2023-01-26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8" level="32767">
      <extLst>
        <ext xmlns:x14="http://schemas.microsoft.com/office/spreadsheetml/2009/9/main" uri="{63CAB8AC-B538-458d-9737-405883B0398D}">
          <x14:cacheField ignore="1"/>
        </ext>
      </extLst>
    </cacheField>
  </cacheFields>
  <cacheHierarchies count="29">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Deepak Raj" refreshedDate="45619.968873611113" backgroundQuery="1" createdVersion="6" refreshedVersion="6" minRefreshableVersion="3" recordCount="0" supportSubquery="1" supportAdvancedDrill="1">
  <cacheSource type="external" connectionId="2"/>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Deepak Raj" refreshedDate="45619.968876041668" backgroundQuery="1" createdVersion="6" refreshedVersion="6" minRefreshableVersion="3" recordCount="0" supportSubquery="1" supportAdvancedDrill="1">
  <cacheSource type="external" connectionId="2"/>
  <cacheFields count="1">
    <cacheField name="[calls].[Representative].[Representative]" caption="Representative" numFmtId="0" hierarchy="3" level="1">
      <sharedItems count="1">
        <s v="R02"/>
      </sharedItems>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Deepak Raj" refreshedDate="45619.968878356478" backgroundQuery="1" createdVersion="6" refreshedVersion="6" minRefreshableVersion="3" recordCount="0" supportSubquery="1" supportAdvancedDrill="1">
  <cacheSource type="external" connectionId="2"/>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Deepak Raj" refreshedDate="45619.968880671295" backgroundQuery="1" createdVersion="6" refreshedVersion="6" minRefreshableVersion="3" recordCount="0" supportSubquery="1" supportAdvancedDrill="1">
  <cacheSource type="external" connectionId="2"/>
  <cacheFields count="3">
    <cacheField name="[calls].[Representative].[Representative]" caption="Representative" numFmtId="0" hierarchy="3" level="1">
      <sharedItems count="1">
        <s v="R02"/>
      </sharedItems>
    </cacheField>
    <cacheField name="[Measures].[Call count]" caption="Call count" numFmtId="0" hierarchy="17" level="32767"/>
    <cacheField name="[Measures].[Total amount]" caption="Total amount" numFmtId="0" hierarchy="18" level="32767"/>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customers" count="0" hidden="1">
      <extLst>
        <ext xmlns:x15="http://schemas.microsoft.com/office/spreadsheetml/2010/11/main" uri="{B97F6D7D-B522-45F9-BDA1-12C45D357490}">
          <x15:cacheHierarchy aggregatedColumn="14"/>
        </ext>
      </extLst>
    </cacheHierarchy>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Deepak Raj" refreshedDate="45587.359051273146" backgroundQuery="1" createdVersion="3" refreshedVersion="6" minRefreshableVersion="3" recordCount="0" supportSubquery="1" supportAdvancedDrill="1">
  <cacheSource type="external" connectionId="2">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ount of Call number]" caption="Count of Call number" measure="1" displayFolder="" measureGroup="calls" count="0">
      <extLst>
        <ext xmlns:x15="http://schemas.microsoft.com/office/spreadsheetml/2010/11/main" uri="{B97F6D7D-B522-45F9-BDA1-12C45D357490}">
          <x15:cacheHierarchy aggregatedColumn="0"/>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Rating]" caption="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name="Selected rep pivot" cacheId="25"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location ref="A56:A57"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1">
    <format dxfId="0">
      <pivotArea dataOnly="0" labelOnly="1" fieldPosition="0">
        <references count="1">
          <reference field="0" count="0"/>
        </references>
      </pivotArea>
    </format>
  </format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2.xml><?xml version="1.0" encoding="utf-8"?>
<pivotTableDefinition xmlns="http://schemas.openxmlformats.org/spreadsheetml/2006/main" name="Weekday trend" cacheId="22"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4">
  <location ref="J24:K32" firstHeaderRow="1" firstDataRow="1" firstDataCol="1"/>
  <pivotFields count="3">
    <pivotField axis="axisRow" allDrilled="1" showAll="0" sortType="ascending" defaultAttributeDrillState="1">
      <items count="8">
        <item x="3"/>
        <item x="1"/>
        <item x="5"/>
        <item x="6"/>
        <item x="4"/>
        <item x="0"/>
        <item x="2"/>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1" format="3"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3.xml><?xml version="1.0" encoding="utf-8"?>
<pivotTableDefinition xmlns="http://schemas.openxmlformats.org/spreadsheetml/2006/main" name="REp amount" cacheId="6"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15">
  <location ref="B90:H109" firstHeaderRow="1" firstDataRow="2" firstDataCol="1"/>
  <pivotFields count="4">
    <pivotField axis="axisCol" allDrilled="1" showAll="0" dataSourceSort="1" defaultAttributeDrillState="1">
      <items count="6">
        <item x="0"/>
        <item x="1"/>
        <item x="2"/>
        <item x="3"/>
        <item x="4"/>
        <item t="default"/>
      </items>
    </pivotField>
    <pivotField axis="axisRow" allDrilled="1" showAll="0" dataSourceSort="1" defaultAttributeDrillState="1">
      <items count="4">
        <item x="0"/>
        <item x="1"/>
        <item x="2"/>
        <item t="default"/>
      </items>
    </pivotField>
    <pivotField axis="axisRow" allDrilled="1" showAll="0" dataSourceSort="1" defaultAttributeDrillState="1">
      <items count="16">
        <item x="0"/>
        <item x="1"/>
        <item x="2"/>
        <item x="3"/>
        <item x="4"/>
        <item x="5"/>
        <item x="6"/>
        <item x="7"/>
        <item x="8"/>
        <item x="9"/>
        <item x="10"/>
        <item x="11"/>
        <item x="12"/>
        <item x="13"/>
        <item x="14"/>
        <item t="default"/>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4.xml><?xml version="1.0" encoding="utf-8"?>
<pivotTableDefinition xmlns="http://schemas.openxmlformats.org/spreadsheetml/2006/main" name="Rep satisfaction" cacheId="2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7">
  <location ref="B81:C87"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14"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5.xml><?xml version="1.0" encoding="utf-8"?>
<pivotTableDefinition xmlns="http://schemas.openxmlformats.org/spreadsheetml/2006/main" name="rep pivot" cacheId="16"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8:E9"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6.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8">
  <location ref="B66:E71" firstHeaderRow="1" firstDataRow="2" firstDataCol="1"/>
  <pivotFields count="3">
    <pivotField axis="axisCol" allDrilled="1" showAll="0" dataSourceSort="1" defaultAttributeDrillState="1">
      <items count="3">
        <item x="0"/>
        <item x="1"/>
        <item t="default"/>
      </items>
    </pivotField>
    <pivotField axis="axisRow" allDrilled="1" showAll="0" dataSourceSort="1" defaultAttributeDrillState="1">
      <items count="4">
        <item x="0"/>
        <item x="1"/>
        <item x="2"/>
        <item t="default"/>
      </items>
    </pivotField>
    <pivotField dataField="1" showAl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2">
    <chartFormat chart="10" format="8" series="1">
      <pivotArea type="data" outline="0" fieldPosition="0">
        <references count="2">
          <reference field="4294967294" count="1" selected="0">
            <x v="0"/>
          </reference>
          <reference field="0" count="1" selected="0">
            <x v="0"/>
          </reference>
        </references>
      </pivotArea>
    </chartFormat>
    <chartFormat chart="10" format="9" series="1">
      <pivotArea type="data" outline="0" fieldPosition="0">
        <references count="2">
          <reference field="4294967294" count="1" selected="0">
            <x v="0"/>
          </reference>
          <reference field="0"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Lst>
</pivotTableDefinition>
</file>

<file path=xl/pivotTables/pivotTable7.xml><?xml version="1.0" encoding="utf-8"?>
<pivotTableDefinition xmlns="http://schemas.openxmlformats.org/spreadsheetml/2006/main" name="summary pivot" cacheId="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8.xml><?xml version="1.0" encoding="utf-8"?>
<pivotTableDefinition xmlns="http://schemas.openxmlformats.org/spreadsheetml/2006/main" name="Monthly " cacheId="19"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7">
  <location ref="A24:C37" firstHeaderRow="0" firstDataRow="1" firstDataCol="1"/>
  <pivotFields count="5">
    <pivotField allDrilled="1" showAll="0" dataSourceSort="1" defaultAttributeDrillState="1"/>
    <pivotField axis="axisRow" allDrilled="1" showAll="0" dataSourceSort="1" defaultAttributeDrillState="1">
      <items count="14">
        <item x="0"/>
        <item x="1"/>
        <item x="2"/>
        <item x="3"/>
        <item x="4"/>
        <item x="5"/>
        <item x="6"/>
        <item x="7"/>
        <item x="8"/>
        <item x="9"/>
        <item x="10"/>
        <item x="11"/>
        <item x="12"/>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6">
    <chartFormat chart="3" format="2" series="1">
      <pivotArea type="data" outline="0" fieldPosition="0">
        <references count="1">
          <reference field="4294967294" count="1" selected="0">
            <x v="1"/>
          </reference>
        </references>
      </pivotArea>
    </chartFormat>
    <chartFormat chart="3" format="3"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1"/>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0"/>
          </reference>
        </references>
      </pivotArea>
    </chartFormat>
  </chartFormats>
  <pivotHierarchies count="29">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pivotTables/pivotTable9.xml><?xml version="1.0" encoding="utf-8"?>
<pivotTableDefinition xmlns="http://schemas.openxmlformats.org/spreadsheetml/2006/main" name="Reps pivot table" cacheId="31" applyNumberFormats="0" applyBorderFormats="0" applyFontFormats="0" applyPatternFormats="0" applyAlignmentFormats="0" applyWidthHeightFormats="1" dataCaption="Values" tag="09743d1d-ff14-468b-9d95-5c79e977a4df" updatedVersion="6" minRefreshableVersion="3" useAutoFormatting="1" subtotalHiddenItems="1" itemPrintTitles="1" createdVersion="6" indent="0" outline="1" outlineData="1" multipleFieldFilters="0">
  <location ref="A46:C48" firstHeaderRow="0" firstDataRow="1" firstDataCol="1"/>
  <pivotFields count="3">
    <pivotField axis="axisRow" allDrilled="1" showAll="0" dataSourceSort="1" defaultAttributeDrillState="1">
      <items count="2">
        <item s="1" x="0"/>
        <item t="default"/>
      </items>
    </pivotField>
    <pivotField dataField="1" showAll="0"/>
    <pivotField dataField="1" showAll="0"/>
  </pivotFields>
  <rowFields count="1">
    <field x="0"/>
  </rowFields>
  <rowItems count="2">
    <i>
      <x/>
    </i>
    <i t="grand">
      <x/>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Lst>
</pivotTableDefinition>
</file>

<file path=xl/queryTables/queryTable1.xml><?xml version="1.0" encoding="utf-8"?>
<queryTable xmlns="http://schemas.openxmlformats.org/spreadsheetml/2006/main" name="ExternalData_1" backgroundRefresh="0" connectionId="1"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0.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presentative" sourceName="[calls].[Representative]">
  <pivotTables>
    <pivotTable tabId="5" name="rep pivot"/>
    <pivotTable tabId="5" name="Monthly "/>
    <pivotTable tabId="5" name="Weekday trend"/>
    <pivotTable tabId="5" name="Selected rep pivot"/>
    <pivotTable tabId="5" name="Rep satisfaction"/>
    <pivotTable tabId="5" name="Reps pivot table"/>
  </pivotTables>
  <data>
    <olap pivotCacheId="3">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presentative" cache="Slicer_Representative" caption="Representative" level="1" style="SlicerStyleLight2"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alls" displayName="calls" ref="B3:L1003" totalsRowShown="0">
  <autoFilter ref="B3:L1003"/>
  <tableColumns count="11">
    <tableColumn id="1" name="Call number"/>
    <tableColumn id="2" name="Customer ID"/>
    <tableColumn id="3" name="Duration"/>
    <tableColumn id="4" name="Representative" dataDxfId="16"/>
    <tableColumn id="5" name="Date of Call" dataDxfId="15"/>
    <tableColumn id="6" name="Purchase Amount"/>
    <tableColumn id="7" name="Satisfaction Rating"/>
    <tableColumn id="8" name="FY" dataDxfId="14">
      <calculatedColumnFormula>IF(MONTH(calls[[#This Row],[Date of Call]])&lt;=6, YEAR(calls[[#This Row],[Date of Call]]), YEAR(calls[[#This Row],[Date of Call]])+1)</calculatedColumnFormula>
    </tableColumn>
    <tableColumn id="9" name="Day of week" dataDxfId="13">
      <calculatedColumnFormula>TEXT(calls[[#This Row],[Date of Call]],"DDDD")</calculatedColumnFormula>
    </tableColumn>
    <tableColumn id="10"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customers" displayName="customers" ref="Q3:T18" totalsRowShown="0" headerRowDxfId="10" headerRowBorderDxfId="9" tableBorderDxfId="8" totalsRowBorderDxfId="7">
  <autoFilter ref="Q3:T18"/>
  <tableColumns count="4">
    <tableColumn id="1" name="Customer ID" dataDxfId="6"/>
    <tableColumn id="2" name="Gedner" dataDxfId="5"/>
    <tableColumn id="3" name="Age" dataDxfId="4"/>
    <tableColumn id="4" name="City" dataDxfId="3"/>
  </tableColumns>
  <tableStyleInfo name="TableStyleMedium2" showFirstColumn="0" showLastColumn="0" showRowStripes="1" showColumnStripes="0"/>
</table>
</file>

<file path=xl/tables/table3.xml><?xml version="1.0" encoding="utf-8"?>
<table xmlns="http://schemas.openxmlformats.org/spreadsheetml/2006/main" id="3" name="Table_ExternalData_1" displayName="Table_ExternalData_1" ref="A3:M43" tableType="queryTable" totalsRowShown="0">
  <autoFilter ref="A3:M43"/>
  <tableColumns count="13">
    <tableColumn id="1" uniqueName="1" name="calls[Call number]" queryTableFieldId="1"/>
    <tableColumn id="2" uniqueName="2" name="calls[Customer ID]" queryTableFieldId="2"/>
    <tableColumn id="3" uniqueName="3" name="calls[Duration]" queryTableFieldId="3"/>
    <tableColumn id="4" uniqueName="4" name="calls[Representative]" queryTableFieldId="4"/>
    <tableColumn id="5" uniqueName="5" name="calls[Date of Call]" queryTableFieldId="5" dataDxfId="1"/>
    <tableColumn id="6" uniqueName="6" name="calls[Purchase Amount]" queryTableFieldId="6"/>
    <tableColumn id="7" uniqueName="7" name="calls[Satisfaction Rating]" queryTableFieldId="7"/>
    <tableColumn id="8" uniqueName="8" name="calls[FY]" queryTableFieldId="8"/>
    <tableColumn id="9" uniqueName="9" name="calls[Day of week]" queryTableFieldId="9"/>
    <tableColumn id="10" uniqueName="10" name="calls[Duration Bucket]" queryTableFieldId="10"/>
    <tableColumn id="11" uniqueName="11" name="calls[Rating rounded]" queryTableFieldId="11"/>
    <tableColumn id="12" uniqueName="12" name="calls[Date of Call (Month)]" queryTableFieldId="12"/>
    <tableColumn id="13"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6:AG45"/>
  <sheetViews>
    <sheetView zoomScale="64" zoomScaleNormal="92" workbookViewId="0">
      <selection activeCell="X17" sqref="X17"/>
    </sheetView>
  </sheetViews>
  <sheetFormatPr defaultRowHeight="13.8"/>
  <cols>
    <col min="1" max="17" width="8.796875" style="25"/>
    <col min="18" max="18" width="15.09765625" style="25" customWidth="1"/>
    <col min="19" max="16384" width="8.796875" style="25"/>
  </cols>
  <sheetData>
    <row r="6" spans="9:33">
      <c r="AG6" s="25" t="s">
        <v>1095</v>
      </c>
    </row>
    <row r="11" spans="9:33">
      <c r="I11" s="26"/>
    </row>
    <row r="27" spans="18:24">
      <c r="R27" s="34"/>
      <c r="S27" s="43" t="s">
        <v>11</v>
      </c>
      <c r="T27" s="43" t="s">
        <v>9</v>
      </c>
      <c r="U27" s="43" t="s">
        <v>6</v>
      </c>
      <c r="V27" s="43" t="s">
        <v>13</v>
      </c>
      <c r="W27" s="43" t="s">
        <v>10</v>
      </c>
      <c r="X27" s="44" t="s">
        <v>1096</v>
      </c>
    </row>
    <row r="28" spans="18:24">
      <c r="R28" s="42" t="str">
        <f>pivots!B92</f>
        <v>Cincinnati</v>
      </c>
      <c r="S28" s="32"/>
      <c r="T28" s="32"/>
      <c r="U28" s="32"/>
      <c r="V28" s="32"/>
      <c r="W28" s="32"/>
      <c r="X28" s="36"/>
    </row>
    <row r="29" spans="18:24">
      <c r="R29" s="35" t="str">
        <f>pivots!B93</f>
        <v>C0003</v>
      </c>
      <c r="S29" s="33">
        <f>pivots!C93</f>
        <v>891</v>
      </c>
      <c r="T29" s="33">
        <f>pivots!D93</f>
        <v>1332</v>
      </c>
      <c r="U29" s="33">
        <f>pivots!E93</f>
        <v>1282</v>
      </c>
      <c r="V29" s="33">
        <f>pivots!F93</f>
        <v>739</v>
      </c>
      <c r="W29" s="33">
        <f>pivots!G93</f>
        <v>560</v>
      </c>
      <c r="X29" s="37">
        <f>pivots!H93</f>
        <v>4804</v>
      </c>
    </row>
    <row r="30" spans="18:24">
      <c r="R30" s="35" t="str">
        <f>pivots!B94</f>
        <v>C0004</v>
      </c>
      <c r="S30" s="33">
        <f>pivots!C94</f>
        <v>1991</v>
      </c>
      <c r="T30" s="33">
        <f>pivots!D94</f>
        <v>1886</v>
      </c>
      <c r="U30" s="33">
        <f>pivots!E94</f>
        <v>1206</v>
      </c>
      <c r="V30" s="33">
        <f>pivots!F94</f>
        <v>884</v>
      </c>
      <c r="W30" s="33">
        <f>pivots!G94</f>
        <v>1722</v>
      </c>
      <c r="X30" s="37">
        <f>pivots!H94</f>
        <v>7689</v>
      </c>
    </row>
    <row r="31" spans="18:24">
      <c r="R31" s="35" t="str">
        <f>pivots!B95</f>
        <v>C0011</v>
      </c>
      <c r="S31" s="33">
        <f>pivots!C95</f>
        <v>1163</v>
      </c>
      <c r="T31" s="33">
        <f>pivots!D95</f>
        <v>1180</v>
      </c>
      <c r="U31" s="33">
        <f>pivots!E95</f>
        <v>1616</v>
      </c>
      <c r="V31" s="33">
        <f>pivots!F95</f>
        <v>1043</v>
      </c>
      <c r="W31" s="33">
        <f>pivots!G95</f>
        <v>1747</v>
      </c>
      <c r="X31" s="37">
        <f>pivots!H95</f>
        <v>6749</v>
      </c>
    </row>
    <row r="32" spans="18:24">
      <c r="R32" s="35" t="str">
        <f>pivots!B96</f>
        <v>C0012</v>
      </c>
      <c r="S32" s="33">
        <f>pivots!C96</f>
        <v>1438</v>
      </c>
      <c r="T32" s="33">
        <f>pivots!D96</f>
        <v>1616</v>
      </c>
      <c r="U32" s="33">
        <f>pivots!E96</f>
        <v>866</v>
      </c>
      <c r="V32" s="33">
        <f>pivots!F96</f>
        <v>829</v>
      </c>
      <c r="W32" s="33">
        <f>pivots!G96</f>
        <v>2070</v>
      </c>
      <c r="X32" s="37">
        <f>pivots!H96</f>
        <v>6819</v>
      </c>
    </row>
    <row r="33" spans="18:25">
      <c r="R33" s="42" t="str">
        <f>pivots!B97</f>
        <v>Cleveland</v>
      </c>
      <c r="S33" s="33"/>
      <c r="T33" s="33"/>
      <c r="U33" s="33"/>
      <c r="V33" s="33"/>
      <c r="W33" s="33"/>
      <c r="X33" s="37"/>
    </row>
    <row r="34" spans="18:25">
      <c r="R34" s="35" t="str">
        <f>pivots!B98</f>
        <v>C0002</v>
      </c>
      <c r="S34" s="33">
        <f>pivots!C98</f>
        <v>1233</v>
      </c>
      <c r="T34" s="33">
        <f>pivots!D98</f>
        <v>223</v>
      </c>
      <c r="U34" s="33">
        <f>pivots!E98</f>
        <v>1680</v>
      </c>
      <c r="V34" s="33">
        <f>pivots!F98</f>
        <v>990</v>
      </c>
      <c r="W34" s="33">
        <f>pivots!G98</f>
        <v>1508</v>
      </c>
      <c r="X34" s="37">
        <f>pivots!H98</f>
        <v>5634</v>
      </c>
    </row>
    <row r="35" spans="18:25">
      <c r="R35" s="35" t="str">
        <f>pivots!B99</f>
        <v>C0007</v>
      </c>
      <c r="S35" s="33">
        <f>pivots!C99</f>
        <v>1598</v>
      </c>
      <c r="T35" s="33">
        <f>pivots!D99</f>
        <v>1907</v>
      </c>
      <c r="U35" s="33">
        <f>pivots!E99</f>
        <v>869</v>
      </c>
      <c r="V35" s="33">
        <f>pivots!F99</f>
        <v>1426</v>
      </c>
      <c r="W35" s="33">
        <f>pivots!G99</f>
        <v>1416</v>
      </c>
      <c r="X35" s="37">
        <f>pivots!H99</f>
        <v>7216</v>
      </c>
    </row>
    <row r="36" spans="18:25">
      <c r="R36" s="35" t="str">
        <f>pivots!B100</f>
        <v>C0008</v>
      </c>
      <c r="S36" s="33">
        <f>pivots!C100</f>
        <v>900</v>
      </c>
      <c r="T36" s="33">
        <f>pivots!D100</f>
        <v>1016</v>
      </c>
      <c r="U36" s="33">
        <f>pivots!E100</f>
        <v>960</v>
      </c>
      <c r="V36" s="33">
        <f>pivots!F100</f>
        <v>940</v>
      </c>
      <c r="W36" s="33">
        <f>pivots!G100</f>
        <v>1193</v>
      </c>
      <c r="X36" s="37">
        <f>pivots!H100</f>
        <v>5009</v>
      </c>
    </row>
    <row r="37" spans="18:25">
      <c r="R37" s="35" t="str">
        <f>pivots!B101</f>
        <v>C0010</v>
      </c>
      <c r="S37" s="33">
        <f>pivots!C101</f>
        <v>900</v>
      </c>
      <c r="T37" s="33">
        <f>pivots!D101</f>
        <v>1470</v>
      </c>
      <c r="U37" s="33">
        <f>pivots!E101</f>
        <v>1617</v>
      </c>
      <c r="V37" s="33">
        <f>pivots!F101</f>
        <v>1314</v>
      </c>
      <c r="W37" s="33">
        <f>pivots!G101</f>
        <v>941</v>
      </c>
      <c r="X37" s="37">
        <f>pivots!H101</f>
        <v>6242</v>
      </c>
    </row>
    <row r="38" spans="18:25">
      <c r="R38" s="35" t="str">
        <f>pivots!B102</f>
        <v>C0013</v>
      </c>
      <c r="S38" s="33">
        <f>pivots!C102</f>
        <v>1255</v>
      </c>
      <c r="T38" s="33">
        <f>pivots!D102</f>
        <v>516</v>
      </c>
      <c r="U38" s="33">
        <f>pivots!E102</f>
        <v>1874</v>
      </c>
      <c r="V38" s="33">
        <f>pivots!F102</f>
        <v>1863</v>
      </c>
      <c r="W38" s="33">
        <f>pivots!G102</f>
        <v>1722</v>
      </c>
      <c r="X38" s="37">
        <f>pivots!H102</f>
        <v>7230</v>
      </c>
    </row>
    <row r="39" spans="18:25">
      <c r="R39" s="35" t="str">
        <f>pivots!B103</f>
        <v>C0015</v>
      </c>
      <c r="S39" s="33">
        <f>pivots!C103</f>
        <v>1138</v>
      </c>
      <c r="T39" s="33">
        <f>pivots!D103</f>
        <v>1898</v>
      </c>
      <c r="U39" s="33">
        <f>pivots!E103</f>
        <v>1482</v>
      </c>
      <c r="V39" s="33">
        <f>pivots!F103</f>
        <v>846</v>
      </c>
      <c r="W39" s="33">
        <f>pivots!G103</f>
        <v>1154</v>
      </c>
      <c r="X39" s="37">
        <f>pivots!H103</f>
        <v>6518</v>
      </c>
    </row>
    <row r="40" spans="18:25">
      <c r="R40" s="42" t="str">
        <f>pivots!B104</f>
        <v>Columbus</v>
      </c>
      <c r="S40" s="33"/>
      <c r="T40" s="33"/>
      <c r="U40" s="33"/>
      <c r="V40" s="33"/>
      <c r="W40" s="33"/>
      <c r="X40" s="37"/>
    </row>
    <row r="41" spans="18:25">
      <c r="R41" s="35" t="str">
        <f>pivots!B105</f>
        <v>C0001</v>
      </c>
      <c r="S41" s="33">
        <f>pivots!C105</f>
        <v>1655</v>
      </c>
      <c r="T41" s="33">
        <f>pivots!D105</f>
        <v>805</v>
      </c>
      <c r="U41" s="33">
        <f>pivots!E105</f>
        <v>2263</v>
      </c>
      <c r="V41" s="33">
        <f>pivots!F105</f>
        <v>987</v>
      </c>
      <c r="W41" s="33">
        <f>pivots!G105</f>
        <v>1075</v>
      </c>
      <c r="X41" s="37">
        <f>pivots!H105</f>
        <v>6785</v>
      </c>
      <c r="Y41" s="41"/>
    </row>
    <row r="42" spans="18:25">
      <c r="R42" s="35" t="str">
        <f>pivots!B106</f>
        <v>C0005</v>
      </c>
      <c r="S42" s="33">
        <f>pivots!C106</f>
        <v>1104</v>
      </c>
      <c r="T42" s="33">
        <f>pivots!D106</f>
        <v>2280</v>
      </c>
      <c r="U42" s="33">
        <f>pivots!E106</f>
        <v>1445</v>
      </c>
      <c r="V42" s="33">
        <f>pivots!F106</f>
        <v>1722</v>
      </c>
      <c r="W42" s="33">
        <f>pivots!G106</f>
        <v>1196</v>
      </c>
      <c r="X42" s="37">
        <f>pivots!H106</f>
        <v>7747</v>
      </c>
    </row>
    <row r="43" spans="18:25">
      <c r="R43" s="35" t="str">
        <f>pivots!B107</f>
        <v>C0006</v>
      </c>
      <c r="S43" s="33">
        <f>pivots!C107</f>
        <v>372</v>
      </c>
      <c r="T43" s="33">
        <f>pivots!D107</f>
        <v>1818</v>
      </c>
      <c r="U43" s="33">
        <f>pivots!E107</f>
        <v>1346</v>
      </c>
      <c r="V43" s="33">
        <f>pivots!F107</f>
        <v>1156</v>
      </c>
      <c r="W43" s="33">
        <f>pivots!G107</f>
        <v>1484</v>
      </c>
      <c r="X43" s="37">
        <f>pivots!H107</f>
        <v>6176</v>
      </c>
    </row>
    <row r="44" spans="18:25">
      <c r="R44" s="35" t="str">
        <f>pivots!B108</f>
        <v>C0009</v>
      </c>
      <c r="S44" s="33">
        <f>pivots!C108</f>
        <v>1415</v>
      </c>
      <c r="T44" s="33">
        <f>pivots!D108</f>
        <v>1271</v>
      </c>
      <c r="U44" s="33">
        <f>pivots!E108</f>
        <v>1214</v>
      </c>
      <c r="V44" s="33">
        <f>pivots!F108</f>
        <v>1135</v>
      </c>
      <c r="W44" s="33">
        <f>pivots!G108</f>
        <v>1566</v>
      </c>
      <c r="X44" s="37">
        <f>pivots!H108</f>
        <v>6601</v>
      </c>
    </row>
    <row r="45" spans="18:25">
      <c r="R45" s="38" t="str">
        <f>pivots!B109</f>
        <v>C0014</v>
      </c>
      <c r="S45" s="39">
        <f>pivots!C109</f>
        <v>1362</v>
      </c>
      <c r="T45" s="39">
        <f>pivots!D109</f>
        <v>1363</v>
      </c>
      <c r="U45" s="39">
        <f>pivots!E109</f>
        <v>1152</v>
      </c>
      <c r="V45" s="39">
        <f>pivots!F109</f>
        <v>777</v>
      </c>
      <c r="W45" s="39">
        <f>pivots!G109</f>
        <v>750</v>
      </c>
      <c r="X45" s="40">
        <f>pivots!H109</f>
        <v>5404</v>
      </c>
    </row>
  </sheetData>
  <conditionalFormatting sqref="S29:W45">
    <cfRule type="dataBar" priority="2">
      <dataBar>
        <cfvo type="num" val="0"/>
        <cfvo type="formula" val="MAX($S$29:$W$45)+$U$29*3"/>
        <color rgb="FF638EC6"/>
      </dataBar>
      <extLst>
        <ext xmlns:x14="http://schemas.microsoft.com/office/spreadsheetml/2009/9/main" uri="{B025F937-C7B1-47D3-B67F-A62EFF666E3E}">
          <x14:id>{66107360-933A-473A-BEA5-0D090969CC95}</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66107360-933A-473A-BEA5-0D090969CC95}">
            <x14:dataBar minLength="0" maxLength="100" gradient="0">
              <x14:cfvo type="num">
                <xm:f>0</xm:f>
              </x14:cfvo>
              <x14:cfvo type="formula">
                <xm:f>MAX($S$29:$W$45)+$U$29*3</xm:f>
              </x14:cfvo>
              <x14:negativeFillColor rgb="FFFF0000"/>
              <x14:axisColor rgb="FF000000"/>
            </x14:dataBar>
          </x14:cfRule>
          <xm:sqref>S29:W45</xm:sqref>
        </x14:conditionalFormatting>
        <x14:conditionalFormatting xmlns:xm="http://schemas.microsoft.com/office/excel/2006/main">
          <x14:cfRule type="expression" priority="1" id="{1F84892C-596F-461A-A0EF-A49CDFDCB844}">
            <xm:f>S$27=pivots!$A$57</xm:f>
            <x14:dxf>
              <fill>
                <patternFill>
                  <bgColor theme="4" tint="0.39994506668294322"/>
                </patternFill>
              </fill>
              <border>
                <left style="thin">
                  <color theme="1"/>
                </left>
                <right style="thin">
                  <color theme="1"/>
                </right>
                <vertical/>
                <horizontal/>
              </border>
            </x14:dxf>
          </x14:cfRule>
          <xm:sqref>S27:W45</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003"/>
  <sheetViews>
    <sheetView zoomScale="73" zoomScaleNormal="115" workbookViewId="0">
      <selection activeCell="P19" sqref="P19"/>
    </sheetView>
  </sheetViews>
  <sheetFormatPr defaultRowHeight="13.8"/>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F7"/>
  <sheetViews>
    <sheetView zoomScale="115" zoomScaleNormal="115" workbookViewId="0">
      <selection activeCell="G12" sqref="G12"/>
    </sheetView>
  </sheetViews>
  <sheetFormatPr defaultRowHeight="13.8"/>
  <cols>
    <col min="5" max="5" width="10.8984375" customWidth="1"/>
    <col min="6" max="6" width="9.8984375" customWidth="1"/>
  </cols>
  <sheetData>
    <row r="2" spans="5:6">
      <c r="E2" t="s">
        <v>1040</v>
      </c>
      <c r="F2" t="s">
        <v>1041</v>
      </c>
    </row>
    <row r="3" spans="5:6" ht="25.5" customHeight="1">
      <c r="E3" t="s">
        <v>11</v>
      </c>
      <c r="F3" t="e">
        <v>#VALUE!</v>
      </c>
    </row>
    <row r="4" spans="5:6" ht="25.5" customHeight="1">
      <c r="E4" t="s">
        <v>9</v>
      </c>
      <c r="F4" t="e">
        <v>#VALUE!</v>
      </c>
    </row>
    <row r="5" spans="5:6" ht="25.5" customHeight="1">
      <c r="E5" t="s">
        <v>6</v>
      </c>
      <c r="F5" t="e">
        <v>#VALUE!</v>
      </c>
    </row>
    <row r="6" spans="5:6" ht="25.5" customHeight="1">
      <c r="E6" t="s">
        <v>13</v>
      </c>
      <c r="F6" t="e">
        <v>#VALUE!</v>
      </c>
    </row>
    <row r="7" spans="5:6" ht="25.5" customHeight="1">
      <c r="E7" t="s">
        <v>10</v>
      </c>
      <c r="F7" t="e">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workbookViewId="0">
      <selection activeCell="B1" sqref="B1"/>
    </sheetView>
  </sheetViews>
  <sheetFormatPr defaultRowHeight="13.8"/>
  <cols>
    <col min="1" max="1" width="18.796875" bestFit="1" customWidth="1"/>
    <col min="2" max="2" width="19.19921875" bestFit="1" customWidth="1"/>
    <col min="3" max="3" width="15.59765625" bestFit="1" customWidth="1"/>
    <col min="4" max="4" width="21.69921875" bestFit="1" customWidth="1"/>
    <col min="5" max="5" width="18.19921875" bestFit="1" customWidth="1"/>
    <col min="6" max="6" width="24" bestFit="1" customWidth="1"/>
    <col min="7" max="7" width="24.69921875" bestFit="1" customWidth="1"/>
    <col min="8" max="8" width="10.5" bestFit="1" customWidth="1"/>
    <col min="9" max="9" width="19.09765625" bestFit="1" customWidth="1"/>
    <col min="10" max="10" width="22.296875" bestFit="1" customWidth="1"/>
    <col min="11" max="11" width="21.69921875" bestFit="1" customWidth="1"/>
    <col min="12" max="12" width="25.5" bestFit="1" customWidth="1"/>
    <col min="13" max="13" width="31" bestFit="1" customWidth="1"/>
  </cols>
  <sheetData>
    <row r="1" spans="1:13">
      <c r="A1" t="s">
        <v>1086</v>
      </c>
    </row>
    <row r="3" spans="1:13">
      <c r="A3" t="s">
        <v>1062</v>
      </c>
      <c r="B3" t="s">
        <v>1063</v>
      </c>
      <c r="C3" t="s">
        <v>1064</v>
      </c>
      <c r="D3" t="s">
        <v>1065</v>
      </c>
      <c r="E3" t="s">
        <v>1066</v>
      </c>
      <c r="F3" t="s">
        <v>1067</v>
      </c>
      <c r="G3" t="s">
        <v>1068</v>
      </c>
      <c r="H3" t="s">
        <v>1069</v>
      </c>
      <c r="I3" t="s">
        <v>1070</v>
      </c>
      <c r="J3" t="s">
        <v>1071</v>
      </c>
      <c r="K3" t="s">
        <v>1072</v>
      </c>
      <c r="L3" t="s">
        <v>1073</v>
      </c>
      <c r="M3" t="s">
        <v>1074</v>
      </c>
    </row>
    <row r="4" spans="1:13">
      <c r="A4" t="s">
        <v>318</v>
      </c>
      <c r="B4" t="s">
        <v>16</v>
      </c>
      <c r="C4">
        <v>30</v>
      </c>
      <c r="D4" t="s">
        <v>9</v>
      </c>
      <c r="E4" s="28">
        <v>45013</v>
      </c>
      <c r="F4">
        <v>168</v>
      </c>
      <c r="G4">
        <v>4.2</v>
      </c>
      <c r="H4">
        <v>2023</v>
      </c>
      <c r="I4" t="s">
        <v>1075</v>
      </c>
      <c r="J4" t="s">
        <v>1076</v>
      </c>
      <c r="K4">
        <v>4</v>
      </c>
      <c r="L4" t="s">
        <v>1050</v>
      </c>
      <c r="M4">
        <v>3</v>
      </c>
    </row>
    <row r="5" spans="1:13">
      <c r="A5" t="s">
        <v>315</v>
      </c>
      <c r="B5" t="s">
        <v>14</v>
      </c>
      <c r="C5">
        <v>40</v>
      </c>
      <c r="D5" t="s">
        <v>9</v>
      </c>
      <c r="E5" s="28">
        <v>45013</v>
      </c>
      <c r="F5">
        <v>34</v>
      </c>
      <c r="G5">
        <v>4.5999999999999996</v>
      </c>
      <c r="H5">
        <v>2023</v>
      </c>
      <c r="I5" t="s">
        <v>1075</v>
      </c>
      <c r="J5" t="s">
        <v>1077</v>
      </c>
      <c r="K5">
        <v>5</v>
      </c>
      <c r="L5" t="s">
        <v>1050</v>
      </c>
      <c r="M5">
        <v>3</v>
      </c>
    </row>
    <row r="6" spans="1:13">
      <c r="A6" t="s">
        <v>314</v>
      </c>
      <c r="B6" t="s">
        <v>15</v>
      </c>
      <c r="C6">
        <v>78</v>
      </c>
      <c r="D6" t="s">
        <v>9</v>
      </c>
      <c r="E6" s="28">
        <v>45013</v>
      </c>
      <c r="F6">
        <v>43</v>
      </c>
      <c r="G6">
        <v>3.8</v>
      </c>
      <c r="H6">
        <v>2023</v>
      </c>
      <c r="I6" t="s">
        <v>1075</v>
      </c>
      <c r="J6" t="s">
        <v>1078</v>
      </c>
      <c r="K6">
        <v>4</v>
      </c>
      <c r="L6" t="s">
        <v>1050</v>
      </c>
      <c r="M6">
        <v>3</v>
      </c>
    </row>
    <row r="7" spans="1:13">
      <c r="A7" t="s">
        <v>313</v>
      </c>
      <c r="B7" t="s">
        <v>12</v>
      </c>
      <c r="C7">
        <v>127</v>
      </c>
      <c r="D7" t="s">
        <v>9</v>
      </c>
      <c r="E7" s="28">
        <v>45013</v>
      </c>
      <c r="F7">
        <v>99</v>
      </c>
      <c r="G7">
        <v>3.9</v>
      </c>
      <c r="H7">
        <v>2023</v>
      </c>
      <c r="I7" t="s">
        <v>1075</v>
      </c>
      <c r="J7" t="s">
        <v>1079</v>
      </c>
      <c r="K7">
        <v>4</v>
      </c>
      <c r="L7" t="s">
        <v>1050</v>
      </c>
      <c r="M7">
        <v>3</v>
      </c>
    </row>
    <row r="8" spans="1:13">
      <c r="A8" t="s">
        <v>309</v>
      </c>
      <c r="B8" t="s">
        <v>16</v>
      </c>
      <c r="C8">
        <v>126</v>
      </c>
      <c r="D8" t="s">
        <v>9</v>
      </c>
      <c r="E8" s="28">
        <v>45012</v>
      </c>
      <c r="F8">
        <v>128</v>
      </c>
      <c r="G8">
        <v>4.2</v>
      </c>
      <c r="H8">
        <v>2023</v>
      </c>
      <c r="I8" t="s">
        <v>1080</v>
      </c>
      <c r="J8" t="s">
        <v>1079</v>
      </c>
      <c r="K8">
        <v>4</v>
      </c>
      <c r="L8" t="s">
        <v>1050</v>
      </c>
      <c r="M8">
        <v>3</v>
      </c>
    </row>
    <row r="9" spans="1:13">
      <c r="A9" t="s">
        <v>305</v>
      </c>
      <c r="B9" t="s">
        <v>19</v>
      </c>
      <c r="C9">
        <v>75</v>
      </c>
      <c r="D9" t="s">
        <v>9</v>
      </c>
      <c r="E9" s="28">
        <v>45011</v>
      </c>
      <c r="F9">
        <v>135</v>
      </c>
      <c r="G9">
        <v>4.7</v>
      </c>
      <c r="H9">
        <v>2023</v>
      </c>
      <c r="I9" t="s">
        <v>1081</v>
      </c>
      <c r="J9" t="s">
        <v>1078</v>
      </c>
      <c r="K9">
        <v>5</v>
      </c>
      <c r="L9" t="s">
        <v>1050</v>
      </c>
      <c r="M9">
        <v>3</v>
      </c>
    </row>
    <row r="10" spans="1:13">
      <c r="A10" t="s">
        <v>300</v>
      </c>
      <c r="B10" t="s">
        <v>12</v>
      </c>
      <c r="C10">
        <v>113</v>
      </c>
      <c r="D10" t="s">
        <v>9</v>
      </c>
      <c r="E10" s="28">
        <v>45010</v>
      </c>
      <c r="F10">
        <v>81</v>
      </c>
      <c r="G10">
        <v>3.5</v>
      </c>
      <c r="H10">
        <v>2023</v>
      </c>
      <c r="I10" t="s">
        <v>1082</v>
      </c>
      <c r="J10" t="s">
        <v>1078</v>
      </c>
      <c r="K10">
        <v>4</v>
      </c>
      <c r="L10" t="s">
        <v>1050</v>
      </c>
      <c r="M10">
        <v>3</v>
      </c>
    </row>
    <row r="11" spans="1:13">
      <c r="A11" t="s">
        <v>296</v>
      </c>
      <c r="B11" t="s">
        <v>5</v>
      </c>
      <c r="C11">
        <v>76</v>
      </c>
      <c r="D11" t="s">
        <v>9</v>
      </c>
      <c r="E11" s="28">
        <v>45010</v>
      </c>
      <c r="F11">
        <v>110</v>
      </c>
      <c r="G11">
        <v>4.4000000000000004</v>
      </c>
      <c r="H11">
        <v>2023</v>
      </c>
      <c r="I11" t="s">
        <v>1082</v>
      </c>
      <c r="J11" t="s">
        <v>1078</v>
      </c>
      <c r="K11">
        <v>4</v>
      </c>
      <c r="L11" t="s">
        <v>1050</v>
      </c>
      <c r="M11">
        <v>3</v>
      </c>
    </row>
    <row r="12" spans="1:13">
      <c r="A12" t="s">
        <v>291</v>
      </c>
      <c r="B12" t="s">
        <v>18</v>
      </c>
      <c r="C12">
        <v>131</v>
      </c>
      <c r="D12" t="s">
        <v>9</v>
      </c>
      <c r="E12" s="28">
        <v>45007</v>
      </c>
      <c r="F12">
        <v>58</v>
      </c>
      <c r="G12">
        <v>4.9000000000000004</v>
      </c>
      <c r="H12">
        <v>2023</v>
      </c>
      <c r="I12" t="s">
        <v>1083</v>
      </c>
      <c r="J12" t="s">
        <v>1079</v>
      </c>
      <c r="K12">
        <v>5</v>
      </c>
      <c r="L12" t="s">
        <v>1050</v>
      </c>
      <c r="M12">
        <v>3</v>
      </c>
    </row>
    <row r="13" spans="1:13">
      <c r="A13" t="s">
        <v>290</v>
      </c>
      <c r="B13" t="s">
        <v>19</v>
      </c>
      <c r="C13">
        <v>154</v>
      </c>
      <c r="D13" t="s">
        <v>9</v>
      </c>
      <c r="E13" s="28">
        <v>45007</v>
      </c>
      <c r="F13">
        <v>172</v>
      </c>
      <c r="G13">
        <v>3.1</v>
      </c>
      <c r="H13">
        <v>2023</v>
      </c>
      <c r="I13" t="s">
        <v>1083</v>
      </c>
      <c r="J13" t="s">
        <v>1079</v>
      </c>
      <c r="K13">
        <v>3</v>
      </c>
      <c r="L13" t="s">
        <v>1050</v>
      </c>
      <c r="M13">
        <v>3</v>
      </c>
    </row>
    <row r="14" spans="1:13">
      <c r="A14" t="s">
        <v>287</v>
      </c>
      <c r="B14" t="s">
        <v>22</v>
      </c>
      <c r="C14">
        <v>59</v>
      </c>
      <c r="D14" t="s">
        <v>9</v>
      </c>
      <c r="E14" s="28">
        <v>45007</v>
      </c>
      <c r="F14">
        <v>128</v>
      </c>
      <c r="G14">
        <v>4.5</v>
      </c>
      <c r="H14">
        <v>2023</v>
      </c>
      <c r="I14" t="s">
        <v>1083</v>
      </c>
      <c r="J14" t="s">
        <v>1077</v>
      </c>
      <c r="K14">
        <v>5</v>
      </c>
      <c r="L14" t="s">
        <v>1050</v>
      </c>
      <c r="M14">
        <v>3</v>
      </c>
    </row>
    <row r="15" spans="1:13">
      <c r="A15" t="s">
        <v>282</v>
      </c>
      <c r="B15" t="s">
        <v>15</v>
      </c>
      <c r="C15">
        <v>144</v>
      </c>
      <c r="D15" t="s">
        <v>9</v>
      </c>
      <c r="E15" s="28">
        <v>45006</v>
      </c>
      <c r="F15">
        <v>124</v>
      </c>
      <c r="G15">
        <v>4.4000000000000004</v>
      </c>
      <c r="H15">
        <v>2023</v>
      </c>
      <c r="I15" t="s">
        <v>1075</v>
      </c>
      <c r="J15" t="s">
        <v>1079</v>
      </c>
      <c r="K15">
        <v>4</v>
      </c>
      <c r="L15" t="s">
        <v>1050</v>
      </c>
      <c r="M15">
        <v>3</v>
      </c>
    </row>
    <row r="16" spans="1:13">
      <c r="A16" t="s">
        <v>275</v>
      </c>
      <c r="B16" t="s">
        <v>8</v>
      </c>
      <c r="C16">
        <v>48</v>
      </c>
      <c r="D16" t="s">
        <v>9</v>
      </c>
      <c r="E16" s="28">
        <v>45005</v>
      </c>
      <c r="F16">
        <v>200</v>
      </c>
      <c r="G16">
        <v>3.9</v>
      </c>
      <c r="H16">
        <v>2023</v>
      </c>
      <c r="I16" t="s">
        <v>1080</v>
      </c>
      <c r="J16" t="s">
        <v>1077</v>
      </c>
      <c r="K16">
        <v>4</v>
      </c>
      <c r="L16" t="s">
        <v>1050</v>
      </c>
      <c r="M16">
        <v>3</v>
      </c>
    </row>
    <row r="17" spans="1:13">
      <c r="A17" t="s">
        <v>273</v>
      </c>
      <c r="B17" t="s">
        <v>12</v>
      </c>
      <c r="C17">
        <v>89</v>
      </c>
      <c r="D17" t="s">
        <v>9</v>
      </c>
      <c r="E17" s="28">
        <v>45005</v>
      </c>
      <c r="F17">
        <v>96</v>
      </c>
      <c r="G17">
        <v>3.3</v>
      </c>
      <c r="H17">
        <v>2023</v>
      </c>
      <c r="I17" t="s">
        <v>1080</v>
      </c>
      <c r="J17" t="s">
        <v>1078</v>
      </c>
      <c r="K17">
        <v>3</v>
      </c>
      <c r="L17" t="s">
        <v>1050</v>
      </c>
      <c r="M17">
        <v>3</v>
      </c>
    </row>
    <row r="18" spans="1:13">
      <c r="A18" t="s">
        <v>268</v>
      </c>
      <c r="B18" t="s">
        <v>18</v>
      </c>
      <c r="C18">
        <v>58</v>
      </c>
      <c r="D18" t="s">
        <v>9</v>
      </c>
      <c r="E18" s="28">
        <v>45004</v>
      </c>
      <c r="F18">
        <v>43</v>
      </c>
      <c r="G18">
        <v>4.5</v>
      </c>
      <c r="H18">
        <v>2023</v>
      </c>
      <c r="I18" t="s">
        <v>1081</v>
      </c>
      <c r="J18" t="s">
        <v>1077</v>
      </c>
      <c r="K18">
        <v>5</v>
      </c>
      <c r="L18" t="s">
        <v>1050</v>
      </c>
      <c r="M18">
        <v>3</v>
      </c>
    </row>
    <row r="19" spans="1:13">
      <c r="A19" t="s">
        <v>265</v>
      </c>
      <c r="B19" t="s">
        <v>19</v>
      </c>
      <c r="C19">
        <v>40</v>
      </c>
      <c r="D19" t="s">
        <v>9</v>
      </c>
      <c r="E19" s="28">
        <v>45003</v>
      </c>
      <c r="F19">
        <v>24</v>
      </c>
      <c r="G19">
        <v>4.3</v>
      </c>
      <c r="H19">
        <v>2023</v>
      </c>
      <c r="I19" t="s">
        <v>1082</v>
      </c>
      <c r="J19" t="s">
        <v>1077</v>
      </c>
      <c r="K19">
        <v>4</v>
      </c>
      <c r="L19" t="s">
        <v>1050</v>
      </c>
      <c r="M19">
        <v>3</v>
      </c>
    </row>
    <row r="20" spans="1:13">
      <c r="A20" t="s">
        <v>261</v>
      </c>
      <c r="B20" t="s">
        <v>7</v>
      </c>
      <c r="C20">
        <v>84</v>
      </c>
      <c r="D20" t="s">
        <v>9</v>
      </c>
      <c r="E20" s="28">
        <v>45001</v>
      </c>
      <c r="F20">
        <v>72</v>
      </c>
      <c r="G20">
        <v>3.5</v>
      </c>
      <c r="H20">
        <v>2023</v>
      </c>
      <c r="I20" t="s">
        <v>1084</v>
      </c>
      <c r="J20" t="s">
        <v>1078</v>
      </c>
      <c r="K20">
        <v>4</v>
      </c>
      <c r="L20" t="s">
        <v>1050</v>
      </c>
      <c r="M20">
        <v>3</v>
      </c>
    </row>
    <row r="21" spans="1:13">
      <c r="A21" t="s">
        <v>260</v>
      </c>
      <c r="B21" t="s">
        <v>15</v>
      </c>
      <c r="C21">
        <v>100</v>
      </c>
      <c r="D21" t="s">
        <v>9</v>
      </c>
      <c r="E21" s="28">
        <v>45001</v>
      </c>
      <c r="F21">
        <v>124</v>
      </c>
      <c r="G21">
        <v>3.4</v>
      </c>
      <c r="H21">
        <v>2023</v>
      </c>
      <c r="I21" t="s">
        <v>1084</v>
      </c>
      <c r="J21" t="s">
        <v>1078</v>
      </c>
      <c r="K21">
        <v>3</v>
      </c>
      <c r="L21" t="s">
        <v>1050</v>
      </c>
      <c r="M21">
        <v>3</v>
      </c>
    </row>
    <row r="22" spans="1:13">
      <c r="A22" t="s">
        <v>259</v>
      </c>
      <c r="B22" t="s">
        <v>22</v>
      </c>
      <c r="C22">
        <v>104</v>
      </c>
      <c r="D22" t="s">
        <v>9</v>
      </c>
      <c r="E22" s="28">
        <v>45001</v>
      </c>
      <c r="F22">
        <v>88</v>
      </c>
      <c r="G22">
        <v>3.2</v>
      </c>
      <c r="H22">
        <v>2023</v>
      </c>
      <c r="I22" t="s">
        <v>1084</v>
      </c>
      <c r="J22" t="s">
        <v>1078</v>
      </c>
      <c r="K22">
        <v>3</v>
      </c>
      <c r="L22" t="s">
        <v>1050</v>
      </c>
      <c r="M22">
        <v>3</v>
      </c>
    </row>
    <row r="23" spans="1:13">
      <c r="A23" t="s">
        <v>258</v>
      </c>
      <c r="B23" t="s">
        <v>8</v>
      </c>
      <c r="C23">
        <v>54</v>
      </c>
      <c r="D23" t="s">
        <v>9</v>
      </c>
      <c r="E23" s="28">
        <v>45001</v>
      </c>
      <c r="F23">
        <v>26</v>
      </c>
      <c r="G23">
        <v>4.8</v>
      </c>
      <c r="H23">
        <v>2023</v>
      </c>
      <c r="I23" t="s">
        <v>1084</v>
      </c>
      <c r="J23" t="s">
        <v>1077</v>
      </c>
      <c r="K23">
        <v>5</v>
      </c>
      <c r="L23" t="s">
        <v>1050</v>
      </c>
      <c r="M23">
        <v>3</v>
      </c>
    </row>
    <row r="24" spans="1:13">
      <c r="A24" t="s">
        <v>256</v>
      </c>
      <c r="B24" t="s">
        <v>21</v>
      </c>
      <c r="C24">
        <v>60</v>
      </c>
      <c r="D24" t="s">
        <v>9</v>
      </c>
      <c r="E24" s="28">
        <v>45001</v>
      </c>
      <c r="F24">
        <v>68</v>
      </c>
      <c r="G24">
        <v>4.3</v>
      </c>
      <c r="H24">
        <v>2023</v>
      </c>
      <c r="I24" t="s">
        <v>1084</v>
      </c>
      <c r="J24" t="s">
        <v>1077</v>
      </c>
      <c r="K24">
        <v>4</v>
      </c>
      <c r="L24" t="s">
        <v>1050</v>
      </c>
      <c r="M24">
        <v>3</v>
      </c>
    </row>
    <row r="25" spans="1:13">
      <c r="A25" t="s">
        <v>252</v>
      </c>
      <c r="B25" t="s">
        <v>22</v>
      </c>
      <c r="C25">
        <v>65</v>
      </c>
      <c r="D25" t="s">
        <v>9</v>
      </c>
      <c r="E25" s="28">
        <v>45000</v>
      </c>
      <c r="F25">
        <v>87</v>
      </c>
      <c r="G25">
        <v>2.7</v>
      </c>
      <c r="H25">
        <v>2023</v>
      </c>
      <c r="I25" t="s">
        <v>1083</v>
      </c>
      <c r="J25" t="s">
        <v>1078</v>
      </c>
      <c r="K25">
        <v>3</v>
      </c>
      <c r="L25" t="s">
        <v>1050</v>
      </c>
      <c r="M25">
        <v>3</v>
      </c>
    </row>
    <row r="26" spans="1:13">
      <c r="A26" t="s">
        <v>251</v>
      </c>
      <c r="B26" t="s">
        <v>7</v>
      </c>
      <c r="C26">
        <v>74</v>
      </c>
      <c r="D26" t="s">
        <v>9</v>
      </c>
      <c r="E26" s="28">
        <v>45000</v>
      </c>
      <c r="F26">
        <v>144</v>
      </c>
      <c r="G26">
        <v>4.8</v>
      </c>
      <c r="H26">
        <v>2023</v>
      </c>
      <c r="I26" t="s">
        <v>1083</v>
      </c>
      <c r="J26" t="s">
        <v>1078</v>
      </c>
      <c r="K26">
        <v>5</v>
      </c>
      <c r="L26" t="s">
        <v>1050</v>
      </c>
      <c r="M26">
        <v>3</v>
      </c>
    </row>
    <row r="27" spans="1:13">
      <c r="A27" t="s">
        <v>250</v>
      </c>
      <c r="B27" t="s">
        <v>12</v>
      </c>
      <c r="C27">
        <v>47</v>
      </c>
      <c r="D27" t="s">
        <v>9</v>
      </c>
      <c r="E27" s="28">
        <v>45000</v>
      </c>
      <c r="F27">
        <v>120</v>
      </c>
      <c r="G27">
        <v>3.1</v>
      </c>
      <c r="H27">
        <v>2023</v>
      </c>
      <c r="I27" t="s">
        <v>1083</v>
      </c>
      <c r="J27" t="s">
        <v>1077</v>
      </c>
      <c r="K27">
        <v>3</v>
      </c>
      <c r="L27" t="s">
        <v>1050</v>
      </c>
      <c r="M27">
        <v>3</v>
      </c>
    </row>
    <row r="28" spans="1:13">
      <c r="A28" t="s">
        <v>245</v>
      </c>
      <c r="B28" t="s">
        <v>22</v>
      </c>
      <c r="C28">
        <v>72</v>
      </c>
      <c r="D28" t="s">
        <v>9</v>
      </c>
      <c r="E28" s="28">
        <v>44999</v>
      </c>
      <c r="F28">
        <v>132</v>
      </c>
      <c r="G28">
        <v>3.4</v>
      </c>
      <c r="H28">
        <v>2023</v>
      </c>
      <c r="I28" t="s">
        <v>1075</v>
      </c>
      <c r="J28" t="s">
        <v>1078</v>
      </c>
      <c r="K28">
        <v>3</v>
      </c>
      <c r="L28" t="s">
        <v>1050</v>
      </c>
      <c r="M28">
        <v>3</v>
      </c>
    </row>
    <row r="29" spans="1:13">
      <c r="A29" t="s">
        <v>241</v>
      </c>
      <c r="B29" t="s">
        <v>14</v>
      </c>
      <c r="C29">
        <v>28</v>
      </c>
      <c r="D29" t="s">
        <v>9</v>
      </c>
      <c r="E29" s="28">
        <v>44999</v>
      </c>
      <c r="F29">
        <v>78</v>
      </c>
      <c r="G29">
        <v>3.8</v>
      </c>
      <c r="H29">
        <v>2023</v>
      </c>
      <c r="I29" t="s">
        <v>1075</v>
      </c>
      <c r="J29" t="s">
        <v>1076</v>
      </c>
      <c r="K29">
        <v>4</v>
      </c>
      <c r="L29" t="s">
        <v>1050</v>
      </c>
      <c r="M29">
        <v>3</v>
      </c>
    </row>
    <row r="30" spans="1:13">
      <c r="A30" t="s">
        <v>233</v>
      </c>
      <c r="B30" t="s">
        <v>16</v>
      </c>
      <c r="C30">
        <v>46</v>
      </c>
      <c r="D30" t="s">
        <v>9</v>
      </c>
      <c r="E30" s="28">
        <v>44997</v>
      </c>
      <c r="F30">
        <v>165</v>
      </c>
      <c r="G30">
        <v>3.3</v>
      </c>
      <c r="H30">
        <v>2023</v>
      </c>
      <c r="I30" t="s">
        <v>1081</v>
      </c>
      <c r="J30" t="s">
        <v>1077</v>
      </c>
      <c r="K30">
        <v>3</v>
      </c>
      <c r="L30" t="s">
        <v>1050</v>
      </c>
      <c r="M30">
        <v>3</v>
      </c>
    </row>
    <row r="31" spans="1:13">
      <c r="A31" t="s">
        <v>222</v>
      </c>
      <c r="B31" t="s">
        <v>23</v>
      </c>
      <c r="C31">
        <v>105</v>
      </c>
      <c r="D31" t="s">
        <v>9</v>
      </c>
      <c r="E31" s="28">
        <v>44995</v>
      </c>
      <c r="F31">
        <v>96</v>
      </c>
      <c r="G31">
        <v>5</v>
      </c>
      <c r="H31">
        <v>2023</v>
      </c>
      <c r="I31" t="s">
        <v>1085</v>
      </c>
      <c r="J31" t="s">
        <v>1078</v>
      </c>
      <c r="K31">
        <v>5</v>
      </c>
      <c r="L31" t="s">
        <v>1050</v>
      </c>
      <c r="M31">
        <v>3</v>
      </c>
    </row>
    <row r="32" spans="1:13">
      <c r="A32" t="s">
        <v>215</v>
      </c>
      <c r="B32" t="s">
        <v>5</v>
      </c>
      <c r="C32">
        <v>103</v>
      </c>
      <c r="D32" t="s">
        <v>9</v>
      </c>
      <c r="E32" s="28">
        <v>44993</v>
      </c>
      <c r="F32">
        <v>117</v>
      </c>
      <c r="G32">
        <v>3</v>
      </c>
      <c r="H32">
        <v>2023</v>
      </c>
      <c r="I32" t="s">
        <v>1083</v>
      </c>
      <c r="J32" t="s">
        <v>1078</v>
      </c>
      <c r="K32">
        <v>3</v>
      </c>
      <c r="L32" t="s">
        <v>1050</v>
      </c>
      <c r="M32">
        <v>3</v>
      </c>
    </row>
    <row r="33" spans="1:13">
      <c r="A33" t="s">
        <v>208</v>
      </c>
      <c r="B33" t="s">
        <v>15</v>
      </c>
      <c r="C33">
        <v>69</v>
      </c>
      <c r="D33" t="s">
        <v>9</v>
      </c>
      <c r="E33" s="28">
        <v>44992</v>
      </c>
      <c r="F33">
        <v>132</v>
      </c>
      <c r="G33">
        <v>4.5</v>
      </c>
      <c r="H33">
        <v>2023</v>
      </c>
      <c r="I33" t="s">
        <v>1075</v>
      </c>
      <c r="J33" t="s">
        <v>1078</v>
      </c>
      <c r="K33">
        <v>5</v>
      </c>
      <c r="L33" t="s">
        <v>1050</v>
      </c>
      <c r="M33">
        <v>3</v>
      </c>
    </row>
    <row r="34" spans="1:13">
      <c r="A34" t="s">
        <v>207</v>
      </c>
      <c r="B34" t="s">
        <v>8</v>
      </c>
      <c r="C34">
        <v>115</v>
      </c>
      <c r="D34" t="s">
        <v>9</v>
      </c>
      <c r="E34" s="28">
        <v>44992</v>
      </c>
      <c r="F34">
        <v>48</v>
      </c>
      <c r="G34">
        <v>4.7</v>
      </c>
      <c r="H34">
        <v>2023</v>
      </c>
      <c r="I34" t="s">
        <v>1075</v>
      </c>
      <c r="J34" t="s">
        <v>1078</v>
      </c>
      <c r="K34">
        <v>5</v>
      </c>
      <c r="L34" t="s">
        <v>1050</v>
      </c>
      <c r="M34">
        <v>3</v>
      </c>
    </row>
    <row r="35" spans="1:13">
      <c r="A35" t="s">
        <v>203</v>
      </c>
      <c r="B35" t="s">
        <v>7</v>
      </c>
      <c r="C35">
        <v>53</v>
      </c>
      <c r="D35" t="s">
        <v>9</v>
      </c>
      <c r="E35" s="28">
        <v>44991</v>
      </c>
      <c r="F35">
        <v>210</v>
      </c>
      <c r="G35">
        <v>3.9</v>
      </c>
      <c r="H35">
        <v>2023</v>
      </c>
      <c r="I35" t="s">
        <v>1080</v>
      </c>
      <c r="J35" t="s">
        <v>1077</v>
      </c>
      <c r="K35">
        <v>4</v>
      </c>
      <c r="L35" t="s">
        <v>1050</v>
      </c>
      <c r="M35">
        <v>3</v>
      </c>
    </row>
    <row r="36" spans="1:13">
      <c r="A36" t="s">
        <v>198</v>
      </c>
      <c r="B36" t="s">
        <v>24</v>
      </c>
      <c r="C36">
        <v>86</v>
      </c>
      <c r="D36" t="s">
        <v>9</v>
      </c>
      <c r="E36" s="28">
        <v>44990</v>
      </c>
      <c r="F36">
        <v>27</v>
      </c>
      <c r="G36">
        <v>4.5</v>
      </c>
      <c r="H36">
        <v>2023</v>
      </c>
      <c r="I36" t="s">
        <v>1081</v>
      </c>
      <c r="J36" t="s">
        <v>1078</v>
      </c>
      <c r="K36">
        <v>5</v>
      </c>
      <c r="L36" t="s">
        <v>1050</v>
      </c>
      <c r="M36">
        <v>3</v>
      </c>
    </row>
    <row r="37" spans="1:13">
      <c r="A37" t="s">
        <v>193</v>
      </c>
      <c r="B37" t="s">
        <v>8</v>
      </c>
      <c r="C37">
        <v>139</v>
      </c>
      <c r="D37" t="s">
        <v>9</v>
      </c>
      <c r="E37" s="28">
        <v>44989</v>
      </c>
      <c r="F37">
        <v>88</v>
      </c>
      <c r="G37">
        <v>3.4</v>
      </c>
      <c r="H37">
        <v>2023</v>
      </c>
      <c r="I37" t="s">
        <v>1082</v>
      </c>
      <c r="J37" t="s">
        <v>1079</v>
      </c>
      <c r="K37">
        <v>3</v>
      </c>
      <c r="L37" t="s">
        <v>1050</v>
      </c>
      <c r="M37">
        <v>3</v>
      </c>
    </row>
    <row r="38" spans="1:13">
      <c r="A38" t="s">
        <v>189</v>
      </c>
      <c r="B38" t="s">
        <v>16</v>
      </c>
      <c r="C38">
        <v>131</v>
      </c>
      <c r="D38" t="s">
        <v>9</v>
      </c>
      <c r="E38" s="28">
        <v>44988</v>
      </c>
      <c r="F38">
        <v>39</v>
      </c>
      <c r="G38">
        <v>2.4</v>
      </c>
      <c r="H38">
        <v>2023</v>
      </c>
      <c r="I38" t="s">
        <v>1085</v>
      </c>
      <c r="J38" t="s">
        <v>1079</v>
      </c>
      <c r="K38">
        <v>2</v>
      </c>
      <c r="L38" t="s">
        <v>1050</v>
      </c>
      <c r="M38">
        <v>3</v>
      </c>
    </row>
    <row r="39" spans="1:13">
      <c r="A39" t="s">
        <v>187</v>
      </c>
      <c r="B39" t="s">
        <v>12</v>
      </c>
      <c r="C39">
        <v>21</v>
      </c>
      <c r="D39" t="s">
        <v>9</v>
      </c>
      <c r="E39" s="28">
        <v>44988</v>
      </c>
      <c r="F39">
        <v>93</v>
      </c>
      <c r="G39">
        <v>3.4</v>
      </c>
      <c r="H39">
        <v>2023</v>
      </c>
      <c r="I39" t="s">
        <v>1085</v>
      </c>
      <c r="J39" t="s">
        <v>1076</v>
      </c>
      <c r="K39">
        <v>3</v>
      </c>
      <c r="L39" t="s">
        <v>1050</v>
      </c>
      <c r="M39">
        <v>3</v>
      </c>
    </row>
    <row r="40" spans="1:13">
      <c r="A40" t="s">
        <v>183</v>
      </c>
      <c r="B40" t="s">
        <v>21</v>
      </c>
      <c r="C40">
        <v>70</v>
      </c>
      <c r="D40" t="s">
        <v>9</v>
      </c>
      <c r="E40" s="28">
        <v>44987</v>
      </c>
      <c r="F40">
        <v>28</v>
      </c>
      <c r="G40">
        <v>4.8</v>
      </c>
      <c r="H40">
        <v>2023</v>
      </c>
      <c r="I40" t="s">
        <v>1084</v>
      </c>
      <c r="J40" t="s">
        <v>1078</v>
      </c>
      <c r="K40">
        <v>5</v>
      </c>
      <c r="L40" t="s">
        <v>1050</v>
      </c>
      <c r="M40">
        <v>3</v>
      </c>
    </row>
    <row r="41" spans="1:13">
      <c r="A41" t="s">
        <v>182</v>
      </c>
      <c r="B41" t="s">
        <v>12</v>
      </c>
      <c r="C41">
        <v>96</v>
      </c>
      <c r="D41" t="s">
        <v>9</v>
      </c>
      <c r="E41" s="28">
        <v>44987</v>
      </c>
      <c r="F41">
        <v>108</v>
      </c>
      <c r="G41">
        <v>5</v>
      </c>
      <c r="H41">
        <v>2023</v>
      </c>
      <c r="I41" t="s">
        <v>1084</v>
      </c>
      <c r="J41" t="s">
        <v>1078</v>
      </c>
      <c r="K41">
        <v>5</v>
      </c>
      <c r="L41" t="s">
        <v>1050</v>
      </c>
      <c r="M41">
        <v>3</v>
      </c>
    </row>
    <row r="42" spans="1:13">
      <c r="A42" t="s">
        <v>181</v>
      </c>
      <c r="B42" t="s">
        <v>7</v>
      </c>
      <c r="C42">
        <v>106</v>
      </c>
      <c r="D42" t="s">
        <v>9</v>
      </c>
      <c r="E42" s="28">
        <v>44987</v>
      </c>
      <c r="F42">
        <v>108</v>
      </c>
      <c r="G42">
        <v>4.3</v>
      </c>
      <c r="H42">
        <v>2023</v>
      </c>
      <c r="I42" t="s">
        <v>1084</v>
      </c>
      <c r="J42" t="s">
        <v>1078</v>
      </c>
      <c r="K42">
        <v>4</v>
      </c>
      <c r="L42" t="s">
        <v>1050</v>
      </c>
      <c r="M42">
        <v>3</v>
      </c>
    </row>
    <row r="43" spans="1:13">
      <c r="A43" t="s">
        <v>173</v>
      </c>
      <c r="B43" t="s">
        <v>7</v>
      </c>
      <c r="C43">
        <v>166</v>
      </c>
      <c r="D43" t="s">
        <v>9</v>
      </c>
      <c r="E43" s="28">
        <v>44986</v>
      </c>
      <c r="F43">
        <v>36</v>
      </c>
      <c r="G43">
        <v>3.8</v>
      </c>
      <c r="H43">
        <v>2023</v>
      </c>
      <c r="I43" t="s">
        <v>1083</v>
      </c>
      <c r="J43" t="s">
        <v>1079</v>
      </c>
      <c r="K43">
        <v>4</v>
      </c>
      <c r="L43" t="s">
        <v>1050</v>
      </c>
      <c r="M43">
        <v>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154"/>
  <sheetViews>
    <sheetView tabSelected="1" zoomScale="87" workbookViewId="0">
      <selection activeCell="N19" sqref="N19"/>
    </sheetView>
  </sheetViews>
  <sheetFormatPr defaultRowHeight="13.8"/>
  <cols>
    <col min="1" max="1" width="13.69921875" customWidth="1"/>
    <col min="2" max="2" width="9.8984375" customWidth="1"/>
    <col min="3" max="3" width="12.5" customWidth="1"/>
    <col min="4" max="5" width="6.796875" customWidth="1"/>
    <col min="6" max="7" width="6.3984375" customWidth="1"/>
    <col min="8" max="8" width="11" customWidth="1"/>
    <col min="9" max="9" width="4.8984375" bestFit="1" customWidth="1"/>
    <col min="10" max="10" width="13.69921875" customWidth="1"/>
    <col min="11" max="11" width="9.8984375" customWidth="1"/>
    <col min="12" max="12" width="10.59765625" customWidth="1"/>
    <col min="13" max="13" width="8" bestFit="1" customWidth="1"/>
    <col min="14" max="14" width="11" customWidth="1"/>
    <col min="15" max="16" width="16.09765625" customWidth="1"/>
    <col min="17" max="17" width="8.796875" customWidth="1"/>
    <col min="18" max="32" width="10.09765625" customWidth="1"/>
    <col min="33" max="33" width="9" customWidth="1"/>
    <col min="34" max="50" width="10.09765625" customWidth="1"/>
    <col min="51" max="51" width="8.8984375" customWidth="1"/>
    <col min="52" max="65" width="10.09765625" customWidth="1"/>
    <col min="66" max="66" width="8.796875" customWidth="1"/>
    <col min="67" max="73" width="10.09765625" customWidth="1"/>
    <col min="74" max="74" width="9.296875" customWidth="1"/>
    <col min="75" max="83" width="10.09765625" customWidth="1"/>
    <col min="84" max="84" width="8.8984375" customWidth="1"/>
    <col min="85" max="94" width="10.09765625" customWidth="1"/>
    <col min="95" max="95" width="8.296875" customWidth="1"/>
    <col min="96" max="102" width="10.09765625" customWidth="1"/>
    <col min="103" max="103" width="9.19921875" customWidth="1"/>
    <col min="104" max="119" width="10.09765625" customWidth="1"/>
    <col min="120" max="120" width="9.09765625" customWidth="1"/>
    <col min="121" max="136" width="10.09765625" customWidth="1"/>
    <col min="137" max="137" width="8.69921875" customWidth="1"/>
    <col min="138" max="149" width="10.09765625" customWidth="1"/>
    <col min="150" max="150" width="9.19921875" customWidth="1"/>
    <col min="151" max="160" width="10.09765625" bestFit="1" customWidth="1"/>
    <col min="161" max="161" width="9.09765625" customWidth="1"/>
    <col min="162" max="162" width="11" bestFit="1" customWidth="1"/>
    <col min="163" max="1001" width="9.19921875" bestFit="1" customWidth="1"/>
    <col min="1002" max="1002" width="11" bestFit="1" customWidth="1"/>
  </cols>
  <sheetData>
    <row r="3" spans="1:5">
      <c r="A3" t="s">
        <v>1042</v>
      </c>
      <c r="B3" t="s">
        <v>1043</v>
      </c>
      <c r="C3" t="s">
        <v>1044</v>
      </c>
      <c r="D3" t="s">
        <v>1045</v>
      </c>
      <c r="E3" t="s">
        <v>1046</v>
      </c>
    </row>
    <row r="4" spans="1:5">
      <c r="A4" s="23">
        <v>1000</v>
      </c>
      <c r="B4" s="22">
        <v>96623</v>
      </c>
      <c r="C4" s="23">
        <v>89850</v>
      </c>
      <c r="D4" s="24">
        <v>3.8854000000000033</v>
      </c>
      <c r="E4" s="21">
        <v>307</v>
      </c>
    </row>
    <row r="8" spans="1:5">
      <c r="A8" t="s">
        <v>1042</v>
      </c>
      <c r="B8" t="s">
        <v>1043</v>
      </c>
      <c r="C8" t="s">
        <v>1044</v>
      </c>
      <c r="D8" t="s">
        <v>1045</v>
      </c>
      <c r="E8" t="s">
        <v>1046</v>
      </c>
    </row>
    <row r="9" spans="1:5">
      <c r="A9" s="23">
        <v>218</v>
      </c>
      <c r="B9" s="22">
        <v>20581</v>
      </c>
      <c r="C9" s="23">
        <v>19300</v>
      </c>
      <c r="D9" s="24">
        <v>3.8706422018348627</v>
      </c>
      <c r="E9" s="21">
        <v>74</v>
      </c>
    </row>
    <row r="24" spans="1:11">
      <c r="A24" s="20" t="s">
        <v>1060</v>
      </c>
      <c r="B24" t="s">
        <v>1042</v>
      </c>
      <c r="C24" t="s">
        <v>1061</v>
      </c>
      <c r="J24" s="20" t="s">
        <v>1060</v>
      </c>
      <c r="K24" t="s">
        <v>1042</v>
      </c>
    </row>
    <row r="25" spans="1:11">
      <c r="A25" s="27" t="s">
        <v>1048</v>
      </c>
      <c r="B25" s="23">
        <v>19</v>
      </c>
      <c r="C25" s="23">
        <v>19</v>
      </c>
      <c r="J25" s="27" t="s">
        <v>1081</v>
      </c>
      <c r="K25" s="23">
        <v>28</v>
      </c>
    </row>
    <row r="26" spans="1:11">
      <c r="A26" s="27" t="s">
        <v>1049</v>
      </c>
      <c r="B26" s="23">
        <v>10</v>
      </c>
      <c r="C26" s="23">
        <v>10</v>
      </c>
      <c r="J26" s="27" t="s">
        <v>1080</v>
      </c>
      <c r="K26" s="23">
        <v>24</v>
      </c>
    </row>
    <row r="27" spans="1:11">
      <c r="A27" s="27" t="s">
        <v>1050</v>
      </c>
      <c r="B27" s="23">
        <v>40</v>
      </c>
      <c r="C27" s="23">
        <v>40</v>
      </c>
      <c r="J27" s="27" t="s">
        <v>1075</v>
      </c>
      <c r="K27" s="23">
        <v>44</v>
      </c>
    </row>
    <row r="28" spans="1:11">
      <c r="A28" s="27" t="s">
        <v>1051</v>
      </c>
      <c r="B28" s="23">
        <v>40</v>
      </c>
      <c r="C28" s="23">
        <v>40</v>
      </c>
      <c r="J28" s="27" t="s">
        <v>1083</v>
      </c>
      <c r="K28" s="23">
        <v>36</v>
      </c>
    </row>
    <row r="29" spans="1:11">
      <c r="A29" s="27" t="s">
        <v>1052</v>
      </c>
      <c r="B29" s="23">
        <v>13</v>
      </c>
      <c r="C29" s="23">
        <v>13</v>
      </c>
      <c r="J29" s="27" t="s">
        <v>1084</v>
      </c>
      <c r="K29" s="23">
        <v>33</v>
      </c>
    </row>
    <row r="30" spans="1:11">
      <c r="A30" s="27" t="s">
        <v>1053</v>
      </c>
      <c r="B30" s="23">
        <v>12</v>
      </c>
      <c r="C30" s="23">
        <v>12</v>
      </c>
      <c r="J30" s="27" t="s">
        <v>1085</v>
      </c>
      <c r="K30" s="23">
        <v>29</v>
      </c>
    </row>
    <row r="31" spans="1:11">
      <c r="A31" s="27" t="s">
        <v>1054</v>
      </c>
      <c r="B31" s="23">
        <v>9</v>
      </c>
      <c r="C31" s="23">
        <v>9</v>
      </c>
      <c r="J31" s="27" t="s">
        <v>1082</v>
      </c>
      <c r="K31" s="23">
        <v>24</v>
      </c>
    </row>
    <row r="32" spans="1:11">
      <c r="A32" s="27" t="s">
        <v>1055</v>
      </c>
      <c r="B32" s="23">
        <v>13</v>
      </c>
      <c r="C32" s="23">
        <v>13</v>
      </c>
      <c r="J32" s="27" t="s">
        <v>1047</v>
      </c>
      <c r="K32" s="23">
        <v>218</v>
      </c>
    </row>
    <row r="33" spans="1:15">
      <c r="A33" s="27" t="s">
        <v>1056</v>
      </c>
      <c r="B33" s="23">
        <v>18</v>
      </c>
      <c r="C33" s="23">
        <v>18</v>
      </c>
    </row>
    <row r="34" spans="1:15">
      <c r="A34" s="27" t="s">
        <v>1057</v>
      </c>
      <c r="B34" s="23">
        <v>21</v>
      </c>
      <c r="C34" s="23">
        <v>21</v>
      </c>
    </row>
    <row r="35" spans="1:15">
      <c r="A35" s="27" t="s">
        <v>1058</v>
      </c>
      <c r="B35" s="23">
        <v>14</v>
      </c>
      <c r="C35" s="23">
        <v>14</v>
      </c>
    </row>
    <row r="36" spans="1:15">
      <c r="A36" s="27" t="s">
        <v>1059</v>
      </c>
      <c r="B36" s="23">
        <v>9</v>
      </c>
      <c r="C36" s="23">
        <v>9</v>
      </c>
    </row>
    <row r="37" spans="1:15">
      <c r="A37" s="27" t="s">
        <v>1047</v>
      </c>
      <c r="B37" s="23">
        <v>218</v>
      </c>
      <c r="C37" s="23">
        <v>218</v>
      </c>
    </row>
    <row r="44" spans="1:15">
      <c r="J44" t="s">
        <v>1087</v>
      </c>
      <c r="N44" t="s">
        <v>1093</v>
      </c>
      <c r="O44" t="str">
        <f>A57</f>
        <v>R02</v>
      </c>
    </row>
    <row r="46" spans="1:15">
      <c r="A46" s="20" t="s">
        <v>1060</v>
      </c>
      <c r="B46" t="s">
        <v>1042</v>
      </c>
      <c r="C46" t="s">
        <v>1043</v>
      </c>
      <c r="J46" t="s">
        <v>1088</v>
      </c>
      <c r="K46" t="s">
        <v>1089</v>
      </c>
      <c r="L46" t="s">
        <v>1090</v>
      </c>
      <c r="M46" t="s">
        <v>1091</v>
      </c>
      <c r="N46" t="s">
        <v>1092</v>
      </c>
    </row>
    <row r="47" spans="1:15">
      <c r="A47" s="27" t="s">
        <v>9</v>
      </c>
      <c r="B47" s="23">
        <v>218</v>
      </c>
      <c r="C47" s="22">
        <v>20581</v>
      </c>
      <c r="J47" t="str">
        <f>A47</f>
        <v>R02</v>
      </c>
      <c r="K47" s="23">
        <f>B47</f>
        <v>218</v>
      </c>
      <c r="L47" s="29">
        <f>C47</f>
        <v>20581</v>
      </c>
      <c r="M47">
        <f>IF(J47=$O$44,K47,NA())</f>
        <v>218</v>
      </c>
      <c r="N47">
        <f>IF(J47=$O$44,L47,NA())</f>
        <v>20581</v>
      </c>
    </row>
    <row r="48" spans="1:15">
      <c r="A48" s="27" t="s">
        <v>1047</v>
      </c>
      <c r="B48" s="23">
        <v>218</v>
      </c>
      <c r="C48" s="22">
        <v>20581</v>
      </c>
      <c r="J48" t="str">
        <f t="shared" ref="J48:J51" si="0">A48</f>
        <v>Grand Total</v>
      </c>
      <c r="K48">
        <f t="shared" ref="K48:K51" si="1">B48</f>
        <v>218</v>
      </c>
      <c r="L48" s="29">
        <f t="shared" ref="L48:L51" si="2">C48</f>
        <v>20581</v>
      </c>
      <c r="M48" t="e">
        <f t="shared" ref="M48:M51" si="3">IF(J48=$O$44,K48,NA())</f>
        <v>#N/A</v>
      </c>
      <c r="N48" t="e">
        <f t="shared" ref="N48:N51" si="4">IF(J48=$O$44,L48,NA())</f>
        <v>#N/A</v>
      </c>
    </row>
    <row r="49" spans="1:14">
      <c r="F49" s="45"/>
      <c r="J49">
        <f t="shared" si="0"/>
        <v>0</v>
      </c>
      <c r="K49">
        <f t="shared" si="1"/>
        <v>0</v>
      </c>
      <c r="L49" s="29">
        <f t="shared" si="2"/>
        <v>0</v>
      </c>
      <c r="M49" t="e">
        <f t="shared" si="3"/>
        <v>#N/A</v>
      </c>
      <c r="N49" t="e">
        <f t="shared" si="4"/>
        <v>#N/A</v>
      </c>
    </row>
    <row r="50" spans="1:14">
      <c r="J50">
        <f t="shared" si="0"/>
        <v>0</v>
      </c>
      <c r="K50">
        <f t="shared" si="1"/>
        <v>0</v>
      </c>
      <c r="L50" s="29">
        <f t="shared" si="2"/>
        <v>0</v>
      </c>
      <c r="M50" t="e">
        <f t="shared" si="3"/>
        <v>#N/A</v>
      </c>
      <c r="N50" t="e">
        <f t="shared" si="4"/>
        <v>#N/A</v>
      </c>
    </row>
    <row r="51" spans="1:14">
      <c r="J51">
        <f t="shared" si="0"/>
        <v>0</v>
      </c>
      <c r="K51">
        <f t="shared" si="1"/>
        <v>0</v>
      </c>
      <c r="L51" s="29">
        <f t="shared" si="2"/>
        <v>0</v>
      </c>
      <c r="M51" t="e">
        <f t="shared" si="3"/>
        <v>#N/A</v>
      </c>
      <c r="N51" t="e">
        <f t="shared" si="4"/>
        <v>#N/A</v>
      </c>
    </row>
    <row r="56" spans="1:14">
      <c r="A56" s="20" t="s">
        <v>1060</v>
      </c>
      <c r="L56" t="s">
        <v>1097</v>
      </c>
    </row>
    <row r="57" spans="1:14">
      <c r="A57" s="30" t="s">
        <v>9</v>
      </c>
    </row>
    <row r="58" spans="1:14">
      <c r="L58" t="s">
        <v>1098</v>
      </c>
      <c r="M58" s="47">
        <f>A9/A4</f>
        <v>0.218</v>
      </c>
    </row>
    <row r="59" spans="1:14">
      <c r="L59" t="s">
        <v>1089</v>
      </c>
      <c r="M59" t="e">
        <f ca="1">Xlookup(A57,K46:K51,L46:L51)</f>
        <v>#NAME?</v>
      </c>
    </row>
    <row r="64" spans="1:14">
      <c r="L64" s="46" t="s">
        <v>1099</v>
      </c>
    </row>
    <row r="65" spans="2:12">
      <c r="L65" s="46" t="s">
        <v>1100</v>
      </c>
    </row>
    <row r="66" spans="2:12">
      <c r="B66" s="20" t="s">
        <v>1042</v>
      </c>
      <c r="C66" s="20" t="s">
        <v>1094</v>
      </c>
    </row>
    <row r="67" spans="2:12">
      <c r="B67" s="20" t="s">
        <v>1060</v>
      </c>
      <c r="C67" t="s">
        <v>999</v>
      </c>
      <c r="D67" t="s">
        <v>998</v>
      </c>
      <c r="E67" t="s">
        <v>1047</v>
      </c>
    </row>
    <row r="68" spans="2:12">
      <c r="B68" s="27" t="s">
        <v>1002</v>
      </c>
      <c r="C68" s="23">
        <v>144</v>
      </c>
      <c r="D68" s="23">
        <v>132</v>
      </c>
      <c r="E68" s="23">
        <v>276</v>
      </c>
    </row>
    <row r="69" spans="2:12">
      <c r="B69" s="27" t="s">
        <v>1001</v>
      </c>
      <c r="C69" s="23">
        <v>326</v>
      </c>
      <c r="D69" s="23">
        <v>63</v>
      </c>
      <c r="E69" s="23">
        <v>389</v>
      </c>
    </row>
    <row r="70" spans="2:12">
      <c r="B70" s="27" t="s">
        <v>1000</v>
      </c>
      <c r="C70" s="23">
        <v>129</v>
      </c>
      <c r="D70" s="23">
        <v>206</v>
      </c>
      <c r="E70" s="23">
        <v>335</v>
      </c>
    </row>
    <row r="71" spans="2:12">
      <c r="B71" s="27" t="s">
        <v>1047</v>
      </c>
      <c r="C71" s="23">
        <v>599</v>
      </c>
      <c r="D71" s="23">
        <v>401</v>
      </c>
      <c r="E71" s="23">
        <v>1000</v>
      </c>
    </row>
    <row r="81" spans="2:8">
      <c r="B81" s="20" t="s">
        <v>1060</v>
      </c>
      <c r="C81" t="s">
        <v>1042</v>
      </c>
    </row>
    <row r="82" spans="2:8">
      <c r="B82" s="27">
        <v>1</v>
      </c>
      <c r="C82" s="23">
        <v>3</v>
      </c>
    </row>
    <row r="83" spans="2:8">
      <c r="B83" s="27">
        <v>2</v>
      </c>
      <c r="C83" s="23">
        <v>19</v>
      </c>
    </row>
    <row r="84" spans="2:8">
      <c r="B84" s="27">
        <v>3</v>
      </c>
      <c r="C84" s="23">
        <v>35</v>
      </c>
    </row>
    <row r="85" spans="2:8">
      <c r="B85" s="27">
        <v>4</v>
      </c>
      <c r="C85" s="23">
        <v>87</v>
      </c>
    </row>
    <row r="86" spans="2:8">
      <c r="B86" s="27">
        <v>5</v>
      </c>
      <c r="C86" s="23">
        <v>74</v>
      </c>
    </row>
    <row r="87" spans="2:8">
      <c r="B87" s="27" t="s">
        <v>1047</v>
      </c>
      <c r="C87" s="23">
        <v>218</v>
      </c>
    </row>
    <row r="90" spans="2:8">
      <c r="B90" s="20" t="s">
        <v>1043</v>
      </c>
      <c r="C90" s="20" t="s">
        <v>1094</v>
      </c>
    </row>
    <row r="91" spans="2:8">
      <c r="B91" s="20" t="s">
        <v>1060</v>
      </c>
      <c r="C91" t="s">
        <v>11</v>
      </c>
      <c r="D91" t="s">
        <v>9</v>
      </c>
      <c r="E91" t="s">
        <v>6</v>
      </c>
      <c r="F91" t="s">
        <v>13</v>
      </c>
      <c r="G91" t="s">
        <v>10</v>
      </c>
      <c r="H91" t="s">
        <v>1047</v>
      </c>
    </row>
    <row r="92" spans="2:8">
      <c r="B92" s="27" t="s">
        <v>1002</v>
      </c>
      <c r="C92" s="22">
        <v>5483</v>
      </c>
      <c r="D92" s="22">
        <v>6014</v>
      </c>
      <c r="E92" s="22">
        <v>4970</v>
      </c>
      <c r="F92" s="22">
        <v>3495</v>
      </c>
      <c r="G92" s="22">
        <v>6099</v>
      </c>
      <c r="H92" s="22">
        <v>26061</v>
      </c>
    </row>
    <row r="93" spans="2:8">
      <c r="B93" s="31" t="s">
        <v>20</v>
      </c>
      <c r="C93" s="22">
        <v>891</v>
      </c>
      <c r="D93" s="22">
        <v>1332</v>
      </c>
      <c r="E93" s="22">
        <v>1282</v>
      </c>
      <c r="F93" s="22">
        <v>739</v>
      </c>
      <c r="G93" s="22">
        <v>560</v>
      </c>
      <c r="H93" s="22">
        <v>4804</v>
      </c>
    </row>
    <row r="94" spans="2:8">
      <c r="B94" s="31" t="s">
        <v>12</v>
      </c>
      <c r="C94" s="22">
        <v>1991</v>
      </c>
      <c r="D94" s="22">
        <v>1886</v>
      </c>
      <c r="E94" s="22">
        <v>1206</v>
      </c>
      <c r="F94" s="22">
        <v>884</v>
      </c>
      <c r="G94" s="22">
        <v>1722</v>
      </c>
      <c r="H94" s="22">
        <v>7689</v>
      </c>
    </row>
    <row r="95" spans="2:8">
      <c r="B95" s="31" t="s">
        <v>8</v>
      </c>
      <c r="C95" s="22">
        <v>1163</v>
      </c>
      <c r="D95" s="22">
        <v>1180</v>
      </c>
      <c r="E95" s="22">
        <v>1616</v>
      </c>
      <c r="F95" s="22">
        <v>1043</v>
      </c>
      <c r="G95" s="22">
        <v>1747</v>
      </c>
      <c r="H95" s="22">
        <v>6749</v>
      </c>
    </row>
    <row r="96" spans="2:8">
      <c r="B96" s="31" t="s">
        <v>16</v>
      </c>
      <c r="C96" s="22">
        <v>1438</v>
      </c>
      <c r="D96" s="22">
        <v>1616</v>
      </c>
      <c r="E96" s="22">
        <v>866</v>
      </c>
      <c r="F96" s="22">
        <v>829</v>
      </c>
      <c r="G96" s="22">
        <v>2070</v>
      </c>
      <c r="H96" s="22">
        <v>6819</v>
      </c>
    </row>
    <row r="97" spans="2:8">
      <c r="B97" s="27" t="s">
        <v>1001</v>
      </c>
      <c r="C97" s="22">
        <v>7024</v>
      </c>
      <c r="D97" s="22">
        <v>7030</v>
      </c>
      <c r="E97" s="22">
        <v>8482</v>
      </c>
      <c r="F97" s="22">
        <v>7379</v>
      </c>
      <c r="G97" s="22">
        <v>7934</v>
      </c>
      <c r="H97" s="22">
        <v>37849</v>
      </c>
    </row>
    <row r="98" spans="2:8">
      <c r="B98" s="31" t="s">
        <v>24</v>
      </c>
      <c r="C98" s="22">
        <v>1233</v>
      </c>
      <c r="D98" s="22">
        <v>223</v>
      </c>
      <c r="E98" s="22">
        <v>1680</v>
      </c>
      <c r="F98" s="22">
        <v>990</v>
      </c>
      <c r="G98" s="22">
        <v>1508</v>
      </c>
      <c r="H98" s="22">
        <v>5634</v>
      </c>
    </row>
    <row r="99" spans="2:8">
      <c r="B99" s="31" t="s">
        <v>15</v>
      </c>
      <c r="C99" s="22">
        <v>1598</v>
      </c>
      <c r="D99" s="22">
        <v>1907</v>
      </c>
      <c r="E99" s="22">
        <v>869</v>
      </c>
      <c r="F99" s="22">
        <v>1426</v>
      </c>
      <c r="G99" s="22">
        <v>1416</v>
      </c>
      <c r="H99" s="22">
        <v>7216</v>
      </c>
    </row>
    <row r="100" spans="2:8">
      <c r="B100" s="31" t="s">
        <v>5</v>
      </c>
      <c r="C100" s="22">
        <v>900</v>
      </c>
      <c r="D100" s="22">
        <v>1016</v>
      </c>
      <c r="E100" s="22">
        <v>960</v>
      </c>
      <c r="F100" s="22">
        <v>940</v>
      </c>
      <c r="G100" s="22">
        <v>1193</v>
      </c>
      <c r="H100" s="22">
        <v>5009</v>
      </c>
    </row>
    <row r="101" spans="2:8">
      <c r="B101" s="31" t="s">
        <v>18</v>
      </c>
      <c r="C101" s="22">
        <v>900</v>
      </c>
      <c r="D101" s="22">
        <v>1470</v>
      </c>
      <c r="E101" s="22">
        <v>1617</v>
      </c>
      <c r="F101" s="22">
        <v>1314</v>
      </c>
      <c r="G101" s="22">
        <v>941</v>
      </c>
      <c r="H101" s="22">
        <v>6242</v>
      </c>
    </row>
    <row r="102" spans="2:8">
      <c r="B102" s="31" t="s">
        <v>14</v>
      </c>
      <c r="C102" s="22">
        <v>1255</v>
      </c>
      <c r="D102" s="22">
        <v>516</v>
      </c>
      <c r="E102" s="22">
        <v>1874</v>
      </c>
      <c r="F102" s="22">
        <v>1863</v>
      </c>
      <c r="G102" s="22">
        <v>1722</v>
      </c>
      <c r="H102" s="22">
        <v>7230</v>
      </c>
    </row>
    <row r="103" spans="2:8">
      <c r="B103" s="31" t="s">
        <v>19</v>
      </c>
      <c r="C103" s="22">
        <v>1138</v>
      </c>
      <c r="D103" s="22">
        <v>1898</v>
      </c>
      <c r="E103" s="22">
        <v>1482</v>
      </c>
      <c r="F103" s="22">
        <v>846</v>
      </c>
      <c r="G103" s="22">
        <v>1154</v>
      </c>
      <c r="H103" s="22">
        <v>6518</v>
      </c>
    </row>
    <row r="104" spans="2:8">
      <c r="B104" s="27" t="s">
        <v>1000</v>
      </c>
      <c r="C104" s="22">
        <v>5908</v>
      </c>
      <c r="D104" s="22">
        <v>7537</v>
      </c>
      <c r="E104" s="22">
        <v>7420</v>
      </c>
      <c r="F104" s="22">
        <v>5777</v>
      </c>
      <c r="G104" s="22">
        <v>6071</v>
      </c>
      <c r="H104" s="22">
        <v>32713</v>
      </c>
    </row>
    <row r="105" spans="2:8">
      <c r="B105" s="31" t="s">
        <v>17</v>
      </c>
      <c r="C105" s="22">
        <v>1655</v>
      </c>
      <c r="D105" s="22">
        <v>805</v>
      </c>
      <c r="E105" s="22">
        <v>2263</v>
      </c>
      <c r="F105" s="22">
        <v>987</v>
      </c>
      <c r="G105" s="22">
        <v>1075</v>
      </c>
      <c r="H105" s="22">
        <v>6785</v>
      </c>
    </row>
    <row r="106" spans="2:8">
      <c r="B106" s="31" t="s">
        <v>23</v>
      </c>
      <c r="C106" s="22">
        <v>1104</v>
      </c>
      <c r="D106" s="22">
        <v>2280</v>
      </c>
      <c r="E106" s="22">
        <v>1445</v>
      </c>
      <c r="F106" s="22">
        <v>1722</v>
      </c>
      <c r="G106" s="22">
        <v>1196</v>
      </c>
      <c r="H106" s="22">
        <v>7747</v>
      </c>
    </row>
    <row r="107" spans="2:8">
      <c r="B107" s="31" t="s">
        <v>7</v>
      </c>
      <c r="C107" s="22">
        <v>372</v>
      </c>
      <c r="D107" s="22">
        <v>1818</v>
      </c>
      <c r="E107" s="22">
        <v>1346</v>
      </c>
      <c r="F107" s="22">
        <v>1156</v>
      </c>
      <c r="G107" s="22">
        <v>1484</v>
      </c>
      <c r="H107" s="22">
        <v>6176</v>
      </c>
    </row>
    <row r="108" spans="2:8">
      <c r="B108" s="31" t="s">
        <v>22</v>
      </c>
      <c r="C108" s="22">
        <v>1415</v>
      </c>
      <c r="D108" s="22">
        <v>1271</v>
      </c>
      <c r="E108" s="22">
        <v>1214</v>
      </c>
      <c r="F108" s="22">
        <v>1135</v>
      </c>
      <c r="G108" s="22">
        <v>1566</v>
      </c>
      <c r="H108" s="22">
        <v>6601</v>
      </c>
    </row>
    <row r="109" spans="2:8">
      <c r="B109" s="31" t="s">
        <v>21</v>
      </c>
      <c r="C109" s="22">
        <v>1362</v>
      </c>
      <c r="D109" s="22">
        <v>1363</v>
      </c>
      <c r="E109" s="22">
        <v>1152</v>
      </c>
      <c r="F109" s="22">
        <v>777</v>
      </c>
      <c r="G109" s="22">
        <v>750</v>
      </c>
      <c r="H109" s="22">
        <v>5404</v>
      </c>
    </row>
    <row r="136" spans="3:9">
      <c r="C136">
        <f>'customer centre Report'!R27</f>
        <v>0</v>
      </c>
      <c r="D136" t="str">
        <f>'customer centre Report'!S27</f>
        <v>R01</v>
      </c>
      <c r="E136" t="str">
        <f>'customer centre Report'!T27</f>
        <v>R02</v>
      </c>
      <c r="F136" t="str">
        <f>'customer centre Report'!U27</f>
        <v>R03</v>
      </c>
      <c r="G136" t="str">
        <f>'customer centre Report'!V27</f>
        <v>R04</v>
      </c>
      <c r="H136" t="str">
        <f>'customer centre Report'!W27</f>
        <v>R05</v>
      </c>
      <c r="I136" t="str">
        <f>'customer centre Report'!X27</f>
        <v>TOTAL</v>
      </c>
    </row>
    <row r="137" spans="3:9">
      <c r="C137" t="str">
        <f>'customer centre Report'!R28</f>
        <v>Cincinnati</v>
      </c>
      <c r="D137">
        <f>'customer centre Report'!S28</f>
        <v>0</v>
      </c>
      <c r="E137">
        <f>'customer centre Report'!T28</f>
        <v>0</v>
      </c>
      <c r="F137">
        <f>'customer centre Report'!U28</f>
        <v>0</v>
      </c>
      <c r="G137">
        <f>'customer centre Report'!V28</f>
        <v>0</v>
      </c>
      <c r="H137" t="e">
        <f>'customer centre Report'!#REF!</f>
        <v>#REF!</v>
      </c>
      <c r="I137">
        <f>'customer centre Report'!X28</f>
        <v>0</v>
      </c>
    </row>
    <row r="138" spans="3:9">
      <c r="C138" t="str">
        <f>'customer centre Report'!R29</f>
        <v>C0003</v>
      </c>
      <c r="D138">
        <f>'customer centre Report'!S29</f>
        <v>891</v>
      </c>
      <c r="E138">
        <f>'customer centre Report'!T29</f>
        <v>1332</v>
      </c>
      <c r="F138">
        <f>'customer centre Report'!U29</f>
        <v>1282</v>
      </c>
      <c r="G138">
        <f>'customer centre Report'!V29</f>
        <v>739</v>
      </c>
      <c r="H138">
        <f>'customer centre Report'!W29</f>
        <v>560</v>
      </c>
      <c r="I138">
        <f>'customer centre Report'!X29</f>
        <v>4804</v>
      </c>
    </row>
    <row r="139" spans="3:9">
      <c r="C139" t="str">
        <f>'customer centre Report'!R30</f>
        <v>C0004</v>
      </c>
      <c r="D139">
        <f>'customer centre Report'!S30</f>
        <v>1991</v>
      </c>
      <c r="E139">
        <f>'customer centre Report'!T30</f>
        <v>1886</v>
      </c>
      <c r="F139">
        <f>'customer centre Report'!U30</f>
        <v>1206</v>
      </c>
      <c r="G139">
        <f>'customer centre Report'!V30</f>
        <v>884</v>
      </c>
      <c r="H139">
        <f>'customer centre Report'!W30</f>
        <v>1722</v>
      </c>
      <c r="I139">
        <f>'customer centre Report'!X30</f>
        <v>7689</v>
      </c>
    </row>
    <row r="140" spans="3:9">
      <c r="C140" t="str">
        <f>'customer centre Report'!R31</f>
        <v>C0011</v>
      </c>
      <c r="D140">
        <f>'customer centre Report'!S31</f>
        <v>1163</v>
      </c>
      <c r="E140">
        <f>'customer centre Report'!T31</f>
        <v>1180</v>
      </c>
      <c r="F140">
        <f>'customer centre Report'!U31</f>
        <v>1616</v>
      </c>
      <c r="G140">
        <f>'customer centre Report'!V31</f>
        <v>1043</v>
      </c>
      <c r="H140">
        <f>'customer centre Report'!W31</f>
        <v>1747</v>
      </c>
      <c r="I140">
        <f>'customer centre Report'!X31</f>
        <v>6749</v>
      </c>
    </row>
    <row r="141" spans="3:9">
      <c r="C141" t="str">
        <f>'customer centre Report'!R32</f>
        <v>C0012</v>
      </c>
      <c r="D141">
        <f>'customer centre Report'!S32</f>
        <v>1438</v>
      </c>
      <c r="E141">
        <f>'customer centre Report'!T32</f>
        <v>1616</v>
      </c>
      <c r="F141">
        <f>'customer centre Report'!U32</f>
        <v>866</v>
      </c>
      <c r="G141">
        <f>'customer centre Report'!V32</f>
        <v>829</v>
      </c>
      <c r="H141">
        <f>'customer centre Report'!W32</f>
        <v>2070</v>
      </c>
      <c r="I141">
        <f>'customer centre Report'!X32</f>
        <v>6819</v>
      </c>
    </row>
    <row r="142" spans="3:9">
      <c r="C142" t="str">
        <f>'customer centre Report'!R33</f>
        <v>Cleveland</v>
      </c>
      <c r="D142">
        <f>'customer centre Report'!S33</f>
        <v>0</v>
      </c>
      <c r="E142">
        <f>'customer centre Report'!T33</f>
        <v>0</v>
      </c>
      <c r="F142">
        <f>'customer centre Report'!U33</f>
        <v>0</v>
      </c>
      <c r="G142">
        <f>'customer centre Report'!V33</f>
        <v>0</v>
      </c>
      <c r="H142">
        <f>'customer centre Report'!W33</f>
        <v>0</v>
      </c>
      <c r="I142">
        <f>'customer centre Report'!X33</f>
        <v>0</v>
      </c>
    </row>
    <row r="143" spans="3:9">
      <c r="C143" t="str">
        <f>'customer centre Report'!R34</f>
        <v>C0002</v>
      </c>
      <c r="D143">
        <f>'customer centre Report'!S34</f>
        <v>1233</v>
      </c>
      <c r="E143">
        <f>'customer centre Report'!T34</f>
        <v>223</v>
      </c>
      <c r="F143">
        <f>'customer centre Report'!U34</f>
        <v>1680</v>
      </c>
      <c r="G143">
        <f>'customer centre Report'!V34</f>
        <v>990</v>
      </c>
      <c r="H143">
        <f>'customer centre Report'!W34</f>
        <v>1508</v>
      </c>
      <c r="I143">
        <f>'customer centre Report'!X34</f>
        <v>5634</v>
      </c>
    </row>
    <row r="144" spans="3:9">
      <c r="C144" t="str">
        <f>'customer centre Report'!R35</f>
        <v>C0007</v>
      </c>
      <c r="D144">
        <f>'customer centre Report'!S35</f>
        <v>1598</v>
      </c>
      <c r="E144">
        <f>'customer centre Report'!T35</f>
        <v>1907</v>
      </c>
      <c r="F144">
        <f>'customer centre Report'!U35</f>
        <v>869</v>
      </c>
      <c r="G144">
        <f>'customer centre Report'!V35</f>
        <v>1426</v>
      </c>
      <c r="H144">
        <f>'customer centre Report'!W35</f>
        <v>1416</v>
      </c>
      <c r="I144">
        <f>'customer centre Report'!X35</f>
        <v>7216</v>
      </c>
    </row>
    <row r="145" spans="3:9">
      <c r="C145" t="str">
        <f>'customer centre Report'!R36</f>
        <v>C0008</v>
      </c>
      <c r="D145">
        <f>'customer centre Report'!S36</f>
        <v>900</v>
      </c>
      <c r="E145">
        <f>'customer centre Report'!T36</f>
        <v>1016</v>
      </c>
      <c r="F145">
        <f>'customer centre Report'!U36</f>
        <v>960</v>
      </c>
      <c r="G145">
        <f>'customer centre Report'!V36</f>
        <v>940</v>
      </c>
      <c r="H145">
        <f>'customer centre Report'!W36</f>
        <v>1193</v>
      </c>
      <c r="I145">
        <f>'customer centre Report'!X36</f>
        <v>5009</v>
      </c>
    </row>
    <row r="146" spans="3:9">
      <c r="C146" t="str">
        <f>'customer centre Report'!R37</f>
        <v>C0010</v>
      </c>
      <c r="D146">
        <f>'customer centre Report'!S37</f>
        <v>900</v>
      </c>
      <c r="E146">
        <f>'customer centre Report'!T37</f>
        <v>1470</v>
      </c>
      <c r="F146">
        <f>'customer centre Report'!U37</f>
        <v>1617</v>
      </c>
      <c r="G146">
        <f>'customer centre Report'!V37</f>
        <v>1314</v>
      </c>
      <c r="H146">
        <f>'customer centre Report'!W37</f>
        <v>941</v>
      </c>
      <c r="I146">
        <f>'customer centre Report'!X37</f>
        <v>6242</v>
      </c>
    </row>
    <row r="147" spans="3:9">
      <c r="C147" t="str">
        <f>'customer centre Report'!R38</f>
        <v>C0013</v>
      </c>
      <c r="D147">
        <f>'customer centre Report'!S38</f>
        <v>1255</v>
      </c>
      <c r="E147">
        <f>'customer centre Report'!T38</f>
        <v>516</v>
      </c>
      <c r="F147">
        <f>'customer centre Report'!U38</f>
        <v>1874</v>
      </c>
      <c r="G147">
        <f>'customer centre Report'!V38</f>
        <v>1863</v>
      </c>
      <c r="H147">
        <f>'customer centre Report'!W38</f>
        <v>1722</v>
      </c>
      <c r="I147">
        <f>'customer centre Report'!X38</f>
        <v>7230</v>
      </c>
    </row>
    <row r="148" spans="3:9">
      <c r="C148" t="str">
        <f>'customer centre Report'!R39</f>
        <v>C0015</v>
      </c>
      <c r="D148">
        <f>'customer centre Report'!S39</f>
        <v>1138</v>
      </c>
      <c r="E148">
        <f>'customer centre Report'!T39</f>
        <v>1898</v>
      </c>
      <c r="F148">
        <f>'customer centre Report'!U39</f>
        <v>1482</v>
      </c>
      <c r="G148">
        <f>'customer centre Report'!V39</f>
        <v>846</v>
      </c>
      <c r="H148">
        <f>'customer centre Report'!W39</f>
        <v>1154</v>
      </c>
      <c r="I148">
        <f>'customer centre Report'!X39</f>
        <v>6518</v>
      </c>
    </row>
    <row r="149" spans="3:9">
      <c r="C149" t="str">
        <f>'customer centre Report'!R40</f>
        <v>Columbus</v>
      </c>
      <c r="D149">
        <f>'customer centre Report'!S40</f>
        <v>0</v>
      </c>
      <c r="E149">
        <f>'customer centre Report'!T40</f>
        <v>0</v>
      </c>
      <c r="F149">
        <f>'customer centre Report'!U40</f>
        <v>0</v>
      </c>
      <c r="G149">
        <f>'customer centre Report'!V40</f>
        <v>0</v>
      </c>
      <c r="H149">
        <f>'customer centre Report'!W40</f>
        <v>0</v>
      </c>
      <c r="I149">
        <f>'customer centre Report'!X40</f>
        <v>0</v>
      </c>
    </row>
    <row r="150" spans="3:9">
      <c r="C150" t="str">
        <f>'customer centre Report'!R41</f>
        <v>C0001</v>
      </c>
      <c r="D150">
        <f>'customer centre Report'!S41</f>
        <v>1655</v>
      </c>
      <c r="E150">
        <f>'customer centre Report'!T41</f>
        <v>805</v>
      </c>
      <c r="F150">
        <f>'customer centre Report'!U41</f>
        <v>2263</v>
      </c>
      <c r="G150">
        <f>'customer centre Report'!V41</f>
        <v>987</v>
      </c>
      <c r="H150">
        <f>'customer centre Report'!W41</f>
        <v>1075</v>
      </c>
      <c r="I150">
        <f>'customer centre Report'!X41</f>
        <v>6785</v>
      </c>
    </row>
    <row r="151" spans="3:9">
      <c r="C151" t="str">
        <f>'customer centre Report'!R42</f>
        <v>C0005</v>
      </c>
      <c r="D151">
        <f>'customer centre Report'!S42</f>
        <v>1104</v>
      </c>
      <c r="E151">
        <f>'customer centre Report'!T42</f>
        <v>2280</v>
      </c>
      <c r="F151">
        <f>'customer centre Report'!U42</f>
        <v>1445</v>
      </c>
      <c r="G151">
        <f>'customer centre Report'!V42</f>
        <v>1722</v>
      </c>
      <c r="H151">
        <f>'customer centre Report'!W42</f>
        <v>1196</v>
      </c>
      <c r="I151">
        <f>'customer centre Report'!X42</f>
        <v>7747</v>
      </c>
    </row>
    <row r="152" spans="3:9">
      <c r="C152" t="str">
        <f>'customer centre Report'!R43</f>
        <v>C0006</v>
      </c>
      <c r="D152">
        <f>'customer centre Report'!S43</f>
        <v>372</v>
      </c>
      <c r="E152">
        <f>'customer centre Report'!T43</f>
        <v>1818</v>
      </c>
      <c r="F152">
        <f>'customer centre Report'!U43</f>
        <v>1346</v>
      </c>
      <c r="G152">
        <f>'customer centre Report'!V43</f>
        <v>1156</v>
      </c>
      <c r="H152">
        <f>'customer centre Report'!W43</f>
        <v>1484</v>
      </c>
      <c r="I152">
        <f>'customer centre Report'!X43</f>
        <v>6176</v>
      </c>
    </row>
    <row r="153" spans="3:9">
      <c r="C153" t="str">
        <f>'customer centre Report'!R44</f>
        <v>C0009</v>
      </c>
      <c r="D153">
        <f>'customer centre Report'!S44</f>
        <v>1415</v>
      </c>
      <c r="E153">
        <f>'customer centre Report'!T44</f>
        <v>1271</v>
      </c>
      <c r="F153">
        <f>'customer centre Report'!U44</f>
        <v>1214</v>
      </c>
      <c r="G153">
        <f>'customer centre Report'!V44</f>
        <v>1135</v>
      </c>
      <c r="H153">
        <f>'customer centre Report'!W44</f>
        <v>1566</v>
      </c>
      <c r="I153">
        <f>'customer centre Report'!X44</f>
        <v>6601</v>
      </c>
    </row>
    <row r="154" spans="3:9">
      <c r="C154" t="str">
        <f>'customer centre Report'!R45</f>
        <v>C0014</v>
      </c>
      <c r="D154">
        <f>'customer centre Report'!S45</f>
        <v>1362</v>
      </c>
      <c r="E154">
        <f>'customer centre Report'!T45</f>
        <v>1363</v>
      </c>
      <c r="F154">
        <f>'customer centre Report'!U45</f>
        <v>1152</v>
      </c>
      <c r="G154">
        <f>'customer centre Report'!V45</f>
        <v>777</v>
      </c>
      <c r="H154">
        <f>'customer centre Report'!W45</f>
        <v>750</v>
      </c>
      <c r="I154">
        <f>'customer centre Report'!X45</f>
        <v>5404</v>
      </c>
    </row>
  </sheetData>
  <pageMargins left="0.7" right="0.7" top="0.75" bottom="0.75" header="0.3" footer="0.3"/>
  <pageSetup orientation="portrait"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Props1.xml><?xml version="1.0" encoding="utf-8"?>
<ds:datastoreItem xmlns:ds="http://schemas.openxmlformats.org/officeDocument/2006/customXml" ds:itemID="{5C3D7589-9C5D-46F6-954A-3CAC82520259}">
  <ds:schemaRefs/>
</ds:datastoreItem>
</file>

<file path=customXml/itemProps2.xml><?xml version="1.0" encoding="utf-8"?>
<ds:datastoreItem xmlns:ds="http://schemas.openxmlformats.org/officeDocument/2006/customXml" ds:itemID="{A24837C8-9FFB-48FC-8674-DDE9D3A07C44}">
  <ds:schemaRefs/>
</ds:datastoreItem>
</file>

<file path=customXml/itemProps3.xml><?xml version="1.0" encoding="utf-8"?>
<ds:datastoreItem xmlns:ds="http://schemas.openxmlformats.org/officeDocument/2006/customXml" ds:itemID="{9BA766E3-D195-4ED2-A1D6-CD8386EC31F5}">
  <ds:schemaRefs/>
</ds:datastoreItem>
</file>

<file path=customXml/itemProps4.xml><?xml version="1.0" encoding="utf-8"?>
<ds:datastoreItem xmlns:ds="http://schemas.openxmlformats.org/officeDocument/2006/customXml" ds:itemID="{92EAD908-748C-4167-93FC-F2FA0C3739C6}">
  <ds:schemaRefs/>
</ds:datastoreItem>
</file>

<file path=customXml/itemProps5.xml><?xml version="1.0" encoding="utf-8"?>
<ds:datastoreItem xmlns:ds="http://schemas.openxmlformats.org/officeDocument/2006/customXml" ds:itemID="{202DA4A4-1A05-48EB-A6F8-81F6B36170F6}">
  <ds:schemaRefs/>
</ds:datastoreItem>
</file>

<file path=customXml/itemProps6.xml><?xml version="1.0" encoding="utf-8"?>
<ds:datastoreItem xmlns:ds="http://schemas.openxmlformats.org/officeDocument/2006/customXml" ds:itemID="{437CD7E6-729E-4DA9-A742-2864947270DF}">
  <ds:schemaRefs/>
</ds:datastoreItem>
</file>

<file path=customXml/itemProps7.xml><?xml version="1.0" encoding="utf-8"?>
<ds:datastoreItem xmlns:ds="http://schemas.openxmlformats.org/officeDocument/2006/customXml" ds:itemID="{EDC392F3-DF5F-498A-8B30-A2213A2A091E}">
  <ds:schemaRefs/>
</ds:datastoreItem>
</file>

<file path=customXml/itemProps8.xml><?xml version="1.0" encoding="utf-8"?>
<ds:datastoreItem xmlns:ds="http://schemas.openxmlformats.org/officeDocument/2006/customXml" ds:itemID="{60E34C02-C236-4141-BD93-1237335D072F}">
  <ds:schemaRefs/>
</ds:datastoreItem>
</file>

<file path=customXml/itemProps9.xml><?xml version="1.0" encoding="utf-8"?>
<ds:datastoreItem xmlns:ds="http://schemas.openxmlformats.org/officeDocument/2006/customXml" ds:itemID="{46F7FD76-8B99-4EC8-B245-40CCD8FC7CE5}">
  <ds:schemaRefs/>
</ds:datastoreItem>
</file>

<file path=customXml/itemProps10.xml><?xml version="1.0" encoding="utf-8"?>
<ds:datastoreItem xmlns:ds="http://schemas.openxmlformats.org/officeDocument/2006/customXml" ds:itemID="{D3CA641D-0E6A-4C50-B15F-3BDD8317AFA0}">
  <ds:schemaRefs/>
</ds:datastoreItem>
</file>

<file path=customXml/itemProps11.xml><?xml version="1.0" encoding="utf-8"?>
<ds:datastoreItem xmlns:ds="http://schemas.openxmlformats.org/officeDocument/2006/customXml" ds:itemID="{0A1F0A73-612F-4D1C-853D-12971005E2B8}">
  <ds:schemaRefs/>
</ds:datastoreItem>
</file>

<file path=customXml/itemProps12.xml><?xml version="1.0" encoding="utf-8"?>
<ds:datastoreItem xmlns:ds="http://schemas.openxmlformats.org/officeDocument/2006/customXml" ds:itemID="{94344B43-5D1E-46A3-892B-1C88FAB5638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 centre Report</vt:lpstr>
      <vt:lpstr>Data</vt:lpstr>
      <vt:lpstr>Assets</vt:lpstr>
      <vt:lpstr>Sheet1</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Deepak Raj</cp:lastModifiedBy>
  <dcterms:created xsi:type="dcterms:W3CDTF">2021-03-14T20:21:32Z</dcterms:created>
  <dcterms:modified xsi:type="dcterms:W3CDTF">2024-11-23T17:46:42Z</dcterms:modified>
</cp:coreProperties>
</file>