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t_\Downloads\"/>
    </mc:Choice>
  </mc:AlternateContent>
  <xr:revisionPtr revIDLastSave="0" documentId="13_ncr:1_{56C72E39-7866-4DCD-BE31-17D75092CDEB}" xr6:coauthVersionLast="47" xr6:coauthVersionMax="47" xr10:uidLastSave="{00000000-0000-0000-0000-000000000000}"/>
  <bookViews>
    <workbookView xWindow="-108" yWindow="-108" windowWidth="23256" windowHeight="12576" xr2:uid="{3E231536-129D-49E0-80D7-56C446F2D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P20" i="1" s="1"/>
  <c r="I21" i="1"/>
  <c r="K21" i="1" s="1"/>
  <c r="L21" i="1" s="1"/>
  <c r="I22" i="1"/>
  <c r="K22" i="1" s="1"/>
  <c r="L22" i="1" s="1"/>
  <c r="I11" i="1"/>
  <c r="K11" i="1" s="1"/>
  <c r="L11" i="1" s="1"/>
  <c r="H12" i="1"/>
  <c r="H13" i="1"/>
  <c r="H14" i="1"/>
  <c r="H15" i="1"/>
  <c r="H16" i="1"/>
  <c r="H17" i="1"/>
  <c r="H18" i="1"/>
  <c r="H19" i="1"/>
  <c r="H20" i="1"/>
  <c r="J20" i="1" s="1"/>
  <c r="H21" i="1"/>
  <c r="H22" i="1"/>
  <c r="H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11" i="1"/>
  <c r="E11" i="1" s="1"/>
  <c r="C12" i="1"/>
  <c r="C13" i="1"/>
  <c r="C14" i="1"/>
  <c r="C15" i="1"/>
  <c r="C16" i="1"/>
  <c r="C17" i="1"/>
  <c r="C18" i="1"/>
  <c r="C19" i="1"/>
  <c r="C20" i="1"/>
  <c r="C21" i="1"/>
  <c r="C22" i="1"/>
  <c r="C11" i="1"/>
  <c r="B19" i="1"/>
  <c r="B20" i="1"/>
  <c r="B21" i="1"/>
  <c r="B22" i="1"/>
  <c r="B12" i="1"/>
  <c r="B13" i="1"/>
  <c r="B14" i="1"/>
  <c r="B15" i="1"/>
  <c r="B16" i="1"/>
  <c r="B17" i="1"/>
  <c r="B18" i="1"/>
  <c r="B11" i="1"/>
  <c r="J17" i="1" l="1"/>
  <c r="N20" i="1"/>
  <c r="P16" i="1"/>
  <c r="P12" i="1"/>
  <c r="P21" i="1"/>
  <c r="P19" i="1"/>
  <c r="P17" i="1"/>
  <c r="P15" i="1"/>
  <c r="P13" i="1"/>
  <c r="P22" i="1"/>
  <c r="P18" i="1"/>
  <c r="P14" i="1"/>
  <c r="J21" i="1"/>
  <c r="N21" i="1" s="1"/>
  <c r="P11" i="1"/>
  <c r="V24" i="1"/>
  <c r="N17" i="1"/>
  <c r="V14" i="1"/>
  <c r="G19" i="1"/>
  <c r="G15" i="1"/>
  <c r="G21" i="1"/>
  <c r="G13" i="1"/>
  <c r="F21" i="1"/>
  <c r="F19" i="1"/>
  <c r="F17" i="1"/>
  <c r="F15" i="1"/>
  <c r="F13" i="1"/>
  <c r="G22" i="1"/>
  <c r="G20" i="1"/>
  <c r="G18" i="1"/>
  <c r="G16" i="1"/>
  <c r="G14" i="1"/>
  <c r="G12" i="1"/>
  <c r="G17" i="1"/>
  <c r="F22" i="1"/>
  <c r="F20" i="1"/>
  <c r="F18" i="1"/>
  <c r="F16" i="1"/>
  <c r="F14" i="1"/>
  <c r="F12" i="1"/>
  <c r="G11" i="1"/>
  <c r="F11" i="1"/>
  <c r="J15" i="1"/>
  <c r="V12" i="1"/>
  <c r="M19" i="1"/>
  <c r="Q19" i="1" s="1"/>
  <c r="M15" i="1"/>
  <c r="Q15" i="1" s="1"/>
  <c r="M22" i="1"/>
  <c r="Q22" i="1" s="1"/>
  <c r="M21" i="1"/>
  <c r="M18" i="1"/>
  <c r="Q18" i="1" s="1"/>
  <c r="M14" i="1"/>
  <c r="Q14" i="1" s="1"/>
  <c r="M17" i="1"/>
  <c r="O17" i="1" s="1"/>
  <c r="M13" i="1"/>
  <c r="Q13" i="1" s="1"/>
  <c r="M20" i="1"/>
  <c r="M16" i="1"/>
  <c r="Q16" i="1" s="1"/>
  <c r="M12" i="1"/>
  <c r="Q12" i="1" s="1"/>
  <c r="M11" i="1"/>
  <c r="Q11" i="1" s="1"/>
  <c r="J16" i="1"/>
  <c r="J13" i="1"/>
  <c r="J11" i="1"/>
  <c r="J22" i="1"/>
  <c r="J18" i="1"/>
  <c r="J12" i="1"/>
  <c r="J14" i="1"/>
  <c r="J19" i="1"/>
  <c r="O21" i="1" l="1"/>
  <c r="V25" i="1"/>
  <c r="O20" i="1"/>
  <c r="Q20" i="1"/>
  <c r="Q21" i="1"/>
  <c r="Q17" i="1"/>
  <c r="O15" i="1"/>
  <c r="N15" i="1"/>
  <c r="O19" i="1"/>
  <c r="N19" i="1"/>
  <c r="N22" i="1"/>
  <c r="O22" i="1"/>
  <c r="N14" i="1"/>
  <c r="O14" i="1"/>
  <c r="N12" i="1"/>
  <c r="O12" i="1"/>
  <c r="N13" i="1"/>
  <c r="O13" i="1"/>
  <c r="N18" i="1"/>
  <c r="O18" i="1"/>
  <c r="N16" i="1"/>
  <c r="O16" i="1"/>
  <c r="N11" i="1"/>
  <c r="O11" i="1"/>
  <c r="V16" i="1"/>
  <c r="V15" i="1"/>
  <c r="V13" i="1"/>
  <c r="V26" i="1" l="1"/>
  <c r="V20" i="1"/>
  <c r="V19" i="1"/>
  <c r="V21" i="1" l="1"/>
</calcChain>
</file>

<file path=xl/sharedStrings.xml><?xml version="1.0" encoding="utf-8"?>
<sst xmlns="http://schemas.openxmlformats.org/spreadsheetml/2006/main" count="66" uniqueCount="65">
  <si>
    <t>position</t>
  </si>
  <si>
    <t>hourly wage</t>
  </si>
  <si>
    <t>hours worked weekly</t>
  </si>
  <si>
    <t>total weekly wages</t>
  </si>
  <si>
    <t>part time/full time</t>
  </si>
  <si>
    <t>name of employee</t>
  </si>
  <si>
    <t xml:space="preserve">number of employee </t>
  </si>
  <si>
    <t xml:space="preserve">      Name  list </t>
  </si>
  <si>
    <t>Deepak</t>
  </si>
  <si>
    <t>Amar</t>
  </si>
  <si>
    <t>Rahul</t>
  </si>
  <si>
    <t>Nikhil</t>
  </si>
  <si>
    <t>vivek</t>
  </si>
  <si>
    <t>rohit</t>
  </si>
  <si>
    <t>Abhisek</t>
  </si>
  <si>
    <t>gopal</t>
  </si>
  <si>
    <t>hilarius</t>
  </si>
  <si>
    <t>sagar</t>
  </si>
  <si>
    <t>bikash</t>
  </si>
  <si>
    <t>vipul</t>
  </si>
  <si>
    <t>abhay</t>
  </si>
  <si>
    <t>rishabh</t>
  </si>
  <si>
    <t>pratik</t>
  </si>
  <si>
    <t>karan</t>
  </si>
  <si>
    <t>Aman</t>
  </si>
  <si>
    <t>amit</t>
  </si>
  <si>
    <t xml:space="preserve">sushant </t>
  </si>
  <si>
    <t>sourav</t>
  </si>
  <si>
    <t>fardin</t>
  </si>
  <si>
    <t>akshat</t>
  </si>
  <si>
    <t>deblin</t>
  </si>
  <si>
    <t>sujal</t>
  </si>
  <si>
    <t>raja</t>
  </si>
  <si>
    <t>manas</t>
  </si>
  <si>
    <t>esha</t>
  </si>
  <si>
    <t>priyanka</t>
  </si>
  <si>
    <t>List of positions</t>
  </si>
  <si>
    <t>Barista</t>
  </si>
  <si>
    <t>cashier</t>
  </si>
  <si>
    <t>general employee</t>
  </si>
  <si>
    <t>Full time</t>
  </si>
  <si>
    <t>Number of employee full time</t>
  </si>
  <si>
    <t>Number of employee part time</t>
  </si>
  <si>
    <t>Number of cashiers</t>
  </si>
  <si>
    <t>Number of Barista</t>
  </si>
  <si>
    <t>Number of general employee</t>
  </si>
  <si>
    <t xml:space="preserve">                Employee</t>
  </si>
  <si>
    <t xml:space="preserve">            Total weekly salary</t>
  </si>
  <si>
    <t>Total weekly salary of full time employees</t>
  </si>
  <si>
    <t>Total weekly salary of part time employees</t>
  </si>
  <si>
    <t>Total salary paid</t>
  </si>
  <si>
    <t xml:space="preserve">           Total hours worked weekly</t>
  </si>
  <si>
    <t>Average hours worked per employee</t>
  </si>
  <si>
    <t>Full time hours worked</t>
  </si>
  <si>
    <t>part time hours worked</t>
  </si>
  <si>
    <t>calculation full time</t>
  </si>
  <si>
    <t>calculation part time</t>
  </si>
  <si>
    <t>calculation cashier</t>
  </si>
  <si>
    <t>calculation Barista</t>
  </si>
  <si>
    <t>calculation general employee</t>
  </si>
  <si>
    <t>Full time salary</t>
  </si>
  <si>
    <t>Part time salary</t>
  </si>
  <si>
    <t>full time hours worked</t>
  </si>
  <si>
    <t>Dashboard</t>
  </si>
  <si>
    <t xml:space="preserve"> coffee shop  employee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</si>
</sst>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8" xfId="0" applyBorder="1"/>
    <xf numFmtId="0" fontId="0" fillId="0" borderId="0" xfId="0" applyAlignment="1">
      <alignment wrapText="1"/>
    </xf>
    <xf numFmtId="165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0" fillId="0" borderId="1" xfId="0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5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Sheet1!$T$12:$T$16</c:f>
              <c:strCache>
                <c:ptCount val="5"/>
                <c:pt idx="0">
                  <c:v>Number of employee full time</c:v>
                </c:pt>
                <c:pt idx="1">
                  <c:v>Number of employee part time</c:v>
                </c:pt>
                <c:pt idx="2">
                  <c:v>Number of cashiers</c:v>
                </c:pt>
                <c:pt idx="3">
                  <c:v>Number of Barista</c:v>
                </c:pt>
                <c:pt idx="4">
                  <c:v>Number of general employee</c:v>
                </c:pt>
              </c:strCache>
            </c:strRef>
          </c:cat>
          <c:val>
            <c:numRef>
              <c:f>Sheet1!$V$12:$V$16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3C4-9A1E-2FD45259BA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Sheet1!$T$12:$T$16</c:f>
              <c:strCache>
                <c:ptCount val="5"/>
                <c:pt idx="0">
                  <c:v>Number of employee full time</c:v>
                </c:pt>
                <c:pt idx="1">
                  <c:v>Number of employee part time</c:v>
                </c:pt>
                <c:pt idx="2">
                  <c:v>Number of cashiers</c:v>
                </c:pt>
                <c:pt idx="3">
                  <c:v>Number of Barista</c:v>
                </c:pt>
                <c:pt idx="4">
                  <c:v>Number of general employee</c:v>
                </c:pt>
              </c:strCache>
            </c:strRef>
          </c:cat>
          <c:val>
            <c:numRef>
              <c:f>Sheet1!$W$12:$W$16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36B-43C4-9A1E-2FD45259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7638336"/>
        <c:axId val="1897637376"/>
      </c:barChart>
      <c:catAx>
        <c:axId val="189763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7376"/>
        <c:crosses val="autoZero"/>
        <c:auto val="1"/>
        <c:lblAlgn val="ctr"/>
        <c:lblOffset val="100"/>
        <c:noMultiLvlLbl val="0"/>
      </c:catAx>
      <c:valAx>
        <c:axId val="18976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Sheet1!$V$18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Sheet1!$T$19:$T$21</c:f>
              <c:strCache>
                <c:ptCount val="3"/>
                <c:pt idx="0">
                  <c:v>Total weekly salary of full time employees</c:v>
                </c:pt>
                <c:pt idx="1">
                  <c:v>Total weekly salary of part time employees</c:v>
                </c:pt>
                <c:pt idx="2">
                  <c:v>Total salary paid</c:v>
                </c:pt>
              </c:strCache>
            </c:strRef>
          </c:cat>
          <c:val>
            <c:numRef>
              <c:f>Sheet1!$V$19:$V$21</c:f>
              <c:numCache>
                <c:formatCode>_-[$$-409]* #,##0.00_ ;_-[$$-409]* \-#,##0.00\ ;_-[$$-409]* "-"??_ ;_-@_ </c:formatCode>
                <c:ptCount val="3"/>
                <c:pt idx="0">
                  <c:v>2372</c:v>
                </c:pt>
                <c:pt idx="1">
                  <c:v>3166</c:v>
                </c:pt>
                <c:pt idx="2">
                  <c:v>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2-4C29-AB42-0356CEDF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4128"/>
        <c:axId val="52903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Sheet1!$T$19:$T$21</c15:sqref>
                        </c15:formulaRef>
                      </c:ext>
                    </c:extLst>
                    <c:strCache>
                      <c:ptCount val="3"/>
                      <c:pt idx="0">
                        <c:v>Total weekly salary of full time employees</c:v>
                      </c:pt>
                      <c:pt idx="1">
                        <c:v>Total weekly salary of part time employees</c:v>
                      </c:pt>
                      <c:pt idx="2">
                        <c:v>Total salary paid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Sheet1!$U$19:$U$21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B2-4C29-AB42-0356CEDF4CC1}"/>
                  </c:ext>
                </c:extLst>
              </c15:ser>
            </c15:filteredBarSeries>
          </c:ext>
        </c:extLst>
      </c:barChart>
      <c:catAx>
        <c:axId val="529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168"/>
        <c:crosses val="autoZero"/>
        <c:auto val="1"/>
        <c:lblAlgn val="ctr"/>
        <c:lblOffset val="100"/>
        <c:noMultiLvlLbl val="0"/>
      </c:catAx>
      <c:valAx>
        <c:axId val="52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hours worked weekly</a:t>
            </a:r>
            <a:endParaRPr lang="en-IN"/>
          </a:p>
        </c:rich>
      </c:tx>
      <c:layout>
        <c:manualLayout>
          <c:xMode val="edge"/>
          <c:yMode val="edge"/>
          <c:x val="0.22051998924547345"/>
          <c:y val="7.2222253815509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Sheet1!$T$23:$T$26</c:f>
              <c:strCache>
                <c:ptCount val="4"/>
                <c:pt idx="0">
                  <c:v>           Total hours worked weekly</c:v>
                </c:pt>
                <c:pt idx="1">
                  <c:v>Average hours worked per employee</c:v>
                </c:pt>
                <c:pt idx="2">
                  <c:v>Full time hours worked</c:v>
                </c:pt>
                <c:pt idx="3">
                  <c:v>part time hours worked</c:v>
                </c:pt>
              </c:strCache>
            </c:strRef>
          </c:cat>
          <c:val>
            <c:numRef>
              <c:f>Sheet1!$U$23:$U$26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FD3-4B86-B388-6D106D1557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Sheet1!$T$23:$T$26</c:f>
              <c:strCache>
                <c:ptCount val="4"/>
                <c:pt idx="0">
                  <c:v>           Total hours worked weekly</c:v>
                </c:pt>
                <c:pt idx="1">
                  <c:v>Average hours worked per employee</c:v>
                </c:pt>
                <c:pt idx="2">
                  <c:v>Full time hours worked</c:v>
                </c:pt>
                <c:pt idx="3">
                  <c:v>part time hours worked</c:v>
                </c:pt>
              </c:strCache>
            </c:strRef>
          </c:cat>
          <c:val>
            <c:numRef>
              <c:f>Sheet1!$V$23:$V$26</c:f>
              <c:numCache>
                <c:formatCode>0.0</c:formatCode>
                <c:ptCount val="4"/>
                <c:pt idx="1">
                  <c:v>20.833333333333332</c:v>
                </c:pt>
                <c:pt idx="2" formatCode="General">
                  <c:v>106</c:v>
                </c:pt>
                <c:pt idx="3" formatCode="General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B86-B388-6D106D15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740016"/>
        <c:axId val="2043740976"/>
      </c:barChart>
      <c:catAx>
        <c:axId val="204374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0976"/>
        <c:crosses val="autoZero"/>
        <c:auto val="1"/>
        <c:lblAlgn val="ctr"/>
        <c:lblOffset val="100"/>
        <c:noMultiLvlLbl val="0"/>
      </c:catAx>
      <c:valAx>
        <c:axId val="20437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10027</xdr:colOff>
      <xdr:row>10</xdr:row>
      <xdr:rowOff>1</xdr:rowOff>
    </xdr:from>
    <xdr:to>
      <xdr:col>27</xdr:col>
      <xdr:colOff>1612900</xdr:colOff>
      <xdr:row>16</xdr:row>
      <xdr:rowOff>1244600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D8ADE-B27F-40BE-6A8D-09A63A70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821872</xdr:colOff>
      <xdr:row>16</xdr:row>
      <xdr:rowOff>1273630</xdr:rowOff>
    </xdr:from>
    <xdr:to>
      <xdr:col>27</xdr:col>
      <xdr:colOff>1498600</xdr:colOff>
      <xdr:row>21</xdr:row>
      <xdr:rowOff>1041400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0E59D-9B97-5B94-6571-325CF675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7256</xdr:colOff>
      <xdr:row>21</xdr:row>
      <xdr:rowOff>1043215</xdr:rowOff>
    </xdr:from>
    <xdr:to>
      <xdr:col>27</xdr:col>
      <xdr:colOff>1269999</xdr:colOff>
      <xdr:row>32</xdr:row>
      <xdr:rowOff>16329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0D5BCE-174C-3945-0943-34200197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0.26905</cdr:x>
      <cdr:y>0.00846</cdr:y>
    </cdr:from>
    <cdr:to>
      <cdr:x>0.61308</cdr:x>
      <cdr:y>0.18313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87EDDE7E-0B26-DE71-F3A7-3A91B974AE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4228" y="16409"/>
          <a:ext cx="1565414" cy="33876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06BF-6AB7-423F-A87E-F9C5675250CE}">
  <dimension ref="B1:AJ37"/>
  <sheetViews>
    <sheetView tabSelected="1" topLeftCell="A2" zoomScale="69" zoomScaleNormal="69" workbookViewId="0">
      <selection activeCell="AC18" sqref="AC18"/>
    </sheetView>
  </sheetViews>
  <sheetFormatPr defaultRowHeight="14.4" x14ac:dyDescent="0.3"/>
  <cols>
    <col min="2" max="2" width="10.88671875" customWidth="1"/>
    <col min="3" max="3" width="11.77734375" customWidth="1"/>
    <col min="4" max="4" width="16.77734375" customWidth="1"/>
    <col min="5" max="5" width="10.44140625" hidden="1" customWidth="1"/>
    <col min="6" max="6" width="10.21875" hidden="1" customWidth="1"/>
    <col min="7" max="7" width="15.44140625" hidden="1" customWidth="1"/>
    <col min="9" max="9" width="9.109375" customWidth="1"/>
    <col min="10" max="10" width="10.21875" customWidth="1"/>
    <col min="12" max="12" width="11.109375" hidden="1" customWidth="1"/>
    <col min="13" max="13" width="9.6640625" hidden="1" customWidth="1"/>
    <col min="14" max="14" width="9" hidden="1" customWidth="1"/>
    <col min="15" max="17" width="0" hidden="1" customWidth="1"/>
    <col min="20" max="20" width="8.88671875" customWidth="1"/>
    <col min="21" max="21" width="26.88671875" customWidth="1"/>
    <col min="22" max="22" width="12" customWidth="1"/>
    <col min="28" max="29" width="27.6640625" customWidth="1"/>
    <col min="36" max="36" width="15" customWidth="1"/>
  </cols>
  <sheetData>
    <row r="1" spans="2:36" ht="14.4" hidden="1" customHeight="1" x14ac:dyDescent="0.3"/>
    <row r="2" spans="2:36" ht="8.4" customHeight="1" x14ac:dyDescent="0.3"/>
    <row r="3" spans="2:36" hidden="1" x14ac:dyDescent="0.3"/>
    <row r="4" spans="2:36" hidden="1" x14ac:dyDescent="0.3"/>
    <row r="5" spans="2:36" hidden="1" x14ac:dyDescent="0.3"/>
    <row r="6" spans="2:36" hidden="1" x14ac:dyDescent="0.3"/>
    <row r="7" spans="2:36" ht="15.6" customHeight="1" x14ac:dyDescent="0.3"/>
    <row r="8" spans="2:36" ht="31.2" customHeight="1" thickBot="1" x14ac:dyDescent="0.35">
      <c r="AF8" s="32"/>
      <c r="AG8" s="32"/>
    </row>
    <row r="9" spans="2:36" ht="48" customHeight="1" thickBot="1" x14ac:dyDescent="0.35">
      <c r="B9" s="29" t="s">
        <v>64</v>
      </c>
      <c r="C9" s="29"/>
      <c r="D9" s="29"/>
      <c r="E9" s="29"/>
      <c r="F9" s="29"/>
      <c r="G9" s="29"/>
      <c r="H9" s="29"/>
      <c r="I9" s="29"/>
      <c r="J9" s="29"/>
      <c r="K9" s="29"/>
      <c r="AF9" s="30" t="s">
        <v>7</v>
      </c>
      <c r="AG9" s="31"/>
      <c r="AI9" s="3" t="s">
        <v>36</v>
      </c>
      <c r="AJ9" s="4"/>
    </row>
    <row r="10" spans="2:36" ht="61.8" customHeight="1" thickBot="1" x14ac:dyDescent="0.9">
      <c r="B10" s="2" t="s">
        <v>6</v>
      </c>
      <c r="C10" s="2" t="s">
        <v>5</v>
      </c>
      <c r="D10" s="2" t="s">
        <v>0</v>
      </c>
      <c r="E10" s="2" t="s">
        <v>57</v>
      </c>
      <c r="F10" s="2" t="s">
        <v>58</v>
      </c>
      <c r="G10" s="2" t="s">
        <v>59</v>
      </c>
      <c r="H10" s="2" t="s">
        <v>1</v>
      </c>
      <c r="I10" s="2" t="s">
        <v>2</v>
      </c>
      <c r="J10" s="2" t="s">
        <v>3</v>
      </c>
      <c r="K10" s="2" t="s">
        <v>4</v>
      </c>
      <c r="L10" s="12" t="s">
        <v>55</v>
      </c>
      <c r="M10" s="12" t="s">
        <v>56</v>
      </c>
      <c r="N10" s="12" t="s">
        <v>60</v>
      </c>
      <c r="O10" s="12" t="s">
        <v>61</v>
      </c>
      <c r="P10" s="12" t="s">
        <v>62</v>
      </c>
      <c r="Q10" s="12" t="s">
        <v>54</v>
      </c>
      <c r="R10" s="12"/>
      <c r="S10" s="12"/>
      <c r="T10" s="24" t="s">
        <v>63</v>
      </c>
      <c r="U10" s="25"/>
      <c r="V10" s="25"/>
      <c r="W10" s="25"/>
      <c r="X10" s="25"/>
      <c r="Y10" s="25"/>
      <c r="Z10" s="25"/>
      <c r="AA10" s="25"/>
      <c r="AB10" s="26"/>
      <c r="AD10" s="11" t="s">
        <v>40</v>
      </c>
      <c r="AF10" s="5">
        <v>1</v>
      </c>
      <c r="AG10" s="6" t="s">
        <v>8</v>
      </c>
      <c r="AI10" s="5">
        <v>1</v>
      </c>
      <c r="AJ10" s="6" t="s">
        <v>37</v>
      </c>
    </row>
    <row r="11" spans="2:36" ht="15" thickBot="1" x14ac:dyDescent="0.35">
      <c r="B11" s="1">
        <f ca="1">RANDBETWEEN(300,900)</f>
        <v>677</v>
      </c>
      <c r="C11" s="1" t="str">
        <f t="shared" ref="C11:C22" ca="1" si="0">VLOOKUP(RANDBETWEEN(1,28),$AF$9:$AG$37,2)</f>
        <v>vipul</v>
      </c>
      <c r="D11" s="1" t="str">
        <f t="shared" ref="D11:D22" ca="1" si="1">VLOOKUP(RANDBETWEEN(1,3),$AI$10:$AJ$12,2)</f>
        <v>general employee</v>
      </c>
      <c r="E11" s="1">
        <f ca="1">IF(D11="cashier",1,0)</f>
        <v>0</v>
      </c>
      <c r="F11" s="1">
        <f ca="1">IF(D11="Barista",1,0)</f>
        <v>0</v>
      </c>
      <c r="G11" s="1">
        <f ca="1">IF(D11="general employee",1,0)</f>
        <v>1</v>
      </c>
      <c r="H11" s="10">
        <f ca="1">RANDBETWEEN(20,25)</f>
        <v>25</v>
      </c>
      <c r="I11" s="1">
        <f ca="1">RANDBETWEEN(10,40)</f>
        <v>27</v>
      </c>
      <c r="J11" s="10">
        <f ca="1">H11*I11</f>
        <v>675</v>
      </c>
      <c r="K11" s="1" t="str">
        <f ca="1">IF(I11&gt;$AD$11, "full time", "part time")</f>
        <v>full time</v>
      </c>
      <c r="L11">
        <f ca="1">IF(K11="full time",1,0)</f>
        <v>1</v>
      </c>
      <c r="M11">
        <f ca="1">IF(K11="part time",1,0)</f>
        <v>0</v>
      </c>
      <c r="N11" s="9">
        <f ca="1">J11*L11</f>
        <v>675</v>
      </c>
      <c r="O11" s="9">
        <f ca="1">J11*M11</f>
        <v>0</v>
      </c>
      <c r="P11">
        <f ca="1">I11*L11</f>
        <v>27</v>
      </c>
      <c r="Q11">
        <f ca="1">I11*M11</f>
        <v>0</v>
      </c>
      <c r="T11" s="30" t="s">
        <v>46</v>
      </c>
      <c r="U11" s="33"/>
      <c r="V11" s="15"/>
      <c r="W11" s="16"/>
      <c r="X11" s="16"/>
      <c r="Y11" s="16"/>
      <c r="Z11" s="16"/>
      <c r="AA11" s="16"/>
      <c r="AB11" s="17"/>
      <c r="AC11" s="18"/>
      <c r="AD11" s="14">
        <v>24</v>
      </c>
      <c r="AF11" s="5">
        <v>2</v>
      </c>
      <c r="AG11" s="6" t="s">
        <v>9</v>
      </c>
      <c r="AI11" s="5">
        <v>2</v>
      </c>
      <c r="AJ11" s="6" t="s">
        <v>38</v>
      </c>
    </row>
    <row r="12" spans="2:36" ht="15" thickBot="1" x14ac:dyDescent="0.35">
      <c r="B12" s="1">
        <f t="shared" ref="B12:B22" ca="1" si="2">RANDBETWEEN(300,900)</f>
        <v>882</v>
      </c>
      <c r="C12" s="1" t="str">
        <f t="shared" ca="1" si="0"/>
        <v>bikash</v>
      </c>
      <c r="D12" s="1" t="str">
        <f t="shared" ca="1" si="1"/>
        <v>cashier</v>
      </c>
      <c r="E12" s="1">
        <f t="shared" ref="E12:E22" ca="1" si="3">IF(D12="cashier",1,0)</f>
        <v>1</v>
      </c>
      <c r="F12" s="1">
        <f t="shared" ref="F12:F22" ca="1" si="4">IF(D12="Barista",1,0)</f>
        <v>0</v>
      </c>
      <c r="G12" s="1">
        <f t="shared" ref="G12:G22" ca="1" si="5">IF(D12="general employee",1,0)</f>
        <v>0</v>
      </c>
      <c r="H12" s="10">
        <f t="shared" ref="H12:H22" ca="1" si="6">RANDBETWEEN(20,25)</f>
        <v>22</v>
      </c>
      <c r="I12" s="1">
        <f t="shared" ref="I12:I22" ca="1" si="7">RANDBETWEEN(10,40)</f>
        <v>11</v>
      </c>
      <c r="J12" s="10">
        <f t="shared" ref="J12:J22" ca="1" si="8">H12*I12</f>
        <v>242</v>
      </c>
      <c r="K12" s="1" t="str">
        <f t="shared" ref="K12:K22" ca="1" si="9">IF(I12&gt;$AD$11, "full time", "part time")</f>
        <v>part time</v>
      </c>
      <c r="L12">
        <f t="shared" ref="L12:L22" ca="1" si="10">IF(K12="full time",1,0)</f>
        <v>0</v>
      </c>
      <c r="M12">
        <f t="shared" ref="M12:M22" ca="1" si="11">IF(K12="part time",1,0)</f>
        <v>1</v>
      </c>
      <c r="N12" s="9">
        <f t="shared" ref="N12:N22" ca="1" si="12">J12*L12</f>
        <v>0</v>
      </c>
      <c r="O12" s="9">
        <f t="shared" ref="O12:O22" ca="1" si="13">J12*M12</f>
        <v>242</v>
      </c>
      <c r="P12">
        <f t="shared" ref="P12:P22" ca="1" si="14">I12*L12</f>
        <v>0</v>
      </c>
      <c r="Q12">
        <f t="shared" ref="Q12:Q22" ca="1" si="15">I12*M12</f>
        <v>11</v>
      </c>
      <c r="T12" s="5" t="s">
        <v>41</v>
      </c>
      <c r="U12" s="1"/>
      <c r="V12" s="1">
        <f ca="1">SUM(L11:L22)</f>
        <v>3</v>
      </c>
      <c r="AB12" s="18"/>
      <c r="AF12" s="5">
        <v>3</v>
      </c>
      <c r="AG12" s="6" t="s">
        <v>10</v>
      </c>
      <c r="AI12" s="7">
        <v>3</v>
      </c>
      <c r="AJ12" s="8" t="s">
        <v>39</v>
      </c>
    </row>
    <row r="13" spans="2:36" x14ac:dyDescent="0.3">
      <c r="B13" s="1">
        <f t="shared" ca="1" si="2"/>
        <v>872</v>
      </c>
      <c r="C13" s="1" t="str">
        <f t="shared" ca="1" si="0"/>
        <v>manas</v>
      </c>
      <c r="D13" s="1" t="str">
        <f t="shared" ca="1" si="1"/>
        <v>Barista</v>
      </c>
      <c r="E13" s="1">
        <f t="shared" ca="1" si="3"/>
        <v>0</v>
      </c>
      <c r="F13" s="1">
        <f t="shared" ca="1" si="4"/>
        <v>1</v>
      </c>
      <c r="G13" s="1">
        <f t="shared" ca="1" si="5"/>
        <v>0</v>
      </c>
      <c r="H13" s="10">
        <f t="shared" ca="1" si="6"/>
        <v>23</v>
      </c>
      <c r="I13" s="1">
        <f t="shared" ca="1" si="7"/>
        <v>22</v>
      </c>
      <c r="J13" s="10">
        <f t="shared" ca="1" si="8"/>
        <v>506</v>
      </c>
      <c r="K13" s="1" t="str">
        <f t="shared" ca="1" si="9"/>
        <v>part time</v>
      </c>
      <c r="L13">
        <f t="shared" ca="1" si="10"/>
        <v>0</v>
      </c>
      <c r="M13">
        <f t="shared" ca="1" si="11"/>
        <v>1</v>
      </c>
      <c r="N13" s="9">
        <f t="shared" ca="1" si="12"/>
        <v>0</v>
      </c>
      <c r="O13" s="9">
        <f t="shared" ca="1" si="13"/>
        <v>506</v>
      </c>
      <c r="P13">
        <f t="shared" ca="1" si="14"/>
        <v>0</v>
      </c>
      <c r="Q13">
        <f t="shared" ca="1" si="15"/>
        <v>22</v>
      </c>
      <c r="T13" s="5" t="s">
        <v>42</v>
      </c>
      <c r="U13" s="1"/>
      <c r="V13" s="1">
        <f ca="1">SUM(M11:M22)</f>
        <v>9</v>
      </c>
      <c r="AB13" s="18"/>
      <c r="AF13" s="5">
        <v>4</v>
      </c>
      <c r="AG13" s="6" t="s">
        <v>11</v>
      </c>
    </row>
    <row r="14" spans="2:36" x14ac:dyDescent="0.3">
      <c r="B14" s="1">
        <f t="shared" ca="1" si="2"/>
        <v>440</v>
      </c>
      <c r="C14" s="1" t="str">
        <f t="shared" ca="1" si="0"/>
        <v>gopal</v>
      </c>
      <c r="D14" s="1" t="str">
        <f t="shared" ca="1" si="1"/>
        <v>general employee</v>
      </c>
      <c r="E14" s="1">
        <f t="shared" ca="1" si="3"/>
        <v>0</v>
      </c>
      <c r="F14" s="1">
        <f t="shared" ca="1" si="4"/>
        <v>0</v>
      </c>
      <c r="G14" s="1">
        <f t="shared" ca="1" si="5"/>
        <v>1</v>
      </c>
      <c r="H14" s="10">
        <f t="shared" ca="1" si="6"/>
        <v>20</v>
      </c>
      <c r="I14" s="1">
        <f t="shared" ca="1" si="7"/>
        <v>17</v>
      </c>
      <c r="J14" s="10">
        <f t="shared" ca="1" si="8"/>
        <v>340</v>
      </c>
      <c r="K14" s="1" t="str">
        <f t="shared" ca="1" si="9"/>
        <v>part time</v>
      </c>
      <c r="L14">
        <f t="shared" ca="1" si="10"/>
        <v>0</v>
      </c>
      <c r="M14">
        <f t="shared" ca="1" si="11"/>
        <v>1</v>
      </c>
      <c r="N14" s="9">
        <f t="shared" ca="1" si="12"/>
        <v>0</v>
      </c>
      <c r="O14" s="9">
        <f t="shared" ca="1" si="13"/>
        <v>340</v>
      </c>
      <c r="P14">
        <f t="shared" ca="1" si="14"/>
        <v>0</v>
      </c>
      <c r="Q14">
        <f t="shared" ca="1" si="15"/>
        <v>17</v>
      </c>
      <c r="T14" s="5" t="s">
        <v>43</v>
      </c>
      <c r="U14" s="1"/>
      <c r="V14" s="1">
        <f ca="1">SUM(E11:E22)</f>
        <v>6</v>
      </c>
      <c r="AB14" s="18"/>
      <c r="AF14" s="5">
        <v>5</v>
      </c>
      <c r="AG14" s="6" t="s">
        <v>12</v>
      </c>
    </row>
    <row r="15" spans="2:36" x14ac:dyDescent="0.3">
      <c r="B15" s="1">
        <f t="shared" ca="1" si="2"/>
        <v>588</v>
      </c>
      <c r="C15" s="1" t="str">
        <f t="shared" ca="1" si="0"/>
        <v>sujal</v>
      </c>
      <c r="D15" s="1" t="str">
        <f t="shared" ca="1" si="1"/>
        <v>cashier</v>
      </c>
      <c r="E15" s="1">
        <f t="shared" ca="1" si="3"/>
        <v>1</v>
      </c>
      <c r="F15" s="1">
        <f t="shared" ca="1" si="4"/>
        <v>0</v>
      </c>
      <c r="G15" s="1">
        <f t="shared" ca="1" si="5"/>
        <v>0</v>
      </c>
      <c r="H15" s="10">
        <f t="shared" ca="1" si="6"/>
        <v>22</v>
      </c>
      <c r="I15" s="1">
        <f t="shared" ca="1" si="7"/>
        <v>17</v>
      </c>
      <c r="J15" s="10">
        <f t="shared" ca="1" si="8"/>
        <v>374</v>
      </c>
      <c r="K15" s="1" t="str">
        <f t="shared" ca="1" si="9"/>
        <v>part time</v>
      </c>
      <c r="L15">
        <f t="shared" ca="1" si="10"/>
        <v>0</v>
      </c>
      <c r="M15">
        <f t="shared" ca="1" si="11"/>
        <v>1</v>
      </c>
      <c r="N15" s="9">
        <f t="shared" ca="1" si="12"/>
        <v>0</v>
      </c>
      <c r="O15" s="9">
        <f t="shared" ca="1" si="13"/>
        <v>374</v>
      </c>
      <c r="P15">
        <f t="shared" ca="1" si="14"/>
        <v>0</v>
      </c>
      <c r="Q15">
        <f t="shared" ca="1" si="15"/>
        <v>17</v>
      </c>
      <c r="T15" s="5" t="s">
        <v>44</v>
      </c>
      <c r="U15" s="1"/>
      <c r="V15" s="1">
        <f ca="1">SUM(F11:F22)</f>
        <v>2</v>
      </c>
      <c r="AB15" s="18"/>
      <c r="AF15" s="5">
        <v>6</v>
      </c>
      <c r="AG15" s="6" t="s">
        <v>13</v>
      </c>
    </row>
    <row r="16" spans="2:36" x14ac:dyDescent="0.3">
      <c r="B16" s="1">
        <f t="shared" ca="1" si="2"/>
        <v>613</v>
      </c>
      <c r="C16" s="1" t="str">
        <f t="shared" ca="1" si="0"/>
        <v>raja</v>
      </c>
      <c r="D16" s="1" t="str">
        <f t="shared" ca="1" si="1"/>
        <v>cashier</v>
      </c>
      <c r="E16" s="1">
        <f t="shared" ca="1" si="3"/>
        <v>1</v>
      </c>
      <c r="F16" s="1">
        <f t="shared" ca="1" si="4"/>
        <v>0</v>
      </c>
      <c r="G16" s="1">
        <f t="shared" ca="1" si="5"/>
        <v>0</v>
      </c>
      <c r="H16" s="10">
        <f t="shared" ca="1" si="6"/>
        <v>23</v>
      </c>
      <c r="I16" s="1">
        <f t="shared" ca="1" si="7"/>
        <v>23</v>
      </c>
      <c r="J16" s="10">
        <f t="shared" ca="1" si="8"/>
        <v>529</v>
      </c>
      <c r="K16" s="1" t="str">
        <f t="shared" ca="1" si="9"/>
        <v>part time</v>
      </c>
      <c r="L16">
        <f t="shared" ca="1" si="10"/>
        <v>0</v>
      </c>
      <c r="M16">
        <f t="shared" ca="1" si="11"/>
        <v>1</v>
      </c>
      <c r="N16" s="9">
        <f t="shared" ca="1" si="12"/>
        <v>0</v>
      </c>
      <c r="O16" s="9">
        <f t="shared" ca="1" si="13"/>
        <v>529</v>
      </c>
      <c r="P16">
        <f t="shared" ca="1" si="14"/>
        <v>0</v>
      </c>
      <c r="Q16">
        <f t="shared" ca="1" si="15"/>
        <v>23</v>
      </c>
      <c r="T16" s="5" t="s">
        <v>45</v>
      </c>
      <c r="U16" s="1"/>
      <c r="V16" s="1">
        <f ca="1">SUM(G11:G22)</f>
        <v>4</v>
      </c>
      <c r="AB16" s="18"/>
      <c r="AF16" s="5">
        <v>7</v>
      </c>
      <c r="AG16" s="6" t="s">
        <v>14</v>
      </c>
    </row>
    <row r="17" spans="2:33" ht="115.2" customHeight="1" x14ac:dyDescent="0.3">
      <c r="B17" s="1">
        <f t="shared" ca="1" si="2"/>
        <v>311</v>
      </c>
      <c r="C17" s="1" t="str">
        <f t="shared" ca="1" si="0"/>
        <v>sourav</v>
      </c>
      <c r="D17" s="1" t="str">
        <f t="shared" ca="1" si="1"/>
        <v>cashier</v>
      </c>
      <c r="E17" s="1">
        <f t="shared" ca="1" si="3"/>
        <v>1</v>
      </c>
      <c r="F17" s="1">
        <f t="shared" ca="1" si="4"/>
        <v>0</v>
      </c>
      <c r="G17" s="1">
        <f t="shared" ca="1" si="5"/>
        <v>0</v>
      </c>
      <c r="H17" s="10">
        <f t="shared" ca="1" si="6"/>
        <v>20</v>
      </c>
      <c r="I17" s="1">
        <f t="shared" ca="1" si="7"/>
        <v>18</v>
      </c>
      <c r="J17" s="10">
        <f t="shared" ca="1" si="8"/>
        <v>360</v>
      </c>
      <c r="K17" s="1" t="str">
        <f t="shared" ca="1" si="9"/>
        <v>part time</v>
      </c>
      <c r="L17">
        <f t="shared" ca="1" si="10"/>
        <v>0</v>
      </c>
      <c r="M17">
        <f t="shared" ca="1" si="11"/>
        <v>1</v>
      </c>
      <c r="N17" s="9">
        <f t="shared" ca="1" si="12"/>
        <v>0</v>
      </c>
      <c r="O17" s="9">
        <f t="shared" ca="1" si="13"/>
        <v>360</v>
      </c>
      <c r="P17">
        <f t="shared" ca="1" si="14"/>
        <v>0</v>
      </c>
      <c r="Q17">
        <f t="shared" ca="1" si="15"/>
        <v>18</v>
      </c>
      <c r="T17" s="27"/>
      <c r="U17" s="28"/>
      <c r="V17" s="28"/>
      <c r="AB17" s="18"/>
      <c r="AF17" s="5">
        <v>8</v>
      </c>
      <c r="AG17" s="6" t="s">
        <v>15</v>
      </c>
    </row>
    <row r="18" spans="2:33" x14ac:dyDescent="0.3">
      <c r="B18" s="1">
        <f t="shared" ca="1" si="2"/>
        <v>836</v>
      </c>
      <c r="C18" s="1" t="str">
        <f t="shared" ca="1" si="0"/>
        <v>hilarius</v>
      </c>
      <c r="D18" s="1" t="str">
        <f t="shared" ca="1" si="1"/>
        <v>Barista</v>
      </c>
      <c r="E18" s="1">
        <f t="shared" ca="1" si="3"/>
        <v>0</v>
      </c>
      <c r="F18" s="1">
        <f t="shared" ca="1" si="4"/>
        <v>1</v>
      </c>
      <c r="G18" s="1">
        <f t="shared" ca="1" si="5"/>
        <v>0</v>
      </c>
      <c r="H18" s="10">
        <f t="shared" ca="1" si="6"/>
        <v>23</v>
      </c>
      <c r="I18" s="1">
        <f t="shared" ca="1" si="7"/>
        <v>39</v>
      </c>
      <c r="J18" s="10">
        <f t="shared" ca="1" si="8"/>
        <v>897</v>
      </c>
      <c r="K18" s="1" t="str">
        <f t="shared" ca="1" si="9"/>
        <v>full time</v>
      </c>
      <c r="L18">
        <f t="shared" ca="1" si="10"/>
        <v>1</v>
      </c>
      <c r="M18">
        <f t="shared" ca="1" si="11"/>
        <v>0</v>
      </c>
      <c r="N18" s="9">
        <f t="shared" ca="1" si="12"/>
        <v>897</v>
      </c>
      <c r="O18" s="9">
        <f t="shared" ca="1" si="13"/>
        <v>0</v>
      </c>
      <c r="P18">
        <f t="shared" ca="1" si="14"/>
        <v>39</v>
      </c>
      <c r="Q18">
        <f t="shared" ca="1" si="15"/>
        <v>0</v>
      </c>
      <c r="T18" s="22" t="s">
        <v>47</v>
      </c>
      <c r="U18" s="23"/>
      <c r="V18" s="23"/>
      <c r="AB18" s="18"/>
      <c r="AF18" s="5">
        <v>9</v>
      </c>
      <c r="AG18" s="6" t="s">
        <v>16</v>
      </c>
    </row>
    <row r="19" spans="2:33" x14ac:dyDescent="0.3">
      <c r="B19" s="1">
        <f ca="1">RANDBETWEEN(300,900)</f>
        <v>618</v>
      </c>
      <c r="C19" s="1" t="str">
        <f t="shared" ca="1" si="0"/>
        <v>gopal</v>
      </c>
      <c r="D19" s="1" t="str">
        <f t="shared" ca="1" si="1"/>
        <v>cashier</v>
      </c>
      <c r="E19" s="1">
        <f t="shared" ca="1" si="3"/>
        <v>1</v>
      </c>
      <c r="F19" s="1">
        <f t="shared" ca="1" si="4"/>
        <v>0</v>
      </c>
      <c r="G19" s="1">
        <f t="shared" ca="1" si="5"/>
        <v>0</v>
      </c>
      <c r="H19" s="10">
        <f t="shared" ca="1" si="6"/>
        <v>20</v>
      </c>
      <c r="I19" s="1">
        <f t="shared" ca="1" si="7"/>
        <v>13</v>
      </c>
      <c r="J19" s="10">
        <f t="shared" ca="1" si="8"/>
        <v>260</v>
      </c>
      <c r="K19" s="1" t="str">
        <f t="shared" ca="1" si="9"/>
        <v>part time</v>
      </c>
      <c r="L19">
        <f t="shared" ca="1" si="10"/>
        <v>0</v>
      </c>
      <c r="M19">
        <f t="shared" ca="1" si="11"/>
        <v>1</v>
      </c>
      <c r="N19" s="9">
        <f t="shared" ca="1" si="12"/>
        <v>0</v>
      </c>
      <c r="O19" s="9">
        <f t="shared" ca="1" si="13"/>
        <v>260</v>
      </c>
      <c r="P19">
        <f t="shared" ca="1" si="14"/>
        <v>0</v>
      </c>
      <c r="Q19">
        <f t="shared" ca="1" si="15"/>
        <v>13</v>
      </c>
      <c r="T19" s="22" t="s">
        <v>48</v>
      </c>
      <c r="U19" s="23"/>
      <c r="V19" s="10">
        <f ca="1">SUM(N11:N22)</f>
        <v>2372</v>
      </c>
      <c r="AB19" s="18"/>
      <c r="AF19" s="5">
        <v>10</v>
      </c>
      <c r="AG19" s="6" t="s">
        <v>17</v>
      </c>
    </row>
    <row r="20" spans="2:33" x14ac:dyDescent="0.3">
      <c r="B20" s="1">
        <f t="shared" ca="1" si="2"/>
        <v>819</v>
      </c>
      <c r="C20" s="1" t="str">
        <f t="shared" ca="1" si="0"/>
        <v>deblin</v>
      </c>
      <c r="D20" s="1" t="str">
        <f t="shared" ca="1" si="1"/>
        <v>general employee</v>
      </c>
      <c r="E20" s="1">
        <f t="shared" ca="1" si="3"/>
        <v>0</v>
      </c>
      <c r="F20" s="1">
        <f t="shared" ca="1" si="4"/>
        <v>0</v>
      </c>
      <c r="G20" s="1">
        <f t="shared" ca="1" si="5"/>
        <v>1</v>
      </c>
      <c r="H20" s="10">
        <f t="shared" ca="1" si="6"/>
        <v>23</v>
      </c>
      <c r="I20" s="1">
        <f t="shared" ca="1" si="7"/>
        <v>10</v>
      </c>
      <c r="J20" s="10">
        <f t="shared" ca="1" si="8"/>
        <v>230</v>
      </c>
      <c r="K20" s="1" t="str">
        <f t="shared" ca="1" si="9"/>
        <v>part time</v>
      </c>
      <c r="L20">
        <f t="shared" ca="1" si="10"/>
        <v>0</v>
      </c>
      <c r="M20">
        <f t="shared" ca="1" si="11"/>
        <v>1</v>
      </c>
      <c r="N20" s="9">
        <f t="shared" ca="1" si="12"/>
        <v>0</v>
      </c>
      <c r="O20" s="9">
        <f t="shared" ca="1" si="13"/>
        <v>230</v>
      </c>
      <c r="P20">
        <f t="shared" ca="1" si="14"/>
        <v>0</v>
      </c>
      <c r="Q20">
        <f t="shared" ca="1" si="15"/>
        <v>10</v>
      </c>
      <c r="T20" s="5" t="s">
        <v>49</v>
      </c>
      <c r="U20" s="1"/>
      <c r="V20" s="10">
        <f ca="1">SUM(O11:O22)</f>
        <v>3166</v>
      </c>
      <c r="AB20" s="18"/>
      <c r="AF20" s="5">
        <v>11</v>
      </c>
      <c r="AG20" s="6" t="s">
        <v>18</v>
      </c>
    </row>
    <row r="21" spans="2:33" x14ac:dyDescent="0.3">
      <c r="B21" s="1">
        <f t="shared" ca="1" si="2"/>
        <v>347</v>
      </c>
      <c r="C21" s="1" t="str">
        <f t="shared" ca="1" si="0"/>
        <v>pratik</v>
      </c>
      <c r="D21" s="1" t="str">
        <f t="shared" ca="1" si="1"/>
        <v>general employee</v>
      </c>
      <c r="E21" s="1">
        <f t="shared" ca="1" si="3"/>
        <v>0</v>
      </c>
      <c r="F21" s="1">
        <f t="shared" ca="1" si="4"/>
        <v>0</v>
      </c>
      <c r="G21" s="1">
        <f t="shared" ca="1" si="5"/>
        <v>1</v>
      </c>
      <c r="H21" s="10">
        <f t="shared" ca="1" si="6"/>
        <v>25</v>
      </c>
      <c r="I21" s="1">
        <f t="shared" ca="1" si="7"/>
        <v>13</v>
      </c>
      <c r="J21" s="10">
        <f t="shared" ca="1" si="8"/>
        <v>325</v>
      </c>
      <c r="K21" s="1" t="str">
        <f ca="1">IF(I21&gt;$AD$11, "full time", "part time")</f>
        <v>part time</v>
      </c>
      <c r="L21">
        <f ca="1">IF(K21="full time",1,0)</f>
        <v>0</v>
      </c>
      <c r="M21">
        <f ca="1">IF(K21="part time",1,0)</f>
        <v>1</v>
      </c>
      <c r="N21" s="9">
        <f t="shared" ca="1" si="12"/>
        <v>0</v>
      </c>
      <c r="O21" s="9">
        <f t="shared" ca="1" si="13"/>
        <v>325</v>
      </c>
      <c r="P21">
        <f t="shared" ca="1" si="14"/>
        <v>0</v>
      </c>
      <c r="Q21">
        <f t="shared" ca="1" si="15"/>
        <v>13</v>
      </c>
      <c r="T21" s="5" t="s">
        <v>50</v>
      </c>
      <c r="U21" s="1"/>
      <c r="V21" s="10">
        <f ca="1">V19+V20</f>
        <v>5538</v>
      </c>
      <c r="AB21" s="18"/>
      <c r="AF21" s="5">
        <v>12</v>
      </c>
      <c r="AG21" s="6" t="s">
        <v>19</v>
      </c>
    </row>
    <row r="22" spans="2:33" ht="114" customHeight="1" x14ac:dyDescent="0.3">
      <c r="B22" s="1">
        <f t="shared" ca="1" si="2"/>
        <v>447</v>
      </c>
      <c r="C22" s="1" t="str">
        <f t="shared" ca="1" si="0"/>
        <v>abhay</v>
      </c>
      <c r="D22" s="1" t="str">
        <f t="shared" ca="1" si="1"/>
        <v>cashier</v>
      </c>
      <c r="E22" s="1">
        <f t="shared" ca="1" si="3"/>
        <v>1</v>
      </c>
      <c r="F22" s="1">
        <f t="shared" ca="1" si="4"/>
        <v>0</v>
      </c>
      <c r="G22" s="1">
        <f t="shared" ca="1" si="5"/>
        <v>0</v>
      </c>
      <c r="H22" s="10">
        <f t="shared" ca="1" si="6"/>
        <v>20</v>
      </c>
      <c r="I22" s="1">
        <f t="shared" ca="1" si="7"/>
        <v>40</v>
      </c>
      <c r="J22" s="10">
        <f t="shared" ca="1" si="8"/>
        <v>800</v>
      </c>
      <c r="K22" s="1" t="str">
        <f t="shared" ca="1" si="9"/>
        <v>full time</v>
      </c>
      <c r="L22">
        <f t="shared" ca="1" si="10"/>
        <v>1</v>
      </c>
      <c r="M22">
        <f t="shared" ca="1" si="11"/>
        <v>0</v>
      </c>
      <c r="N22" s="9">
        <f t="shared" ca="1" si="12"/>
        <v>800</v>
      </c>
      <c r="O22" s="9">
        <f t="shared" ca="1" si="13"/>
        <v>0</v>
      </c>
      <c r="P22">
        <f t="shared" ca="1" si="14"/>
        <v>40</v>
      </c>
      <c r="Q22">
        <f t="shared" ca="1" si="15"/>
        <v>0</v>
      </c>
      <c r="T22" s="27"/>
      <c r="U22" s="28"/>
      <c r="V22" s="28"/>
      <c r="AB22" s="18"/>
      <c r="AF22" s="5">
        <v>13</v>
      </c>
      <c r="AG22" s="6" t="s">
        <v>20</v>
      </c>
    </row>
    <row r="23" spans="2:33" x14ac:dyDescent="0.3">
      <c r="H23" s="9"/>
      <c r="T23" s="22" t="s">
        <v>51</v>
      </c>
      <c r="U23" s="23"/>
      <c r="V23" s="23"/>
      <c r="AB23" s="18"/>
      <c r="AF23" s="5">
        <v>14</v>
      </c>
      <c r="AG23" s="6" t="s">
        <v>21</v>
      </c>
    </row>
    <row r="24" spans="2:33" x14ac:dyDescent="0.3">
      <c r="T24" s="22" t="s">
        <v>52</v>
      </c>
      <c r="U24" s="23"/>
      <c r="V24" s="13">
        <f ca="1">AVERAGE(I11:I22)</f>
        <v>20.833333333333332</v>
      </c>
      <c r="AB24" s="18"/>
      <c r="AF24" s="5">
        <v>15</v>
      </c>
      <c r="AG24" s="6" t="s">
        <v>22</v>
      </c>
    </row>
    <row r="25" spans="2:33" x14ac:dyDescent="0.3">
      <c r="T25" s="22" t="s">
        <v>53</v>
      </c>
      <c r="U25" s="23"/>
      <c r="V25" s="1">
        <f ca="1">SUM(P11:P22)</f>
        <v>106</v>
      </c>
      <c r="AB25" s="18"/>
      <c r="AF25" s="5">
        <v>16</v>
      </c>
      <c r="AG25" s="6" t="s">
        <v>23</v>
      </c>
    </row>
    <row r="26" spans="2:33" x14ac:dyDescent="0.3">
      <c r="T26" s="22" t="s">
        <v>54</v>
      </c>
      <c r="U26" s="23"/>
      <c r="V26" s="1">
        <f ca="1">SUM(Q11:Q22)</f>
        <v>144</v>
      </c>
      <c r="AB26" s="18"/>
      <c r="AF26" s="5">
        <v>17</v>
      </c>
      <c r="AG26" s="6" t="s">
        <v>24</v>
      </c>
    </row>
    <row r="27" spans="2:33" x14ac:dyDescent="0.3">
      <c r="T27" s="19"/>
      <c r="AB27" s="18"/>
      <c r="AF27" s="5">
        <v>18</v>
      </c>
      <c r="AG27" s="6" t="s">
        <v>25</v>
      </c>
    </row>
    <row r="28" spans="2:33" x14ac:dyDescent="0.3">
      <c r="T28" s="19"/>
      <c r="AB28" s="18"/>
      <c r="AF28" s="5">
        <v>19</v>
      </c>
      <c r="AG28" s="6" t="s">
        <v>26</v>
      </c>
    </row>
    <row r="29" spans="2:33" x14ac:dyDescent="0.3">
      <c r="T29" s="19"/>
      <c r="AB29" s="18"/>
      <c r="AF29" s="5">
        <v>20</v>
      </c>
      <c r="AG29" s="6" t="s">
        <v>27</v>
      </c>
    </row>
    <row r="30" spans="2:33" x14ac:dyDescent="0.3">
      <c r="T30" s="19"/>
      <c r="AB30" s="18"/>
      <c r="AF30" s="5">
        <v>21</v>
      </c>
      <c r="AG30" s="6" t="s">
        <v>28</v>
      </c>
    </row>
    <row r="31" spans="2:33" x14ac:dyDescent="0.3">
      <c r="T31" s="19"/>
      <c r="AB31" s="18"/>
      <c r="AF31" s="5">
        <v>22</v>
      </c>
      <c r="AG31" s="6" t="s">
        <v>29</v>
      </c>
    </row>
    <row r="32" spans="2:33" ht="15" thickBot="1" x14ac:dyDescent="0.35">
      <c r="T32" s="20"/>
      <c r="U32" s="21"/>
      <c r="V32" s="21"/>
      <c r="W32" s="21"/>
      <c r="X32" s="21"/>
      <c r="Y32" s="21"/>
      <c r="Z32" s="21"/>
      <c r="AA32" s="21"/>
      <c r="AB32" s="14"/>
      <c r="AF32" s="5">
        <v>23</v>
      </c>
      <c r="AG32" s="6" t="s">
        <v>30</v>
      </c>
    </row>
    <row r="33" spans="32:33" x14ac:dyDescent="0.3">
      <c r="AF33" s="5">
        <v>24</v>
      </c>
      <c r="AG33" s="6" t="s">
        <v>31</v>
      </c>
    </row>
    <row r="34" spans="32:33" x14ac:dyDescent="0.3">
      <c r="AF34" s="5">
        <v>25</v>
      </c>
      <c r="AG34" s="6" t="s">
        <v>32</v>
      </c>
    </row>
    <row r="35" spans="32:33" x14ac:dyDescent="0.3">
      <c r="AF35" s="5">
        <v>26</v>
      </c>
      <c r="AG35" s="6" t="s">
        <v>33</v>
      </c>
    </row>
    <row r="36" spans="32:33" x14ac:dyDescent="0.3">
      <c r="AF36" s="5">
        <v>27</v>
      </c>
      <c r="AG36" s="6" t="s">
        <v>34</v>
      </c>
    </row>
    <row r="37" spans="32:33" ht="15" thickBot="1" x14ac:dyDescent="0.35">
      <c r="AF37" s="7">
        <v>28</v>
      </c>
      <c r="AG37" s="8" t="s">
        <v>35</v>
      </c>
    </row>
  </sheetData>
  <mergeCells count="13">
    <mergeCell ref="B9:K9"/>
    <mergeCell ref="AF9:AG9"/>
    <mergeCell ref="AF8:AG8"/>
    <mergeCell ref="T11:U11"/>
    <mergeCell ref="T17:V17"/>
    <mergeCell ref="T26:U26"/>
    <mergeCell ref="T10:AB10"/>
    <mergeCell ref="T18:V18"/>
    <mergeCell ref="T19:U19"/>
    <mergeCell ref="T22:V22"/>
    <mergeCell ref="T23:V23"/>
    <mergeCell ref="T24:U24"/>
    <mergeCell ref="T25:U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 Thakur</dc:creator>
  <cp:lastModifiedBy>Sneh Thakur</cp:lastModifiedBy>
  <dcterms:created xsi:type="dcterms:W3CDTF">2024-09-22T09:11:03Z</dcterms:created>
  <dcterms:modified xsi:type="dcterms:W3CDTF">2024-09-23T16:26:35Z</dcterms:modified>
</cp:coreProperties>
</file>