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eepak ( 10 - 11 )\"/>
    </mc:Choice>
  </mc:AlternateContent>
  <xr:revisionPtr revIDLastSave="0" documentId="13_ncr:1_{4446E61E-51C1-48AC-AB20-F1DDC6DA234E}" xr6:coauthVersionLast="47" xr6:coauthVersionMax="47" xr10:uidLastSave="{00000000-0000-0000-0000-000000000000}"/>
  <bookViews>
    <workbookView xWindow="-103" yWindow="-103" windowWidth="16663" windowHeight="8743" xr2:uid="{AF6E2174-C2AE-481A-B004-D46B02118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7" i="1" l="1"/>
  <c r="D107" i="1"/>
  <c r="C107" i="1"/>
  <c r="R15" i="1"/>
  <c r="M8" i="1"/>
  <c r="R28" i="1"/>
  <c r="E3" i="1"/>
  <c r="J3" i="1" s="1"/>
  <c r="F3" i="1"/>
  <c r="G3" i="1"/>
  <c r="I3" i="1"/>
  <c r="K3" i="1"/>
  <c r="L3" i="1"/>
  <c r="E4" i="1"/>
  <c r="F4" i="1"/>
  <c r="G4" i="1"/>
  <c r="J4" i="1" s="1"/>
  <c r="I4" i="1"/>
  <c r="R10" i="1" s="1"/>
  <c r="K4" i="1"/>
  <c r="L4" i="1"/>
  <c r="E5" i="1"/>
  <c r="F5" i="1"/>
  <c r="J5" i="1" s="1"/>
  <c r="G5" i="1"/>
  <c r="I5" i="1"/>
  <c r="R26" i="1" s="1"/>
  <c r="K5" i="1"/>
  <c r="L5" i="1"/>
  <c r="E6" i="1"/>
  <c r="F6" i="1"/>
  <c r="J6" i="1" s="1"/>
  <c r="G6" i="1"/>
  <c r="I6" i="1"/>
  <c r="K6" i="1"/>
  <c r="L6" i="1"/>
  <c r="E7" i="1"/>
  <c r="F7" i="1"/>
  <c r="G7" i="1"/>
  <c r="I7" i="1"/>
  <c r="J7" i="1"/>
  <c r="O7" i="1" s="1" a="1"/>
  <c r="O7" i="1" s="1"/>
  <c r="K7" i="1"/>
  <c r="L7" i="1"/>
  <c r="M7" i="1"/>
  <c r="E8" i="1"/>
  <c r="F8" i="1"/>
  <c r="G8" i="1"/>
  <c r="J8" i="1" s="1"/>
  <c r="I8" i="1"/>
  <c r="K8" i="1"/>
  <c r="L8" i="1"/>
  <c r="E9" i="1"/>
  <c r="J9" i="1" s="1"/>
  <c r="F9" i="1"/>
  <c r="G9" i="1"/>
  <c r="I9" i="1"/>
  <c r="K9" i="1"/>
  <c r="L9" i="1"/>
  <c r="E10" i="1"/>
  <c r="J10" i="1" s="1"/>
  <c r="F10" i="1"/>
  <c r="G10" i="1"/>
  <c r="I10" i="1"/>
  <c r="K10" i="1"/>
  <c r="L10" i="1"/>
  <c r="E11" i="1"/>
  <c r="F11" i="1"/>
  <c r="G11" i="1"/>
  <c r="J11" i="1" s="1"/>
  <c r="I11" i="1"/>
  <c r="K11" i="1"/>
  <c r="R27" i="1" s="1"/>
  <c r="L11" i="1"/>
  <c r="R11" i="1"/>
  <c r="E12" i="1"/>
  <c r="J12" i="1" s="1"/>
  <c r="F12" i="1"/>
  <c r="G12" i="1"/>
  <c r="I12" i="1"/>
  <c r="K12" i="1"/>
  <c r="L12" i="1"/>
  <c r="R12" i="1"/>
  <c r="E13" i="1"/>
  <c r="F13" i="1"/>
  <c r="G13" i="1"/>
  <c r="I13" i="1"/>
  <c r="J13" i="1"/>
  <c r="O13" i="1" s="1" a="1"/>
  <c r="O13" i="1" s="1"/>
  <c r="K13" i="1"/>
  <c r="L13" i="1"/>
  <c r="M13" i="1"/>
  <c r="E14" i="1"/>
  <c r="F14" i="1"/>
  <c r="G14" i="1"/>
  <c r="I14" i="1"/>
  <c r="J14" i="1"/>
  <c r="M14" i="1" s="1"/>
  <c r="K14" i="1"/>
  <c r="L14" i="1"/>
  <c r="R14" i="1"/>
  <c r="E15" i="1"/>
  <c r="J15" i="1" s="1"/>
  <c r="F15" i="1"/>
  <c r="G15" i="1"/>
  <c r="I15" i="1"/>
  <c r="K15" i="1"/>
  <c r="L15" i="1"/>
  <c r="E16" i="1"/>
  <c r="F16" i="1"/>
  <c r="G16" i="1"/>
  <c r="I16" i="1"/>
  <c r="J16" i="1"/>
  <c r="O16" i="1" s="1" a="1"/>
  <c r="O16" i="1" s="1"/>
  <c r="K16" i="1"/>
  <c r="L16" i="1"/>
  <c r="M16" i="1"/>
  <c r="E17" i="1"/>
  <c r="F17" i="1"/>
  <c r="G17" i="1"/>
  <c r="J17" i="1" s="1"/>
  <c r="I17" i="1"/>
  <c r="K17" i="1"/>
  <c r="L17" i="1"/>
  <c r="E18" i="1"/>
  <c r="J18" i="1" s="1"/>
  <c r="F18" i="1"/>
  <c r="G18" i="1"/>
  <c r="I18" i="1"/>
  <c r="K18" i="1"/>
  <c r="L18" i="1"/>
  <c r="E19" i="1"/>
  <c r="J19" i="1" s="1"/>
  <c r="F19" i="1"/>
  <c r="G19" i="1"/>
  <c r="I19" i="1"/>
  <c r="K19" i="1"/>
  <c r="L19" i="1"/>
  <c r="E20" i="1"/>
  <c r="F20" i="1"/>
  <c r="G20" i="1"/>
  <c r="I20" i="1"/>
  <c r="J20" i="1"/>
  <c r="O20" i="1" s="1" a="1"/>
  <c r="O20" i="1" s="1"/>
  <c r="K20" i="1"/>
  <c r="L20" i="1"/>
  <c r="M20" i="1"/>
  <c r="E21" i="1"/>
  <c r="F21" i="1"/>
  <c r="G21" i="1"/>
  <c r="J21" i="1" s="1"/>
  <c r="I21" i="1"/>
  <c r="K21" i="1"/>
  <c r="L21" i="1"/>
  <c r="E22" i="1"/>
  <c r="J22" i="1" s="1"/>
  <c r="F22" i="1"/>
  <c r="G22" i="1"/>
  <c r="I22" i="1"/>
  <c r="K22" i="1"/>
  <c r="L22" i="1"/>
  <c r="R22" i="1"/>
  <c r="E23" i="1"/>
  <c r="J23" i="1" s="1"/>
  <c r="F23" i="1"/>
  <c r="G23" i="1"/>
  <c r="I23" i="1"/>
  <c r="K23" i="1"/>
  <c r="L23" i="1"/>
  <c r="E24" i="1"/>
  <c r="F24" i="1"/>
  <c r="G24" i="1"/>
  <c r="I24" i="1"/>
  <c r="J24" i="1"/>
  <c r="M24" i="1" s="1"/>
  <c r="K24" i="1"/>
  <c r="L24" i="1"/>
  <c r="R24" i="1"/>
  <c r="E25" i="1"/>
  <c r="J25" i="1" s="1"/>
  <c r="F25" i="1"/>
  <c r="G25" i="1"/>
  <c r="I25" i="1"/>
  <c r="K25" i="1"/>
  <c r="L25" i="1"/>
  <c r="E26" i="1"/>
  <c r="F26" i="1"/>
  <c r="G26" i="1"/>
  <c r="I26" i="1"/>
  <c r="J26" i="1"/>
  <c r="O26" i="1" s="1" a="1"/>
  <c r="O26" i="1" s="1"/>
  <c r="K26" i="1"/>
  <c r="L26" i="1"/>
  <c r="M26" i="1"/>
  <c r="E27" i="1"/>
  <c r="F27" i="1"/>
  <c r="G27" i="1"/>
  <c r="I27" i="1"/>
  <c r="J27" i="1"/>
  <c r="M27" i="1" s="1"/>
  <c r="K27" i="1"/>
  <c r="L27" i="1"/>
  <c r="E28" i="1"/>
  <c r="J28" i="1" s="1"/>
  <c r="F28" i="1"/>
  <c r="G28" i="1"/>
  <c r="I28" i="1"/>
  <c r="K28" i="1"/>
  <c r="L28" i="1"/>
  <c r="E29" i="1"/>
  <c r="F29" i="1"/>
  <c r="G29" i="1"/>
  <c r="I29" i="1"/>
  <c r="J29" i="1"/>
  <c r="O29" i="1" s="1" a="1"/>
  <c r="O29" i="1" s="1"/>
  <c r="K29" i="1"/>
  <c r="L29" i="1"/>
  <c r="M29" i="1"/>
  <c r="E30" i="1"/>
  <c r="F30" i="1"/>
  <c r="G30" i="1"/>
  <c r="I30" i="1"/>
  <c r="J30" i="1"/>
  <c r="M30" i="1" s="1"/>
  <c r="K30" i="1"/>
  <c r="L30" i="1"/>
  <c r="E31" i="1"/>
  <c r="J31" i="1" s="1"/>
  <c r="F31" i="1"/>
  <c r="G31" i="1"/>
  <c r="I31" i="1"/>
  <c r="K31" i="1"/>
  <c r="L31" i="1"/>
  <c r="E32" i="1"/>
  <c r="J32" i="1" s="1"/>
  <c r="F32" i="1"/>
  <c r="G32" i="1"/>
  <c r="I32" i="1"/>
  <c r="K32" i="1"/>
  <c r="L32" i="1"/>
  <c r="E33" i="1"/>
  <c r="F33" i="1"/>
  <c r="G33" i="1"/>
  <c r="I33" i="1"/>
  <c r="J33" i="1"/>
  <c r="O33" i="1" s="1" a="1"/>
  <c r="O33" i="1" s="1"/>
  <c r="K33" i="1"/>
  <c r="L33" i="1"/>
  <c r="M33" i="1"/>
  <c r="E34" i="1"/>
  <c r="F34" i="1"/>
  <c r="G34" i="1"/>
  <c r="I34" i="1"/>
  <c r="J34" i="1"/>
  <c r="M34" i="1" s="1"/>
  <c r="K34" i="1"/>
  <c r="L34" i="1"/>
  <c r="E35" i="1"/>
  <c r="J35" i="1" s="1"/>
  <c r="F35" i="1"/>
  <c r="G35" i="1"/>
  <c r="I35" i="1"/>
  <c r="K35" i="1"/>
  <c r="L35" i="1"/>
  <c r="E36" i="1"/>
  <c r="J36" i="1" s="1"/>
  <c r="F36" i="1"/>
  <c r="G36" i="1"/>
  <c r="I36" i="1"/>
  <c r="K36" i="1"/>
  <c r="L36" i="1"/>
  <c r="E37" i="1"/>
  <c r="F37" i="1"/>
  <c r="G37" i="1"/>
  <c r="I37" i="1"/>
  <c r="J37" i="1"/>
  <c r="O37" i="1" s="1" a="1"/>
  <c r="O37" i="1" s="1"/>
  <c r="K37" i="1"/>
  <c r="L37" i="1"/>
  <c r="M37" i="1"/>
  <c r="E38" i="1"/>
  <c r="F38" i="1"/>
  <c r="G38" i="1"/>
  <c r="I38" i="1"/>
  <c r="J38" i="1"/>
  <c r="M38" i="1" s="1"/>
  <c r="K38" i="1"/>
  <c r="L38" i="1"/>
  <c r="E39" i="1"/>
  <c r="J39" i="1" s="1"/>
  <c r="F39" i="1"/>
  <c r="G39" i="1"/>
  <c r="I39" i="1"/>
  <c r="K39" i="1"/>
  <c r="L39" i="1"/>
  <c r="E40" i="1"/>
  <c r="J40" i="1" s="1"/>
  <c r="F40" i="1"/>
  <c r="G40" i="1"/>
  <c r="I40" i="1"/>
  <c r="K40" i="1"/>
  <c r="L40" i="1"/>
  <c r="E41" i="1"/>
  <c r="F41" i="1"/>
  <c r="G41" i="1"/>
  <c r="I41" i="1"/>
  <c r="J41" i="1"/>
  <c r="O41" i="1" s="1" a="1"/>
  <c r="O41" i="1" s="1"/>
  <c r="K41" i="1"/>
  <c r="L41" i="1"/>
  <c r="M41" i="1"/>
  <c r="E42" i="1"/>
  <c r="F42" i="1"/>
  <c r="G42" i="1"/>
  <c r="I42" i="1"/>
  <c r="J42" i="1"/>
  <c r="M42" i="1" s="1"/>
  <c r="K42" i="1"/>
  <c r="L42" i="1"/>
  <c r="E43" i="1"/>
  <c r="J43" i="1" s="1"/>
  <c r="F43" i="1"/>
  <c r="G43" i="1"/>
  <c r="I43" i="1"/>
  <c r="K43" i="1"/>
  <c r="L43" i="1"/>
  <c r="E44" i="1"/>
  <c r="J44" i="1" s="1"/>
  <c r="F44" i="1"/>
  <c r="G44" i="1"/>
  <c r="I44" i="1"/>
  <c r="K44" i="1"/>
  <c r="L44" i="1"/>
  <c r="E45" i="1"/>
  <c r="F45" i="1"/>
  <c r="G45" i="1"/>
  <c r="I45" i="1"/>
  <c r="J45" i="1"/>
  <c r="O45" i="1" s="1" a="1"/>
  <c r="O45" i="1" s="1"/>
  <c r="K45" i="1"/>
  <c r="L45" i="1"/>
  <c r="M45" i="1"/>
  <c r="E46" i="1"/>
  <c r="F46" i="1"/>
  <c r="G46" i="1"/>
  <c r="I46" i="1"/>
  <c r="J46" i="1"/>
  <c r="M46" i="1" s="1"/>
  <c r="K46" i="1"/>
  <c r="L46" i="1"/>
  <c r="E47" i="1"/>
  <c r="J47" i="1" s="1"/>
  <c r="F47" i="1"/>
  <c r="G47" i="1"/>
  <c r="I47" i="1"/>
  <c r="K47" i="1"/>
  <c r="L47" i="1"/>
  <c r="E48" i="1"/>
  <c r="J48" i="1" s="1"/>
  <c r="F48" i="1"/>
  <c r="G48" i="1"/>
  <c r="I48" i="1"/>
  <c r="K48" i="1"/>
  <c r="L48" i="1"/>
  <c r="E49" i="1"/>
  <c r="F49" i="1"/>
  <c r="G49" i="1"/>
  <c r="I49" i="1"/>
  <c r="J49" i="1"/>
  <c r="O49" i="1" s="1" a="1"/>
  <c r="O49" i="1" s="1"/>
  <c r="K49" i="1"/>
  <c r="L49" i="1"/>
  <c r="M49" i="1"/>
  <c r="E50" i="1"/>
  <c r="F50" i="1"/>
  <c r="G50" i="1"/>
  <c r="I50" i="1"/>
  <c r="J50" i="1"/>
  <c r="M50" i="1" s="1"/>
  <c r="K50" i="1"/>
  <c r="L50" i="1"/>
  <c r="E51" i="1"/>
  <c r="J51" i="1" s="1"/>
  <c r="F51" i="1"/>
  <c r="G51" i="1"/>
  <c r="I51" i="1"/>
  <c r="K51" i="1"/>
  <c r="L51" i="1"/>
  <c r="E52" i="1"/>
  <c r="J52" i="1" s="1"/>
  <c r="F52" i="1"/>
  <c r="G52" i="1"/>
  <c r="I52" i="1"/>
  <c r="K52" i="1"/>
  <c r="L52" i="1"/>
  <c r="E53" i="1"/>
  <c r="F53" i="1"/>
  <c r="G53" i="1"/>
  <c r="I53" i="1"/>
  <c r="J53" i="1"/>
  <c r="O53" i="1" s="1" a="1"/>
  <c r="O53" i="1" s="1"/>
  <c r="K53" i="1"/>
  <c r="L53" i="1"/>
  <c r="M53" i="1"/>
  <c r="E54" i="1"/>
  <c r="F54" i="1"/>
  <c r="G54" i="1"/>
  <c r="I54" i="1"/>
  <c r="J54" i="1"/>
  <c r="M54" i="1" s="1"/>
  <c r="K54" i="1"/>
  <c r="L54" i="1"/>
  <c r="E55" i="1"/>
  <c r="J55" i="1" s="1"/>
  <c r="F55" i="1"/>
  <c r="G55" i="1"/>
  <c r="I55" i="1"/>
  <c r="K55" i="1"/>
  <c r="L55" i="1"/>
  <c r="E56" i="1"/>
  <c r="J56" i="1" s="1"/>
  <c r="F56" i="1"/>
  <c r="G56" i="1"/>
  <c r="I56" i="1"/>
  <c r="K56" i="1"/>
  <c r="L56" i="1"/>
  <c r="E57" i="1"/>
  <c r="F57" i="1"/>
  <c r="G57" i="1"/>
  <c r="I57" i="1"/>
  <c r="J57" i="1"/>
  <c r="O57" i="1" s="1" a="1"/>
  <c r="O57" i="1" s="1"/>
  <c r="K57" i="1"/>
  <c r="L57" i="1"/>
  <c r="M57" i="1"/>
  <c r="E58" i="1"/>
  <c r="F58" i="1"/>
  <c r="G58" i="1"/>
  <c r="I58" i="1"/>
  <c r="J58" i="1"/>
  <c r="M58" i="1" s="1"/>
  <c r="K58" i="1"/>
  <c r="L58" i="1"/>
  <c r="E59" i="1"/>
  <c r="J59" i="1" s="1"/>
  <c r="F59" i="1"/>
  <c r="G59" i="1"/>
  <c r="I59" i="1"/>
  <c r="K59" i="1"/>
  <c r="L59" i="1"/>
  <c r="E60" i="1"/>
  <c r="J60" i="1" s="1"/>
  <c r="F60" i="1"/>
  <c r="G60" i="1"/>
  <c r="I60" i="1"/>
  <c r="K60" i="1"/>
  <c r="L60" i="1"/>
  <c r="E61" i="1"/>
  <c r="F61" i="1"/>
  <c r="G61" i="1"/>
  <c r="I61" i="1"/>
  <c r="J61" i="1"/>
  <c r="O61" i="1" s="1" a="1"/>
  <c r="O61" i="1" s="1"/>
  <c r="K61" i="1"/>
  <c r="L61" i="1"/>
  <c r="M61" i="1"/>
  <c r="E62" i="1"/>
  <c r="F62" i="1"/>
  <c r="G62" i="1"/>
  <c r="I62" i="1"/>
  <c r="J62" i="1"/>
  <c r="M62" i="1" s="1"/>
  <c r="K62" i="1"/>
  <c r="L62" i="1"/>
  <c r="E63" i="1"/>
  <c r="J63" i="1" s="1"/>
  <c r="F63" i="1"/>
  <c r="G63" i="1"/>
  <c r="I63" i="1"/>
  <c r="K63" i="1"/>
  <c r="L63" i="1"/>
  <c r="E64" i="1"/>
  <c r="J64" i="1" s="1"/>
  <c r="F64" i="1"/>
  <c r="G64" i="1"/>
  <c r="I64" i="1"/>
  <c r="K64" i="1"/>
  <c r="L64" i="1"/>
  <c r="E65" i="1"/>
  <c r="F65" i="1"/>
  <c r="G65" i="1"/>
  <c r="I65" i="1"/>
  <c r="J65" i="1"/>
  <c r="O65" i="1" s="1" a="1"/>
  <c r="O65" i="1" s="1"/>
  <c r="K65" i="1"/>
  <c r="L65" i="1"/>
  <c r="M65" i="1"/>
  <c r="E66" i="1"/>
  <c r="F66" i="1"/>
  <c r="G66" i="1"/>
  <c r="I66" i="1"/>
  <c r="J66" i="1"/>
  <c r="M66" i="1" s="1"/>
  <c r="K66" i="1"/>
  <c r="L66" i="1"/>
  <c r="E67" i="1"/>
  <c r="J67" i="1" s="1"/>
  <c r="F67" i="1"/>
  <c r="G67" i="1"/>
  <c r="I67" i="1"/>
  <c r="K67" i="1"/>
  <c r="L67" i="1"/>
  <c r="E68" i="1"/>
  <c r="J68" i="1" s="1"/>
  <c r="F68" i="1"/>
  <c r="G68" i="1"/>
  <c r="I68" i="1"/>
  <c r="K68" i="1"/>
  <c r="L68" i="1"/>
  <c r="E69" i="1"/>
  <c r="F69" i="1"/>
  <c r="G69" i="1"/>
  <c r="I69" i="1"/>
  <c r="J69" i="1"/>
  <c r="O69" i="1" s="1" a="1"/>
  <c r="O69" i="1" s="1"/>
  <c r="K69" i="1"/>
  <c r="L69" i="1"/>
  <c r="M69" i="1"/>
  <c r="E70" i="1"/>
  <c r="F70" i="1"/>
  <c r="G70" i="1"/>
  <c r="I70" i="1"/>
  <c r="J70" i="1"/>
  <c r="M70" i="1" s="1"/>
  <c r="K70" i="1"/>
  <c r="L70" i="1"/>
  <c r="E71" i="1"/>
  <c r="J71" i="1" s="1"/>
  <c r="F71" i="1"/>
  <c r="G71" i="1"/>
  <c r="I71" i="1"/>
  <c r="K71" i="1"/>
  <c r="L71" i="1"/>
  <c r="E72" i="1"/>
  <c r="J72" i="1" s="1"/>
  <c r="F72" i="1"/>
  <c r="G72" i="1"/>
  <c r="I72" i="1"/>
  <c r="K72" i="1"/>
  <c r="L72" i="1"/>
  <c r="E73" i="1"/>
  <c r="F73" i="1"/>
  <c r="G73" i="1"/>
  <c r="I73" i="1"/>
  <c r="J73" i="1"/>
  <c r="O73" i="1" s="1" a="1"/>
  <c r="O73" i="1" s="1"/>
  <c r="K73" i="1"/>
  <c r="L73" i="1"/>
  <c r="M73" i="1"/>
  <c r="E74" i="1"/>
  <c r="F74" i="1"/>
  <c r="G74" i="1"/>
  <c r="I74" i="1"/>
  <c r="J74" i="1"/>
  <c r="M74" i="1" s="1"/>
  <c r="K74" i="1"/>
  <c r="L74" i="1"/>
  <c r="E75" i="1"/>
  <c r="J75" i="1" s="1"/>
  <c r="F75" i="1"/>
  <c r="G75" i="1"/>
  <c r="I75" i="1"/>
  <c r="K75" i="1"/>
  <c r="L75" i="1"/>
  <c r="E76" i="1"/>
  <c r="J76" i="1" s="1"/>
  <c r="F76" i="1"/>
  <c r="G76" i="1"/>
  <c r="I76" i="1"/>
  <c r="K76" i="1"/>
  <c r="L76" i="1"/>
  <c r="E77" i="1"/>
  <c r="F77" i="1"/>
  <c r="G77" i="1"/>
  <c r="I77" i="1"/>
  <c r="J77" i="1"/>
  <c r="O77" i="1" s="1" a="1"/>
  <c r="O77" i="1" s="1"/>
  <c r="K77" i="1"/>
  <c r="L77" i="1"/>
  <c r="M77" i="1"/>
  <c r="E78" i="1"/>
  <c r="F78" i="1"/>
  <c r="G78" i="1"/>
  <c r="I78" i="1"/>
  <c r="J78" i="1"/>
  <c r="M78" i="1" s="1"/>
  <c r="K78" i="1"/>
  <c r="L78" i="1"/>
  <c r="E79" i="1"/>
  <c r="J79" i="1" s="1"/>
  <c r="F79" i="1"/>
  <c r="G79" i="1"/>
  <c r="I79" i="1"/>
  <c r="K79" i="1"/>
  <c r="L79" i="1"/>
  <c r="E80" i="1"/>
  <c r="J80" i="1" s="1"/>
  <c r="F80" i="1"/>
  <c r="G80" i="1"/>
  <c r="I80" i="1"/>
  <c r="K80" i="1"/>
  <c r="L80" i="1"/>
  <c r="E81" i="1"/>
  <c r="F81" i="1"/>
  <c r="G81" i="1"/>
  <c r="I81" i="1"/>
  <c r="J81" i="1"/>
  <c r="O81" i="1" s="1" a="1"/>
  <c r="O81" i="1" s="1"/>
  <c r="K81" i="1"/>
  <c r="L81" i="1"/>
  <c r="M81" i="1"/>
  <c r="E82" i="1"/>
  <c r="F82" i="1"/>
  <c r="G82" i="1"/>
  <c r="I82" i="1"/>
  <c r="J82" i="1"/>
  <c r="M82" i="1" s="1"/>
  <c r="K82" i="1"/>
  <c r="L82" i="1"/>
  <c r="E83" i="1"/>
  <c r="J83" i="1" s="1"/>
  <c r="F83" i="1"/>
  <c r="G83" i="1"/>
  <c r="I83" i="1"/>
  <c r="K83" i="1"/>
  <c r="L83" i="1"/>
  <c r="E84" i="1"/>
  <c r="J84" i="1" s="1"/>
  <c r="F84" i="1"/>
  <c r="G84" i="1"/>
  <c r="I84" i="1"/>
  <c r="K84" i="1"/>
  <c r="L84" i="1"/>
  <c r="E85" i="1"/>
  <c r="F85" i="1"/>
  <c r="G85" i="1"/>
  <c r="I85" i="1"/>
  <c r="J85" i="1"/>
  <c r="O85" i="1" s="1" a="1"/>
  <c r="O85" i="1" s="1"/>
  <c r="K85" i="1"/>
  <c r="L85" i="1"/>
  <c r="M85" i="1"/>
  <c r="E86" i="1"/>
  <c r="F86" i="1"/>
  <c r="G86" i="1"/>
  <c r="I86" i="1"/>
  <c r="J86" i="1"/>
  <c r="M86" i="1" s="1"/>
  <c r="K86" i="1"/>
  <c r="L86" i="1"/>
  <c r="E87" i="1"/>
  <c r="J87" i="1" s="1"/>
  <c r="F87" i="1"/>
  <c r="G87" i="1"/>
  <c r="I87" i="1"/>
  <c r="K87" i="1"/>
  <c r="L87" i="1"/>
  <c r="E88" i="1"/>
  <c r="J88" i="1" s="1"/>
  <c r="F88" i="1"/>
  <c r="G88" i="1"/>
  <c r="I88" i="1"/>
  <c r="K88" i="1"/>
  <c r="L88" i="1"/>
  <c r="E89" i="1"/>
  <c r="F89" i="1"/>
  <c r="G89" i="1"/>
  <c r="I89" i="1"/>
  <c r="J89" i="1"/>
  <c r="O89" i="1" s="1" a="1"/>
  <c r="O89" i="1" s="1"/>
  <c r="K89" i="1"/>
  <c r="L89" i="1"/>
  <c r="M89" i="1"/>
  <c r="E90" i="1"/>
  <c r="F90" i="1"/>
  <c r="G90" i="1"/>
  <c r="I90" i="1"/>
  <c r="J90" i="1"/>
  <c r="M90" i="1" s="1"/>
  <c r="K90" i="1"/>
  <c r="L90" i="1"/>
  <c r="E91" i="1"/>
  <c r="J91" i="1" s="1"/>
  <c r="F91" i="1"/>
  <c r="G91" i="1"/>
  <c r="I91" i="1"/>
  <c r="K91" i="1"/>
  <c r="L91" i="1"/>
  <c r="E92" i="1"/>
  <c r="J92" i="1" s="1"/>
  <c r="F92" i="1"/>
  <c r="G92" i="1"/>
  <c r="I92" i="1"/>
  <c r="K92" i="1"/>
  <c r="L92" i="1"/>
  <c r="E93" i="1"/>
  <c r="F93" i="1"/>
  <c r="G93" i="1"/>
  <c r="I93" i="1"/>
  <c r="J93" i="1"/>
  <c r="O93" i="1" s="1" a="1"/>
  <c r="O93" i="1" s="1"/>
  <c r="K93" i="1"/>
  <c r="L93" i="1"/>
  <c r="M93" i="1"/>
  <c r="E94" i="1"/>
  <c r="F94" i="1"/>
  <c r="G94" i="1"/>
  <c r="I94" i="1"/>
  <c r="J94" i="1"/>
  <c r="M94" i="1" s="1"/>
  <c r="K94" i="1"/>
  <c r="L94" i="1"/>
  <c r="E95" i="1"/>
  <c r="J95" i="1" s="1"/>
  <c r="F95" i="1"/>
  <c r="G95" i="1"/>
  <c r="I95" i="1"/>
  <c r="K95" i="1"/>
  <c r="L95" i="1"/>
  <c r="E96" i="1"/>
  <c r="J96" i="1" s="1"/>
  <c r="F96" i="1"/>
  <c r="G96" i="1"/>
  <c r="I96" i="1"/>
  <c r="K96" i="1"/>
  <c r="L96" i="1"/>
  <c r="E97" i="1"/>
  <c r="F97" i="1"/>
  <c r="G97" i="1"/>
  <c r="I97" i="1"/>
  <c r="J97" i="1"/>
  <c r="O97" i="1" s="1" a="1"/>
  <c r="O97" i="1" s="1"/>
  <c r="K97" i="1"/>
  <c r="L97" i="1"/>
  <c r="M97" i="1"/>
  <c r="E98" i="1"/>
  <c r="F98" i="1"/>
  <c r="G98" i="1"/>
  <c r="I98" i="1"/>
  <c r="J98" i="1"/>
  <c r="M98" i="1" s="1"/>
  <c r="K98" i="1"/>
  <c r="L98" i="1"/>
  <c r="E99" i="1"/>
  <c r="J99" i="1" s="1"/>
  <c r="F99" i="1"/>
  <c r="G99" i="1"/>
  <c r="I99" i="1"/>
  <c r="K99" i="1"/>
  <c r="L99" i="1"/>
  <c r="E100" i="1"/>
  <c r="J100" i="1" s="1"/>
  <c r="F100" i="1"/>
  <c r="G100" i="1"/>
  <c r="I100" i="1"/>
  <c r="K100" i="1"/>
  <c r="L100" i="1"/>
  <c r="E101" i="1"/>
  <c r="F101" i="1"/>
  <c r="G101" i="1"/>
  <c r="I101" i="1"/>
  <c r="J101" i="1"/>
  <c r="O101" i="1" s="1" a="1"/>
  <c r="O101" i="1" s="1"/>
  <c r="K101" i="1"/>
  <c r="L101" i="1"/>
  <c r="M101" i="1"/>
  <c r="E102" i="1"/>
  <c r="F102" i="1"/>
  <c r="G102" i="1"/>
  <c r="I102" i="1"/>
  <c r="J102" i="1"/>
  <c r="M102" i="1" s="1"/>
  <c r="K102" i="1"/>
  <c r="L102" i="1"/>
  <c r="M100" i="1" l="1"/>
  <c r="O100" i="1" a="1"/>
  <c r="O100" i="1" s="1"/>
  <c r="M75" i="1"/>
  <c r="O75" i="1" a="1"/>
  <c r="O75" i="1" s="1"/>
  <c r="M68" i="1"/>
  <c r="O68" i="1" a="1"/>
  <c r="O68" i="1" s="1"/>
  <c r="M43" i="1"/>
  <c r="O43" i="1" a="1"/>
  <c r="O43" i="1" s="1"/>
  <c r="M36" i="1"/>
  <c r="O36" i="1" a="1"/>
  <c r="O36" i="1" s="1"/>
  <c r="M22" i="1"/>
  <c r="O22" i="1" a="1"/>
  <c r="O22" i="1" s="1"/>
  <c r="M9" i="1"/>
  <c r="O9" i="1" a="1"/>
  <c r="O9" i="1" s="1"/>
  <c r="O95" i="1" a="1"/>
  <c r="O95" i="1" s="1"/>
  <c r="M95" i="1"/>
  <c r="M63" i="1"/>
  <c r="O63" i="1" a="1"/>
  <c r="O63" i="1" s="1"/>
  <c r="M56" i="1"/>
  <c r="O56" i="1" a="1"/>
  <c r="O56" i="1" s="1"/>
  <c r="M31" i="1"/>
  <c r="O31" i="1" a="1"/>
  <c r="O31" i="1" s="1"/>
  <c r="O23" i="1" a="1"/>
  <c r="O23" i="1" s="1"/>
  <c r="M23" i="1"/>
  <c r="M5" i="1"/>
  <c r="O5" i="1" a="1"/>
  <c r="O5" i="1" s="1"/>
  <c r="O87" i="1" a="1"/>
  <c r="O87" i="1" s="1"/>
  <c r="M87" i="1"/>
  <c r="M80" i="1"/>
  <c r="O80" i="1" a="1"/>
  <c r="O80" i="1" s="1"/>
  <c r="M55" i="1"/>
  <c r="O55" i="1" a="1"/>
  <c r="O55" i="1" s="1"/>
  <c r="M83" i="1"/>
  <c r="O83" i="1" a="1"/>
  <c r="O83" i="1" s="1"/>
  <c r="M51" i="1"/>
  <c r="O51" i="1" a="1"/>
  <c r="O51" i="1" s="1"/>
  <c r="M18" i="1"/>
  <c r="O18" i="1" a="1"/>
  <c r="O18" i="1" s="1"/>
  <c r="M11" i="1"/>
  <c r="O11" i="1" a="1"/>
  <c r="O11" i="1" s="1"/>
  <c r="M10" i="1"/>
  <c r="O10" i="1" a="1"/>
  <c r="O10" i="1" s="1"/>
  <c r="M48" i="1"/>
  <c r="O48" i="1" a="1"/>
  <c r="O48" i="1" s="1"/>
  <c r="M88" i="1"/>
  <c r="O88" i="1" a="1"/>
  <c r="O88" i="1" s="1"/>
  <c r="M76" i="1"/>
  <c r="O76" i="1" a="1"/>
  <c r="O76" i="1" s="1"/>
  <c r="M44" i="1"/>
  <c r="O44" i="1" a="1"/>
  <c r="O44" i="1" s="1"/>
  <c r="M96" i="1"/>
  <c r="O96" i="1" a="1"/>
  <c r="O96" i="1" s="1"/>
  <c r="M71" i="1"/>
  <c r="O71" i="1" a="1"/>
  <c r="O71" i="1" s="1"/>
  <c r="M64" i="1"/>
  <c r="O64" i="1" a="1"/>
  <c r="O64" i="1" s="1"/>
  <c r="M39" i="1"/>
  <c r="O39" i="1" a="1"/>
  <c r="O39" i="1" s="1"/>
  <c r="M32" i="1"/>
  <c r="O32" i="1" a="1"/>
  <c r="O32" i="1" s="1"/>
  <c r="O25" i="1" a="1"/>
  <c r="O25" i="1" s="1"/>
  <c r="M25" i="1"/>
  <c r="M6" i="1"/>
  <c r="O6" i="1" a="1"/>
  <c r="O6" i="1" s="1"/>
  <c r="O91" i="1" a="1"/>
  <c r="O91" i="1" s="1"/>
  <c r="M91" i="1"/>
  <c r="M84" i="1"/>
  <c r="O84" i="1" a="1"/>
  <c r="O84" i="1" s="1"/>
  <c r="M59" i="1"/>
  <c r="O59" i="1" a="1"/>
  <c r="O59" i="1" s="1"/>
  <c r="M52" i="1"/>
  <c r="O52" i="1" a="1"/>
  <c r="O52" i="1" s="1"/>
  <c r="M21" i="1"/>
  <c r="O21" i="1" a="1"/>
  <c r="O21" i="1" s="1"/>
  <c r="M19" i="1"/>
  <c r="O19" i="1" a="1"/>
  <c r="O19" i="1" s="1"/>
  <c r="O8" i="1" a="1"/>
  <c r="O8" i="1" s="1"/>
  <c r="M79" i="1"/>
  <c r="O79" i="1" a="1"/>
  <c r="O79" i="1" s="1"/>
  <c r="M72" i="1"/>
  <c r="O72" i="1" a="1"/>
  <c r="O72" i="1" s="1"/>
  <c r="M47" i="1"/>
  <c r="O47" i="1" a="1"/>
  <c r="O47" i="1" s="1"/>
  <c r="M40" i="1"/>
  <c r="O40" i="1" a="1"/>
  <c r="O40" i="1" s="1"/>
  <c r="O12" i="1" a="1"/>
  <c r="O12" i="1" s="1"/>
  <c r="M12" i="1"/>
  <c r="M99" i="1"/>
  <c r="O99" i="1" a="1"/>
  <c r="O99" i="1" s="1"/>
  <c r="M92" i="1"/>
  <c r="O92" i="1" a="1"/>
  <c r="O92" i="1" s="1"/>
  <c r="M67" i="1"/>
  <c r="O67" i="1" a="1"/>
  <c r="O67" i="1" s="1"/>
  <c r="M60" i="1"/>
  <c r="O60" i="1" a="1"/>
  <c r="O60" i="1" s="1"/>
  <c r="M35" i="1"/>
  <c r="O35" i="1" a="1"/>
  <c r="O35" i="1" s="1"/>
  <c r="M28" i="1"/>
  <c r="O28" i="1" a="1"/>
  <c r="O28" i="1" s="1"/>
  <c r="M17" i="1"/>
  <c r="O17" i="1" a="1"/>
  <c r="O17" i="1" s="1"/>
  <c r="M15" i="1"/>
  <c r="O15" i="1" a="1"/>
  <c r="O15" i="1" s="1"/>
  <c r="M4" i="1"/>
  <c r="O4" i="1" a="1"/>
  <c r="O4" i="1" s="1"/>
  <c r="O3" i="1" a="1"/>
  <c r="O3" i="1" s="1"/>
  <c r="R25" i="1"/>
  <c r="R9" i="1"/>
  <c r="M3" i="1"/>
  <c r="R13" i="1" s="1"/>
  <c r="O27" i="1" a="1"/>
  <c r="O27" i="1" s="1"/>
  <c r="O14" i="1" a="1"/>
  <c r="O14" i="1" s="1"/>
  <c r="O102" i="1" a="1"/>
  <c r="O102" i="1" s="1"/>
  <c r="O98" i="1" a="1"/>
  <c r="O98" i="1" s="1"/>
  <c r="O94" i="1" a="1"/>
  <c r="O94" i="1" s="1"/>
  <c r="O90" i="1" a="1"/>
  <c r="O90" i="1" s="1"/>
  <c r="O86" i="1" a="1"/>
  <c r="O86" i="1" s="1"/>
  <c r="O82" i="1" a="1"/>
  <c r="O82" i="1" s="1"/>
  <c r="O78" i="1" a="1"/>
  <c r="O78" i="1" s="1"/>
  <c r="O74" i="1" a="1"/>
  <c r="O74" i="1" s="1"/>
  <c r="O70" i="1" a="1"/>
  <c r="O70" i="1" s="1"/>
  <c r="O66" i="1" a="1"/>
  <c r="O66" i="1" s="1"/>
  <c r="O62" i="1" a="1"/>
  <c r="O62" i="1" s="1"/>
  <c r="O58" i="1" a="1"/>
  <c r="O58" i="1" s="1"/>
  <c r="O54" i="1" a="1"/>
  <c r="O54" i="1" s="1"/>
  <c r="O50" i="1" a="1"/>
  <c r="O50" i="1" s="1"/>
  <c r="O46" i="1" a="1"/>
  <c r="O46" i="1" s="1"/>
  <c r="O42" i="1" a="1"/>
  <c r="O42" i="1" s="1"/>
  <c r="O38" i="1" a="1"/>
  <c r="O38" i="1" s="1"/>
  <c r="O34" i="1" a="1"/>
  <c r="O34" i="1" s="1"/>
  <c r="O30" i="1" a="1"/>
  <c r="O30" i="1" s="1"/>
  <c r="O24" i="1" a="1"/>
  <c r="O24" i="1" s="1"/>
  <c r="R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<sst xmlns="http://schemas.openxmlformats.org/spreadsheetml/2006/main" count="241" uniqueCount="159">
  <si>
    <t>S No.</t>
  </si>
  <si>
    <t>Aarav</t>
  </si>
  <si>
    <t>Aaryan</t>
  </si>
  <si>
    <t>Abhay</t>
  </si>
  <si>
    <t>Abhinav</t>
  </si>
  <si>
    <t>Adarsh</t>
  </si>
  <si>
    <t>Aditya</t>
  </si>
  <si>
    <t>Ajay</t>
  </si>
  <si>
    <t>Akash</t>
  </si>
  <si>
    <t>Akshay</t>
  </si>
  <si>
    <t>Alok</t>
  </si>
  <si>
    <t>Aman</t>
  </si>
  <si>
    <t>Amar</t>
  </si>
  <si>
    <t>Ameya</t>
  </si>
  <si>
    <t>Amit</t>
  </si>
  <si>
    <t>Amol</t>
  </si>
  <si>
    <t>Anand</t>
  </si>
  <si>
    <t>Aniket</t>
  </si>
  <si>
    <t>Anil</t>
  </si>
  <si>
    <t>Anirudh</t>
  </si>
  <si>
    <t>Ankit</t>
  </si>
  <si>
    <t>Aravind</t>
  </si>
  <si>
    <t>Arhaan</t>
  </si>
  <si>
    <t>Arjun</t>
  </si>
  <si>
    <t>Arman</t>
  </si>
  <si>
    <t>Arnav</t>
  </si>
  <si>
    <t>Arvind</t>
  </si>
  <si>
    <t>Ashish</t>
  </si>
  <si>
    <t>Ashutosh</t>
  </si>
  <si>
    <t>Asif</t>
  </si>
  <si>
    <t>Atul</t>
  </si>
  <si>
    <t>Avinash</t>
  </si>
  <si>
    <t>Ayush</t>
  </si>
  <si>
    <t>Bhavesh</t>
  </si>
  <si>
    <t>Bharat</t>
  </si>
  <si>
    <t>Chandan</t>
  </si>
  <si>
    <t>Chetan</t>
  </si>
  <si>
    <t>Darshan</t>
  </si>
  <si>
    <t>Deepak</t>
  </si>
  <si>
    <t>Dev</t>
  </si>
  <si>
    <t>Devesh</t>
  </si>
  <si>
    <t>Dhruv</t>
  </si>
  <si>
    <t>Dinesh</t>
  </si>
  <si>
    <t>Farhan</t>
  </si>
  <si>
    <t>Faizan</t>
  </si>
  <si>
    <t>Gaurav</t>
  </si>
  <si>
    <t>Gopal</t>
  </si>
  <si>
    <t>Govind</t>
  </si>
  <si>
    <t>Gurpreet</t>
  </si>
  <si>
    <t>Harish</t>
  </si>
  <si>
    <t>Harsh</t>
  </si>
  <si>
    <t>Harshad</t>
  </si>
  <si>
    <t>Hemant</t>
  </si>
  <si>
    <t>Himanshu</t>
  </si>
  <si>
    <t>Iqbal</t>
  </si>
  <si>
    <t>Irfan</t>
  </si>
  <si>
    <t>Ishaan</t>
  </si>
  <si>
    <t>Jagdish</t>
  </si>
  <si>
    <t>Jai</t>
  </si>
  <si>
    <t>Jatin</t>
  </si>
  <si>
    <t>Jeet</t>
  </si>
  <si>
    <t>Jitendra</t>
  </si>
  <si>
    <t>Kabir</t>
  </si>
  <si>
    <t>Kailash</t>
  </si>
  <si>
    <t>Karan</t>
  </si>
  <si>
    <t>Karthik</t>
  </si>
  <si>
    <t>Kaushik</t>
  </si>
  <si>
    <t>Kiran</t>
  </si>
  <si>
    <t>Kunal</t>
  </si>
  <si>
    <t>Lakshman</t>
  </si>
  <si>
    <t>Lalit</t>
  </si>
  <si>
    <t>Lokesh</t>
  </si>
  <si>
    <t>Madhav</t>
  </si>
  <si>
    <t>Mayank</t>
  </si>
  <si>
    <t>Mohit</t>
  </si>
  <si>
    <t>Mukesh</t>
  </si>
  <si>
    <t>Nandan</t>
  </si>
  <si>
    <t>Nikhil</t>
  </si>
  <si>
    <t>Nilesh</t>
  </si>
  <si>
    <t>Nishant</t>
  </si>
  <si>
    <t>Prem</t>
  </si>
  <si>
    <t>Rahul</t>
  </si>
  <si>
    <t>Raj</t>
  </si>
  <si>
    <t>Rajat</t>
  </si>
  <si>
    <t>Rakesh</t>
  </si>
  <si>
    <t>Rohan</t>
  </si>
  <si>
    <t>Sandeep</t>
  </si>
  <si>
    <t>Employee ID</t>
  </si>
  <si>
    <t>Designation</t>
  </si>
  <si>
    <t>Software Engineer</t>
  </si>
  <si>
    <t>Marketing Manager</t>
  </si>
  <si>
    <t>Data Analyst</t>
  </si>
  <si>
    <t>Financial Advisor</t>
  </si>
  <si>
    <t>Project Coordinator</t>
  </si>
  <si>
    <t>Chief Executive Officer (CEO)</t>
  </si>
  <si>
    <t>Sales Executive</t>
  </si>
  <si>
    <t>Human Resources Manager</t>
  </si>
  <si>
    <t>Content Writer</t>
  </si>
  <si>
    <t>Business Analyst</t>
  </si>
  <si>
    <t>Product Manager</t>
  </si>
  <si>
    <t>Graphic Designer</t>
  </si>
  <si>
    <t>IT Support Specialist</t>
  </si>
  <si>
    <t>Network Administrator</t>
  </si>
  <si>
    <t>Data Scientist</t>
  </si>
  <si>
    <t>Operations Manager</t>
  </si>
  <si>
    <t>Legal Advisor</t>
  </si>
  <si>
    <t>Social Media Manager</t>
  </si>
  <si>
    <t>Frontend Developer</t>
  </si>
  <si>
    <t>Backend Developer</t>
  </si>
  <si>
    <t>Customer Service Representative</t>
  </si>
  <si>
    <t>System Administrator</t>
  </si>
  <si>
    <t>Research Associate</t>
  </si>
  <si>
    <t>Quality Assurance Engineer</t>
  </si>
  <si>
    <t>Digital Marketing Specialist</t>
  </si>
  <si>
    <t>Civil Engineer</t>
  </si>
  <si>
    <t>Mechanical Engineer</t>
  </si>
  <si>
    <t>Electrical Engineer</t>
  </si>
  <si>
    <t>Procurement Manager</t>
  </si>
  <si>
    <t>Logistics Coordinator</t>
  </si>
  <si>
    <t>Training Specialist</t>
  </si>
  <si>
    <t>DevOps Engineer</t>
  </si>
  <si>
    <t>Mobile App Developer</t>
  </si>
  <si>
    <t>Database Administrator</t>
  </si>
  <si>
    <t>Public Relations Officer</t>
  </si>
  <si>
    <t>Technical Recruiter</t>
  </si>
  <si>
    <t>Basic Salary</t>
  </si>
  <si>
    <t>H.R.A</t>
  </si>
  <si>
    <t>T.A</t>
  </si>
  <si>
    <t>Other allowances</t>
  </si>
  <si>
    <t xml:space="preserve"> Overtime Hour</t>
  </si>
  <si>
    <t>Overtime amount</t>
  </si>
  <si>
    <t>Gross salary</t>
  </si>
  <si>
    <t>PF</t>
  </si>
  <si>
    <t>ESI</t>
  </si>
  <si>
    <t>IN-hand Salary</t>
  </si>
  <si>
    <t>what is the highest gross salary</t>
  </si>
  <si>
    <t xml:space="preserve">maximum amount generated by overtime </t>
  </si>
  <si>
    <t xml:space="preserve">average basic salary of all the employees </t>
  </si>
  <si>
    <t>difference of gross salary and basic salary of fifth employee in your excel sheet</t>
  </si>
  <si>
    <t xml:space="preserve">find sum of in hand salary of all the employees </t>
  </si>
  <si>
    <t>average overtime hours</t>
  </si>
  <si>
    <t>find what percentage of in hand salary of 6th and 8th employee generated by overtime work</t>
  </si>
  <si>
    <t>find the sum of gross salary of highest and lowest earning employee</t>
  </si>
  <si>
    <t>create a new coloum and categorized employee based on their gross salary</t>
  </si>
  <si>
    <t>a) if salary greater than 40000 than "high"</t>
  </si>
  <si>
    <t>b) if salary greater than 20000 than "medium"</t>
  </si>
  <si>
    <t>c) if salary less then 20000 than "low"</t>
  </si>
  <si>
    <t>how many employees received exactly 20000 as TA?</t>
  </si>
  <si>
    <t>How many employees have a basic salary greater than 20000?</t>
  </si>
  <si>
    <t>how many employees worked more than 6 overtime hours?</t>
  </si>
  <si>
    <t>What is the total gross salary of employees whose basic salary is more than 30000?</t>
  </si>
  <si>
    <t>What is the total overtime amount for employees who wprked more than 8 hours ?</t>
  </si>
  <si>
    <t>What is the total PF for employees whose ESI is less than 1000?</t>
  </si>
  <si>
    <t>What is the average basic salary of employess whose gross alary is more than 25000</t>
  </si>
  <si>
    <t>Category</t>
  </si>
  <si>
    <t xml:space="preserve">NAME </t>
  </si>
  <si>
    <t>DESIGNATION</t>
  </si>
  <si>
    <t>BASIC SALARY</t>
  </si>
  <si>
    <t>GROSS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</si>
</sst>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1" fontId="0" fillId="0" borderId="1" xfId="0" applyNumberFormat="1" applyBorder="1"/>
    <xf numFmtId="0" fontId="2" fillId="0" borderId="0" xfId="0" applyFont="1"/>
    <xf numFmtId="1" fontId="0" fillId="0" borderId="0" xfId="0" applyNumberFormat="1"/>
    <xf numFmtId="0" fontId="2" fillId="4" borderId="1" xfId="0" applyFont="1" applyFill="1" applyBorder="1"/>
    <xf numFmtId="1" fontId="0" fillId="5" borderId="1" xfId="0" applyNumberFormat="1" applyFill="1" applyBorder="1"/>
    <xf numFmtId="0" fontId="0" fillId="5" borderId="1" xfId="0" applyFill="1" applyBorder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6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5CFE-3BED-4489-8A99-6799EAF788D5}">
  <dimension ref="A1:S199"/>
  <sheetViews>
    <sheetView tabSelected="1" topLeftCell="A102" zoomScale="113" zoomScaleNormal="44" workbookViewId="0">
      <selection activeCell="C109" sqref="C109"/>
    </sheetView>
  </sheetViews>
  <sheetFormatPr defaultRowHeight="14.6" x14ac:dyDescent="0.4"/>
  <cols>
    <col min="2" max="2" width="13.84375" customWidth="1"/>
    <col min="3" max="3" width="26.3046875" customWidth="1"/>
    <col min="4" max="4" width="17.3046875" customWidth="1"/>
    <col min="5" max="5" width="18.765625" customWidth="1"/>
    <col min="6" max="6" width="10.69140625" bestFit="1" customWidth="1"/>
    <col min="7" max="7" width="14.69140625" customWidth="1"/>
    <col min="8" max="8" width="13.07421875" customWidth="1"/>
    <col min="9" max="9" width="15.07421875" customWidth="1"/>
    <col min="10" max="10" width="12.84375" customWidth="1"/>
    <col min="11" max="11" width="10.3046875" customWidth="1"/>
    <col min="12" max="12" width="10.4609375" customWidth="1"/>
    <col min="13" max="13" width="13.23046875" customWidth="1"/>
    <col min="14" max="14" width="13.23046875" hidden="1" customWidth="1"/>
    <col min="15" max="16" width="9.23046875" customWidth="1"/>
    <col min="17" max="17" width="77.53515625" customWidth="1"/>
    <col min="18" max="18" width="10.84375" bestFit="1" customWidth="1"/>
  </cols>
  <sheetData>
    <row r="1" spans="1:19" x14ac:dyDescent="0.4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9" x14ac:dyDescent="0.4">
      <c r="A2" s="1" t="s">
        <v>0</v>
      </c>
      <c r="B2" s="1" t="s">
        <v>87</v>
      </c>
      <c r="C2" s="1" t="s">
        <v>88</v>
      </c>
      <c r="D2" s="1" t="s">
        <v>125</v>
      </c>
      <c r="E2" s="1" t="s">
        <v>126</v>
      </c>
      <c r="F2" s="1" t="s">
        <v>127</v>
      </c>
      <c r="G2" s="1" t="s">
        <v>128</v>
      </c>
      <c r="H2" s="1" t="s">
        <v>129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O2" s="1" t="s">
        <v>154</v>
      </c>
    </row>
    <row r="3" spans="1:19" x14ac:dyDescent="0.4">
      <c r="A3" s="2">
        <v>1</v>
      </c>
      <c r="B3" s="3" t="s">
        <v>1</v>
      </c>
      <c r="C3" s="3" t="s">
        <v>89</v>
      </c>
      <c r="D3" s="3">
        <v>107326</v>
      </c>
      <c r="E3" s="4">
        <f>D3*25%</f>
        <v>26831.5</v>
      </c>
      <c r="F3" s="4">
        <f>D3*10%</f>
        <v>10732.6</v>
      </c>
      <c r="G3" s="4">
        <f>D3*15%</f>
        <v>16098.9</v>
      </c>
      <c r="H3" s="3">
        <v>7</v>
      </c>
      <c r="I3" s="3">
        <f>H3*400</f>
        <v>2800</v>
      </c>
      <c r="J3" s="4">
        <f>SUM(D3:G3)</f>
        <v>160989</v>
      </c>
      <c r="K3" s="4">
        <f>D3*12%</f>
        <v>12879.119999999999</v>
      </c>
      <c r="L3" s="4">
        <f>D3*5%</f>
        <v>5366.3</v>
      </c>
      <c r="M3" s="4">
        <f>J3-K3-L3+I3</f>
        <v>145543.58000000002</v>
      </c>
      <c r="O3" s="3" t="str" cm="1">
        <f t="array" ref="O3">_xlfn.IFS(J3&gt;100000,"High",J3&gt;80000,"Midium",J3&lt;80000,"Low")</f>
        <v>High</v>
      </c>
    </row>
    <row r="4" spans="1:19" x14ac:dyDescent="0.4">
      <c r="A4" s="2">
        <v>2</v>
      </c>
      <c r="B4" s="3" t="s">
        <v>2</v>
      </c>
      <c r="C4" s="3" t="s">
        <v>92</v>
      </c>
      <c r="D4" s="3">
        <v>41982</v>
      </c>
      <c r="E4" s="4">
        <f t="shared" ref="E4:E67" si="0">D4*25%</f>
        <v>10495.5</v>
      </c>
      <c r="F4" s="4">
        <f t="shared" ref="F4:F67" si="1">D4*10%</f>
        <v>4198.2</v>
      </c>
      <c r="G4" s="4">
        <f t="shared" ref="G4:G67" si="2">D4*15%</f>
        <v>6297.3</v>
      </c>
      <c r="H4" s="3">
        <v>7</v>
      </c>
      <c r="I4" s="3">
        <f t="shared" ref="I4:I67" si="3">H4*400</f>
        <v>2800</v>
      </c>
      <c r="J4" s="4">
        <f t="shared" ref="J4:J67" si="4">SUM(D4:G4)</f>
        <v>62973</v>
      </c>
      <c r="K4" s="4">
        <f t="shared" ref="K4:K67" si="5">D4*12%</f>
        <v>5037.84</v>
      </c>
      <c r="L4" s="4">
        <f t="shared" ref="L4:L67" si="6">D4*5%</f>
        <v>2099.1</v>
      </c>
      <c r="M4" s="4">
        <f t="shared" ref="M4:M67" si="7">J4-K4-L4+I4</f>
        <v>58636.060000000005</v>
      </c>
      <c r="O4" s="3" t="str" cm="1">
        <f t="array" ref="O4">_xlfn.IFS(J4&gt;100000,"High",J4&gt;80000,"Midium",J4&lt;80000,"Low")</f>
        <v>Low</v>
      </c>
    </row>
    <row r="5" spans="1:19" x14ac:dyDescent="0.4">
      <c r="A5" s="2">
        <v>3</v>
      </c>
      <c r="B5" s="3" t="s">
        <v>3</v>
      </c>
      <c r="C5" s="3" t="s">
        <v>90</v>
      </c>
      <c r="D5" s="3">
        <v>65765</v>
      </c>
      <c r="E5" s="4">
        <f t="shared" si="0"/>
        <v>16441.25</v>
      </c>
      <c r="F5" s="4">
        <f t="shared" si="1"/>
        <v>6576.5</v>
      </c>
      <c r="G5" s="4">
        <f t="shared" si="2"/>
        <v>9864.75</v>
      </c>
      <c r="H5" s="3">
        <v>9</v>
      </c>
      <c r="I5" s="3">
        <f t="shared" si="3"/>
        <v>3600</v>
      </c>
      <c r="J5" s="4">
        <f t="shared" si="4"/>
        <v>98647.5</v>
      </c>
      <c r="K5" s="4">
        <f t="shared" si="5"/>
        <v>7891.7999999999993</v>
      </c>
      <c r="L5" s="4">
        <f t="shared" si="6"/>
        <v>3288.25</v>
      </c>
      <c r="M5" s="4">
        <f t="shared" si="7"/>
        <v>91067.45</v>
      </c>
      <c r="O5" s="3" t="str" cm="1">
        <f t="array" ref="O5">_xlfn.IFS(J5&gt;100000,"High",J5&gt;80000,"Midium",J5&lt;80000,"Low")</f>
        <v>Midium</v>
      </c>
    </row>
    <row r="6" spans="1:19" x14ac:dyDescent="0.4">
      <c r="A6" s="2">
        <v>4</v>
      </c>
      <c r="B6" s="3" t="s">
        <v>4</v>
      </c>
      <c r="C6" s="3" t="s">
        <v>91</v>
      </c>
      <c r="D6" s="3">
        <v>57025</v>
      </c>
      <c r="E6" s="4">
        <f t="shared" si="0"/>
        <v>14256.25</v>
      </c>
      <c r="F6" s="4">
        <f t="shared" si="1"/>
        <v>5702.5</v>
      </c>
      <c r="G6" s="4">
        <f t="shared" si="2"/>
        <v>8553.75</v>
      </c>
      <c r="H6" s="3">
        <v>4</v>
      </c>
      <c r="I6" s="3">
        <f t="shared" si="3"/>
        <v>1600</v>
      </c>
      <c r="J6" s="4">
        <f t="shared" si="4"/>
        <v>85537.5</v>
      </c>
      <c r="K6" s="4">
        <f t="shared" si="5"/>
        <v>6843</v>
      </c>
      <c r="L6" s="4">
        <f t="shared" si="6"/>
        <v>2851.25</v>
      </c>
      <c r="M6" s="4">
        <f t="shared" si="7"/>
        <v>77443.25</v>
      </c>
      <c r="O6" s="3" t="str" cm="1">
        <f t="array" ref="O6">_xlfn.IFS(J6&gt;100000,"High",J6&gt;80000,"Midium",J6&lt;80000,"Low")</f>
        <v>Midium</v>
      </c>
    </row>
    <row r="7" spans="1:19" x14ac:dyDescent="0.4">
      <c r="A7" s="2">
        <v>5</v>
      </c>
      <c r="B7" s="3" t="s">
        <v>5</v>
      </c>
      <c r="C7" s="3" t="s">
        <v>93</v>
      </c>
      <c r="D7" s="3">
        <v>83361</v>
      </c>
      <c r="E7" s="4">
        <f t="shared" si="0"/>
        <v>20840.25</v>
      </c>
      <c r="F7" s="4">
        <f t="shared" si="1"/>
        <v>8336.1</v>
      </c>
      <c r="G7" s="4">
        <f t="shared" si="2"/>
        <v>12504.15</v>
      </c>
      <c r="H7" s="3">
        <v>3</v>
      </c>
      <c r="I7" s="3">
        <f t="shared" si="3"/>
        <v>1200</v>
      </c>
      <c r="J7" s="4">
        <f t="shared" si="4"/>
        <v>125041.5</v>
      </c>
      <c r="K7" s="4">
        <f t="shared" si="5"/>
        <v>10003.32</v>
      </c>
      <c r="L7" s="4">
        <f t="shared" si="6"/>
        <v>4168.05</v>
      </c>
      <c r="M7" s="4">
        <f t="shared" si="7"/>
        <v>112070.12999999999</v>
      </c>
      <c r="O7" s="3" t="str" cm="1">
        <f t="array" ref="O7">_xlfn.IFS(J7&gt;100000,"High",J7&gt;80000,"Midium",J7&lt;80000,"Low")</f>
        <v>High</v>
      </c>
    </row>
    <row r="8" spans="1:19" x14ac:dyDescent="0.4">
      <c r="A8" s="2">
        <v>6</v>
      </c>
      <c r="B8" s="3" t="s">
        <v>6</v>
      </c>
      <c r="C8" s="3" t="s">
        <v>94</v>
      </c>
      <c r="D8" s="3">
        <v>182485</v>
      </c>
      <c r="E8" s="4">
        <f t="shared" si="0"/>
        <v>45621.25</v>
      </c>
      <c r="F8" s="4">
        <f t="shared" si="1"/>
        <v>18248.5</v>
      </c>
      <c r="G8" s="4">
        <f t="shared" si="2"/>
        <v>27372.75</v>
      </c>
      <c r="H8" s="3">
        <v>3</v>
      </c>
      <c r="I8" s="3">
        <f t="shared" si="3"/>
        <v>1200</v>
      </c>
      <c r="J8" s="4">
        <f t="shared" si="4"/>
        <v>273727.5</v>
      </c>
      <c r="K8" s="4">
        <f t="shared" si="5"/>
        <v>21898.2</v>
      </c>
      <c r="L8" s="4">
        <f t="shared" si="6"/>
        <v>9124.25</v>
      </c>
      <c r="M8" s="4">
        <f t="shared" si="7"/>
        <v>243905.05</v>
      </c>
      <c r="O8" s="3" t="str" cm="1">
        <f t="array" ref="O8">_xlfn.IFS(J8&gt;100000,"High",J8&gt;80000,"Midium",J8&lt;80000,"Low")</f>
        <v>High</v>
      </c>
    </row>
    <row r="9" spans="1:19" x14ac:dyDescent="0.4">
      <c r="A9" s="2">
        <v>7</v>
      </c>
      <c r="B9" s="3" t="s">
        <v>7</v>
      </c>
      <c r="C9" s="3" t="s">
        <v>95</v>
      </c>
      <c r="D9" s="3">
        <v>182743</v>
      </c>
      <c r="E9" s="4">
        <f t="shared" si="0"/>
        <v>45685.75</v>
      </c>
      <c r="F9" s="4">
        <f t="shared" si="1"/>
        <v>18274.3</v>
      </c>
      <c r="G9" s="4">
        <f t="shared" si="2"/>
        <v>27411.45</v>
      </c>
      <c r="H9" s="3">
        <v>7</v>
      </c>
      <c r="I9" s="3">
        <f t="shared" si="3"/>
        <v>2800</v>
      </c>
      <c r="J9" s="4">
        <f t="shared" si="4"/>
        <v>274114.5</v>
      </c>
      <c r="K9" s="4">
        <f t="shared" si="5"/>
        <v>21929.16</v>
      </c>
      <c r="L9" s="4">
        <f t="shared" si="6"/>
        <v>9137.15</v>
      </c>
      <c r="M9" s="4">
        <f t="shared" si="7"/>
        <v>245848.19</v>
      </c>
      <c r="O9" s="3" t="str" cm="1">
        <f t="array" ref="O9">_xlfn.IFS(J9&gt;100000,"High",J9&gt;80000,"Midium",J9&lt;80000,"Low")</f>
        <v>High</v>
      </c>
      <c r="Q9" s="7" t="s">
        <v>135</v>
      </c>
      <c r="R9" s="8">
        <f>MAX(J3:J102)</f>
        <v>299350.5</v>
      </c>
    </row>
    <row r="10" spans="1:19" x14ac:dyDescent="0.4">
      <c r="A10" s="2">
        <v>8</v>
      </c>
      <c r="B10" s="3" t="s">
        <v>8</v>
      </c>
      <c r="C10" s="3" t="s">
        <v>96</v>
      </c>
      <c r="D10" s="3">
        <v>64553</v>
      </c>
      <c r="E10" s="4">
        <f t="shared" si="0"/>
        <v>16138.25</v>
      </c>
      <c r="F10" s="4">
        <f t="shared" si="1"/>
        <v>6455.3</v>
      </c>
      <c r="G10" s="4">
        <f t="shared" si="2"/>
        <v>9682.9499999999989</v>
      </c>
      <c r="H10" s="3">
        <v>4</v>
      </c>
      <c r="I10" s="3">
        <f t="shared" si="3"/>
        <v>1600</v>
      </c>
      <c r="J10" s="4">
        <f t="shared" si="4"/>
        <v>96829.5</v>
      </c>
      <c r="K10" s="4">
        <f t="shared" si="5"/>
        <v>7746.36</v>
      </c>
      <c r="L10" s="4">
        <f t="shared" si="6"/>
        <v>3227.65</v>
      </c>
      <c r="M10" s="4">
        <f t="shared" si="7"/>
        <v>87455.49</v>
      </c>
      <c r="O10" s="3" t="str" cm="1">
        <f t="array" ref="O10">_xlfn.IFS(J10&gt;100000,"High",J10&gt;80000,"Midium",J10&lt;80000,"Low")</f>
        <v>Midium</v>
      </c>
      <c r="Q10" s="7" t="s">
        <v>136</v>
      </c>
      <c r="R10" s="9">
        <f>MAX(I3:I102)</f>
        <v>3600</v>
      </c>
    </row>
    <row r="11" spans="1:19" x14ac:dyDescent="0.4">
      <c r="A11" s="2">
        <v>9</v>
      </c>
      <c r="B11" s="3" t="s">
        <v>9</v>
      </c>
      <c r="C11" s="3" t="s">
        <v>97</v>
      </c>
      <c r="D11" s="3">
        <v>60926</v>
      </c>
      <c r="E11" s="4">
        <f t="shared" si="0"/>
        <v>15231.5</v>
      </c>
      <c r="F11" s="4">
        <f t="shared" si="1"/>
        <v>6092.6</v>
      </c>
      <c r="G11" s="4">
        <f t="shared" si="2"/>
        <v>9138.9</v>
      </c>
      <c r="H11" s="3">
        <v>4</v>
      </c>
      <c r="I11" s="3">
        <f t="shared" si="3"/>
        <v>1600</v>
      </c>
      <c r="J11" s="4">
        <f t="shared" si="4"/>
        <v>91389</v>
      </c>
      <c r="K11" s="4">
        <f t="shared" si="5"/>
        <v>7311.12</v>
      </c>
      <c r="L11" s="4">
        <f t="shared" si="6"/>
        <v>3046.3</v>
      </c>
      <c r="M11" s="4">
        <f t="shared" si="7"/>
        <v>82631.58</v>
      </c>
      <c r="O11" s="3" t="str" cm="1">
        <f t="array" ref="O11">_xlfn.IFS(J11&gt;100000,"High",J11&gt;80000,"Midium",J11&lt;80000,"Low")</f>
        <v>Midium</v>
      </c>
      <c r="Q11" s="7" t="s">
        <v>137</v>
      </c>
      <c r="R11" s="9">
        <f>AVERAGE(D3:D102)</f>
        <v>122540.54</v>
      </c>
    </row>
    <row r="12" spans="1:19" x14ac:dyDescent="0.4">
      <c r="A12" s="2">
        <v>10</v>
      </c>
      <c r="B12" s="3" t="s">
        <v>10</v>
      </c>
      <c r="C12" s="3" t="s">
        <v>98</v>
      </c>
      <c r="D12" s="3">
        <v>71416</v>
      </c>
      <c r="E12" s="4">
        <f t="shared" si="0"/>
        <v>17854</v>
      </c>
      <c r="F12" s="4">
        <f t="shared" si="1"/>
        <v>7141.6</v>
      </c>
      <c r="G12" s="4">
        <f t="shared" si="2"/>
        <v>10712.4</v>
      </c>
      <c r="H12" s="3">
        <v>4</v>
      </c>
      <c r="I12" s="3">
        <f t="shared" si="3"/>
        <v>1600</v>
      </c>
      <c r="J12" s="4">
        <f t="shared" si="4"/>
        <v>107124</v>
      </c>
      <c r="K12" s="4">
        <f t="shared" si="5"/>
        <v>8569.92</v>
      </c>
      <c r="L12" s="4">
        <f t="shared" si="6"/>
        <v>3570.8</v>
      </c>
      <c r="M12" s="4">
        <f t="shared" si="7"/>
        <v>96583.28</v>
      </c>
      <c r="O12" s="3" t="str" cm="1">
        <f t="array" ref="O12">_xlfn.IFS(J12&gt;100000,"High",J12&gt;80000,"Midium",J12&lt;80000,"Low")</f>
        <v>High</v>
      </c>
      <c r="Q12" s="7" t="s">
        <v>138</v>
      </c>
      <c r="R12" s="8">
        <f>J7-D7</f>
        <v>41680.5</v>
      </c>
    </row>
    <row r="13" spans="1:19" x14ac:dyDescent="0.4">
      <c r="A13" s="2">
        <v>11</v>
      </c>
      <c r="B13" s="3" t="s">
        <v>11</v>
      </c>
      <c r="C13" s="3" t="s">
        <v>99</v>
      </c>
      <c r="D13" s="3">
        <v>123001</v>
      </c>
      <c r="E13" s="4">
        <f t="shared" si="0"/>
        <v>30750.25</v>
      </c>
      <c r="F13" s="4">
        <f t="shared" si="1"/>
        <v>12300.1</v>
      </c>
      <c r="G13" s="4">
        <f t="shared" si="2"/>
        <v>18450.149999999998</v>
      </c>
      <c r="H13" s="3">
        <v>4</v>
      </c>
      <c r="I13" s="3">
        <f t="shared" si="3"/>
        <v>1600</v>
      </c>
      <c r="J13" s="4">
        <f t="shared" si="4"/>
        <v>184501.5</v>
      </c>
      <c r="K13" s="4">
        <f t="shared" si="5"/>
        <v>14760.119999999999</v>
      </c>
      <c r="L13" s="4">
        <f t="shared" si="6"/>
        <v>6150.05</v>
      </c>
      <c r="M13" s="4">
        <f t="shared" si="7"/>
        <v>165191.33000000002</v>
      </c>
      <c r="O13" s="3" t="str" cm="1">
        <f t="array" ref="O13">_xlfn.IFS(J13&gt;100000,"High",J13&gt;80000,"Midium",J13&lt;80000,"Low")</f>
        <v>High</v>
      </c>
      <c r="Q13" s="7" t="s">
        <v>139</v>
      </c>
      <c r="R13" s="8">
        <f>SUM(M3:M102)</f>
        <v>16530291.819999998</v>
      </c>
    </row>
    <row r="14" spans="1:19" x14ac:dyDescent="0.4">
      <c r="A14" s="2">
        <v>12</v>
      </c>
      <c r="B14" s="3" t="s">
        <v>12</v>
      </c>
      <c r="C14" s="3" t="s">
        <v>100</v>
      </c>
      <c r="D14" s="3">
        <v>115154</v>
      </c>
      <c r="E14" s="4">
        <f t="shared" si="0"/>
        <v>28788.5</v>
      </c>
      <c r="F14" s="4">
        <f t="shared" si="1"/>
        <v>11515.400000000001</v>
      </c>
      <c r="G14" s="4">
        <f t="shared" si="2"/>
        <v>17273.099999999999</v>
      </c>
      <c r="H14" s="3">
        <v>8</v>
      </c>
      <c r="I14" s="3">
        <f t="shared" si="3"/>
        <v>3200</v>
      </c>
      <c r="J14" s="4">
        <f t="shared" si="4"/>
        <v>172731</v>
      </c>
      <c r="K14" s="4">
        <f t="shared" si="5"/>
        <v>13818.48</v>
      </c>
      <c r="L14" s="4">
        <f t="shared" si="6"/>
        <v>5757.7000000000007</v>
      </c>
      <c r="M14" s="4">
        <f t="shared" si="7"/>
        <v>156354.81999999998</v>
      </c>
      <c r="O14" s="3" t="str" cm="1">
        <f t="array" ref="O14">_xlfn.IFS(J14&gt;100000,"High",J14&gt;80000,"Midium",J14&lt;80000,"Low")</f>
        <v>High</v>
      </c>
      <c r="Q14" s="7" t="s">
        <v>140</v>
      </c>
      <c r="R14" s="9">
        <f>AVERAGE(H3:H102)</f>
        <v>5.81</v>
      </c>
    </row>
    <row r="15" spans="1:19" x14ac:dyDescent="0.4">
      <c r="A15" s="2">
        <v>13</v>
      </c>
      <c r="B15" s="3" t="s">
        <v>13</v>
      </c>
      <c r="C15" s="3" t="s">
        <v>101</v>
      </c>
      <c r="D15" s="3">
        <v>44342</v>
      </c>
      <c r="E15" s="4">
        <f t="shared" si="0"/>
        <v>11085.5</v>
      </c>
      <c r="F15" s="4">
        <f t="shared" si="1"/>
        <v>4434.2</v>
      </c>
      <c r="G15" s="4">
        <f t="shared" si="2"/>
        <v>6651.3</v>
      </c>
      <c r="H15" s="3">
        <v>9</v>
      </c>
      <c r="I15" s="3">
        <f t="shared" si="3"/>
        <v>3600</v>
      </c>
      <c r="J15" s="4">
        <f t="shared" si="4"/>
        <v>66513</v>
      </c>
      <c r="K15" s="4">
        <f t="shared" si="5"/>
        <v>5321.04</v>
      </c>
      <c r="L15" s="4">
        <f t="shared" si="6"/>
        <v>2217.1</v>
      </c>
      <c r="M15" s="4">
        <f t="shared" si="7"/>
        <v>62574.86</v>
      </c>
      <c r="O15" s="3" t="str" cm="1">
        <f t="array" ref="O15">_xlfn.IFS(J15&gt;100000,"High",J15&gt;80000,"Midium",J15&lt;80000,"Low")</f>
        <v>Low</v>
      </c>
      <c r="Q15" s="7" t="s">
        <v>141</v>
      </c>
      <c r="R15" s="9">
        <f>I8/M8*100</f>
        <v>0.49199473319638115</v>
      </c>
    </row>
    <row r="16" spans="1:19" x14ac:dyDescent="0.4">
      <c r="A16" s="2">
        <v>14</v>
      </c>
      <c r="B16" s="3" t="s">
        <v>14</v>
      </c>
      <c r="C16" s="3" t="s">
        <v>102</v>
      </c>
      <c r="D16" s="3">
        <v>44554</v>
      </c>
      <c r="E16" s="4">
        <f t="shared" si="0"/>
        <v>11138.5</v>
      </c>
      <c r="F16" s="4">
        <f t="shared" si="1"/>
        <v>4455.4000000000005</v>
      </c>
      <c r="G16" s="4">
        <f t="shared" si="2"/>
        <v>6683.0999999999995</v>
      </c>
      <c r="H16" s="3">
        <v>4</v>
      </c>
      <c r="I16" s="3">
        <f t="shared" si="3"/>
        <v>1600</v>
      </c>
      <c r="J16" s="4">
        <f t="shared" si="4"/>
        <v>66831</v>
      </c>
      <c r="K16" s="4">
        <f t="shared" si="5"/>
        <v>5346.48</v>
      </c>
      <c r="L16" s="4">
        <f t="shared" si="6"/>
        <v>2227.7000000000003</v>
      </c>
      <c r="M16" s="4">
        <f t="shared" si="7"/>
        <v>60856.820000000007</v>
      </c>
      <c r="O16" s="3" t="str" cm="1">
        <f t="array" ref="O16">_xlfn.IFS(J16&gt;100000,"High",J16&gt;80000,"Midium",J16&lt;80000,"Low")</f>
        <v>Low</v>
      </c>
      <c r="Q16" s="7" t="s">
        <v>142</v>
      </c>
      <c r="R16" s="8">
        <v>360237</v>
      </c>
      <c r="S16" s="6"/>
    </row>
    <row r="17" spans="1:18" x14ac:dyDescent="0.4">
      <c r="A17" s="2">
        <v>15</v>
      </c>
      <c r="B17" s="3" t="s">
        <v>15</v>
      </c>
      <c r="C17" s="3" t="s">
        <v>103</v>
      </c>
      <c r="D17" s="3">
        <v>68860</v>
      </c>
      <c r="E17" s="4">
        <f t="shared" si="0"/>
        <v>17215</v>
      </c>
      <c r="F17" s="4">
        <f t="shared" si="1"/>
        <v>6886</v>
      </c>
      <c r="G17" s="4">
        <f t="shared" si="2"/>
        <v>10329</v>
      </c>
      <c r="H17" s="3">
        <v>7</v>
      </c>
      <c r="I17" s="3">
        <f t="shared" si="3"/>
        <v>2800</v>
      </c>
      <c r="J17" s="4">
        <f t="shared" si="4"/>
        <v>103290</v>
      </c>
      <c r="K17" s="4">
        <f t="shared" si="5"/>
        <v>8263.1999999999989</v>
      </c>
      <c r="L17" s="4">
        <f t="shared" si="6"/>
        <v>3443</v>
      </c>
      <c r="M17" s="4">
        <f t="shared" si="7"/>
        <v>94383.8</v>
      </c>
      <c r="O17" s="3" t="str" cm="1">
        <f t="array" ref="O17">_xlfn.IFS(J17&gt;100000,"High",J17&gt;80000,"Midium",J17&lt;80000,"Low")</f>
        <v>High</v>
      </c>
      <c r="Q17" s="7" t="s">
        <v>143</v>
      </c>
      <c r="R17" s="9"/>
    </row>
    <row r="18" spans="1:18" x14ac:dyDescent="0.4">
      <c r="A18" s="2">
        <v>16</v>
      </c>
      <c r="B18" s="3" t="s">
        <v>16</v>
      </c>
      <c r="C18" s="3" t="s">
        <v>104</v>
      </c>
      <c r="D18" s="3">
        <v>152063</v>
      </c>
      <c r="E18" s="4">
        <f t="shared" si="0"/>
        <v>38015.75</v>
      </c>
      <c r="F18" s="4">
        <f t="shared" si="1"/>
        <v>15206.300000000001</v>
      </c>
      <c r="G18" s="4">
        <f t="shared" si="2"/>
        <v>22809.45</v>
      </c>
      <c r="H18" s="3">
        <v>8</v>
      </c>
      <c r="I18" s="3">
        <f t="shared" si="3"/>
        <v>3200</v>
      </c>
      <c r="J18" s="4">
        <f t="shared" si="4"/>
        <v>228094.5</v>
      </c>
      <c r="K18" s="4">
        <f t="shared" si="5"/>
        <v>18247.559999999998</v>
      </c>
      <c r="L18" s="4">
        <f t="shared" si="6"/>
        <v>7603.1500000000005</v>
      </c>
      <c r="M18" s="4">
        <f t="shared" si="7"/>
        <v>205443.79</v>
      </c>
      <c r="O18" s="3" t="str" cm="1">
        <f t="array" ref="O18">_xlfn.IFS(J18&gt;100000,"High",J18&gt;80000,"Midium",J18&lt;80000,"Low")</f>
        <v>High</v>
      </c>
      <c r="Q18" s="7" t="s">
        <v>144</v>
      </c>
      <c r="R18" s="9"/>
    </row>
    <row r="19" spans="1:18" x14ac:dyDescent="0.4">
      <c r="A19" s="2">
        <v>17</v>
      </c>
      <c r="B19" s="3" t="s">
        <v>17</v>
      </c>
      <c r="C19" s="3" t="s">
        <v>105</v>
      </c>
      <c r="D19" s="3">
        <v>150892</v>
      </c>
      <c r="E19" s="4">
        <f t="shared" si="0"/>
        <v>37723</v>
      </c>
      <c r="F19" s="4">
        <f t="shared" si="1"/>
        <v>15089.2</v>
      </c>
      <c r="G19" s="4">
        <f t="shared" si="2"/>
        <v>22633.8</v>
      </c>
      <c r="H19" s="3">
        <v>3</v>
      </c>
      <c r="I19" s="3">
        <f t="shared" si="3"/>
        <v>1200</v>
      </c>
      <c r="J19" s="4">
        <f t="shared" si="4"/>
        <v>226338</v>
      </c>
      <c r="K19" s="4">
        <f t="shared" si="5"/>
        <v>18107.04</v>
      </c>
      <c r="L19" s="4">
        <f t="shared" si="6"/>
        <v>7544.6</v>
      </c>
      <c r="M19" s="4">
        <f t="shared" si="7"/>
        <v>201886.36</v>
      </c>
      <c r="O19" s="3" t="str" cm="1">
        <f t="array" ref="O19">_xlfn.IFS(J19&gt;100000,"High",J19&gt;80000,"Midium",J19&lt;80000,"Low")</f>
        <v>High</v>
      </c>
      <c r="Q19" s="7" t="s">
        <v>145</v>
      </c>
      <c r="R19" s="9"/>
    </row>
    <row r="20" spans="1:18" x14ac:dyDescent="0.4">
      <c r="A20" s="2">
        <v>18</v>
      </c>
      <c r="B20" s="3" t="s">
        <v>18</v>
      </c>
      <c r="C20" s="3" t="s">
        <v>108</v>
      </c>
      <c r="D20" s="3">
        <v>134393</v>
      </c>
      <c r="E20" s="4">
        <f t="shared" si="0"/>
        <v>33598.25</v>
      </c>
      <c r="F20" s="4">
        <f t="shared" si="1"/>
        <v>13439.300000000001</v>
      </c>
      <c r="G20" s="4">
        <f t="shared" si="2"/>
        <v>20158.95</v>
      </c>
      <c r="H20" s="3">
        <v>7</v>
      </c>
      <c r="I20" s="3">
        <f t="shared" si="3"/>
        <v>2800</v>
      </c>
      <c r="J20" s="4">
        <f t="shared" si="4"/>
        <v>201589.5</v>
      </c>
      <c r="K20" s="4">
        <f t="shared" si="5"/>
        <v>16127.16</v>
      </c>
      <c r="L20" s="4">
        <f t="shared" si="6"/>
        <v>6719.6500000000005</v>
      </c>
      <c r="M20" s="4">
        <f t="shared" si="7"/>
        <v>181542.69</v>
      </c>
      <c r="O20" s="3" t="str" cm="1">
        <f t="array" ref="O20">_xlfn.IFS(J20&gt;100000,"High",J20&gt;80000,"Midium",J20&lt;80000,"Low")</f>
        <v>High</v>
      </c>
      <c r="Q20" s="7" t="s">
        <v>146</v>
      </c>
      <c r="R20" s="9"/>
    </row>
    <row r="21" spans="1:18" x14ac:dyDescent="0.4">
      <c r="A21" s="2">
        <v>19</v>
      </c>
      <c r="B21" s="3" t="s">
        <v>19</v>
      </c>
      <c r="C21" s="3" t="s">
        <v>112</v>
      </c>
      <c r="D21" s="3">
        <v>54426</v>
      </c>
      <c r="E21" s="4">
        <f t="shared" si="0"/>
        <v>13606.5</v>
      </c>
      <c r="F21" s="4">
        <f t="shared" si="1"/>
        <v>5442.6</v>
      </c>
      <c r="G21" s="4">
        <f t="shared" si="2"/>
        <v>8163.9</v>
      </c>
      <c r="H21" s="3">
        <v>4</v>
      </c>
      <c r="I21" s="3">
        <f t="shared" si="3"/>
        <v>1600</v>
      </c>
      <c r="J21" s="4">
        <f t="shared" si="4"/>
        <v>81639</v>
      </c>
      <c r="K21" s="4">
        <f t="shared" si="5"/>
        <v>6531.12</v>
      </c>
      <c r="L21" s="4">
        <f t="shared" si="6"/>
        <v>2721.3</v>
      </c>
      <c r="M21" s="4">
        <f t="shared" si="7"/>
        <v>73986.58</v>
      </c>
      <c r="O21" s="3" t="str" cm="1">
        <f t="array" ref="O21">_xlfn.IFS(J21&gt;100000,"High",J21&gt;80000,"Midium",J21&lt;80000,"Low")</f>
        <v>Midium</v>
      </c>
      <c r="Q21" s="7"/>
      <c r="R21" s="9"/>
    </row>
    <row r="22" spans="1:18" x14ac:dyDescent="0.4">
      <c r="A22" s="2">
        <v>20</v>
      </c>
      <c r="B22" s="3" t="s">
        <v>20</v>
      </c>
      <c r="C22" s="3" t="s">
        <v>106</v>
      </c>
      <c r="D22" s="3">
        <v>105099</v>
      </c>
      <c r="E22" s="4">
        <f t="shared" si="0"/>
        <v>26274.75</v>
      </c>
      <c r="F22" s="4">
        <f t="shared" si="1"/>
        <v>10509.900000000001</v>
      </c>
      <c r="G22" s="4">
        <f t="shared" si="2"/>
        <v>15764.849999999999</v>
      </c>
      <c r="H22" s="3">
        <v>7</v>
      </c>
      <c r="I22" s="3">
        <f t="shared" si="3"/>
        <v>2800</v>
      </c>
      <c r="J22" s="4">
        <f t="shared" si="4"/>
        <v>157648.5</v>
      </c>
      <c r="K22" s="4">
        <f t="shared" si="5"/>
        <v>12611.88</v>
      </c>
      <c r="L22" s="4">
        <f t="shared" si="6"/>
        <v>5254.9500000000007</v>
      </c>
      <c r="M22" s="4">
        <f t="shared" si="7"/>
        <v>142581.66999999998</v>
      </c>
      <c r="O22" s="3" t="str" cm="1">
        <f t="array" ref="O22">_xlfn.IFS(J22&gt;100000,"High",J22&gt;80000,"Midium",J22&lt;80000,"Low")</f>
        <v>High</v>
      </c>
      <c r="Q22" s="7" t="s">
        <v>148</v>
      </c>
      <c r="R22" s="9">
        <f>COUNTIF(D3:D102,"&gt;100000")</f>
        <v>67</v>
      </c>
    </row>
    <row r="23" spans="1:18" x14ac:dyDescent="0.4">
      <c r="A23" s="2">
        <v>21</v>
      </c>
      <c r="B23" s="3" t="s">
        <v>21</v>
      </c>
      <c r="C23" s="3" t="s">
        <v>109</v>
      </c>
      <c r="D23" s="3">
        <v>177901</v>
      </c>
      <c r="E23" s="4">
        <f t="shared" si="0"/>
        <v>44475.25</v>
      </c>
      <c r="F23" s="4">
        <f t="shared" si="1"/>
        <v>17790.100000000002</v>
      </c>
      <c r="G23" s="4">
        <f t="shared" si="2"/>
        <v>26685.149999999998</v>
      </c>
      <c r="H23" s="3">
        <v>4</v>
      </c>
      <c r="I23" s="3">
        <f t="shared" si="3"/>
        <v>1600</v>
      </c>
      <c r="J23" s="4">
        <f t="shared" si="4"/>
        <v>266851.5</v>
      </c>
      <c r="K23" s="4">
        <f t="shared" si="5"/>
        <v>21348.12</v>
      </c>
      <c r="L23" s="4">
        <f t="shared" si="6"/>
        <v>8895.0500000000011</v>
      </c>
      <c r="M23" s="4">
        <f t="shared" si="7"/>
        <v>238208.33000000002</v>
      </c>
      <c r="O23" s="3" t="str" cm="1">
        <f t="array" ref="O23">_xlfn.IFS(J23&gt;100000,"High",J23&gt;80000,"Midium",J23&lt;80000,"Low")</f>
        <v>High</v>
      </c>
      <c r="Q23" s="7" t="s">
        <v>147</v>
      </c>
      <c r="R23" s="9">
        <f>COUNTIF(F3:F102,"=4000")</f>
        <v>0</v>
      </c>
    </row>
    <row r="24" spans="1:18" x14ac:dyDescent="0.4">
      <c r="A24" s="2">
        <v>22</v>
      </c>
      <c r="B24" s="3" t="s">
        <v>22</v>
      </c>
      <c r="C24" s="3" t="s">
        <v>107</v>
      </c>
      <c r="D24" s="3">
        <v>179159</v>
      </c>
      <c r="E24" s="4">
        <f t="shared" si="0"/>
        <v>44789.75</v>
      </c>
      <c r="F24" s="4">
        <f t="shared" si="1"/>
        <v>17915.900000000001</v>
      </c>
      <c r="G24" s="4">
        <f t="shared" si="2"/>
        <v>26873.85</v>
      </c>
      <c r="H24" s="3">
        <v>8</v>
      </c>
      <c r="I24" s="3">
        <f t="shared" si="3"/>
        <v>3200</v>
      </c>
      <c r="J24" s="4">
        <f t="shared" si="4"/>
        <v>268738.5</v>
      </c>
      <c r="K24" s="4">
        <f t="shared" si="5"/>
        <v>21499.079999999998</v>
      </c>
      <c r="L24" s="4">
        <f t="shared" si="6"/>
        <v>8957.9500000000007</v>
      </c>
      <c r="M24" s="4">
        <f t="shared" si="7"/>
        <v>241481.47</v>
      </c>
      <c r="O24" s="3" t="str" cm="1">
        <f t="array" ref="O24">_xlfn.IFS(J24&gt;100000,"High",J24&gt;80000,"Midium",J24&lt;80000,"Low")</f>
        <v>High</v>
      </c>
      <c r="Q24" s="7" t="s">
        <v>149</v>
      </c>
      <c r="R24" s="9">
        <f>COUNTIF(H3:H102,"&gt;6")</f>
        <v>41</v>
      </c>
    </row>
    <row r="25" spans="1:18" x14ac:dyDescent="0.4">
      <c r="A25" s="2">
        <v>23</v>
      </c>
      <c r="B25" s="3" t="s">
        <v>23</v>
      </c>
      <c r="C25" s="3" t="s">
        <v>110</v>
      </c>
      <c r="D25" s="3">
        <v>177465</v>
      </c>
      <c r="E25" s="4">
        <f t="shared" si="0"/>
        <v>44366.25</v>
      </c>
      <c r="F25" s="4">
        <f t="shared" si="1"/>
        <v>17746.5</v>
      </c>
      <c r="G25" s="4">
        <f t="shared" si="2"/>
        <v>26619.75</v>
      </c>
      <c r="H25" s="3">
        <v>4</v>
      </c>
      <c r="I25" s="3">
        <f t="shared" si="3"/>
        <v>1600</v>
      </c>
      <c r="J25" s="4">
        <f t="shared" si="4"/>
        <v>266197.5</v>
      </c>
      <c r="K25" s="4">
        <f t="shared" si="5"/>
        <v>21295.8</v>
      </c>
      <c r="L25" s="4">
        <f t="shared" si="6"/>
        <v>8873.25</v>
      </c>
      <c r="M25" s="4">
        <f t="shared" si="7"/>
        <v>237628.45</v>
      </c>
      <c r="O25" s="3" t="str" cm="1">
        <f t="array" ref="O25">_xlfn.IFS(J25&gt;100000,"High",J25&gt;80000,"Midium",J25&lt;80000,"Low")</f>
        <v>High</v>
      </c>
      <c r="Q25" s="7" t="s">
        <v>150</v>
      </c>
      <c r="R25" s="9">
        <f>SUMIF(D3:D102,"&gt;100000",J3:J102)</f>
        <v>15058459.5</v>
      </c>
    </row>
    <row r="26" spans="1:18" x14ac:dyDescent="0.4">
      <c r="A26" s="2">
        <v>24</v>
      </c>
      <c r="B26" s="3" t="s">
        <v>24</v>
      </c>
      <c r="C26" s="3" t="s">
        <v>89</v>
      </c>
      <c r="D26" s="3">
        <v>44558</v>
      </c>
      <c r="E26" s="4">
        <f t="shared" si="0"/>
        <v>11139.5</v>
      </c>
      <c r="F26" s="4">
        <f t="shared" si="1"/>
        <v>4455.8</v>
      </c>
      <c r="G26" s="4">
        <f t="shared" si="2"/>
        <v>6683.7</v>
      </c>
      <c r="H26" s="3">
        <v>6</v>
      </c>
      <c r="I26" s="3">
        <f t="shared" si="3"/>
        <v>2400</v>
      </c>
      <c r="J26" s="4">
        <f t="shared" si="4"/>
        <v>66837</v>
      </c>
      <c r="K26" s="4">
        <f t="shared" si="5"/>
        <v>5346.96</v>
      </c>
      <c r="L26" s="4">
        <f t="shared" si="6"/>
        <v>2227.9</v>
      </c>
      <c r="M26" s="4">
        <f t="shared" si="7"/>
        <v>61662.14</v>
      </c>
      <c r="O26" s="3" t="str" cm="1">
        <f t="array" ref="O26">_xlfn.IFS(J26&gt;100000,"High",J26&gt;80000,"Midium",J26&lt;80000,"Low")</f>
        <v>Low</v>
      </c>
      <c r="Q26" s="7" t="s">
        <v>151</v>
      </c>
      <c r="R26" s="9">
        <f>SUMIF(H3:H102,"&gt;8",I3:I102)</f>
        <v>46800</v>
      </c>
    </row>
    <row r="27" spans="1:18" x14ac:dyDescent="0.4">
      <c r="A27" s="2">
        <v>25</v>
      </c>
      <c r="B27" s="3" t="s">
        <v>25</v>
      </c>
      <c r="C27" s="3" t="s">
        <v>92</v>
      </c>
      <c r="D27" s="3">
        <v>117369</v>
      </c>
      <c r="E27" s="4">
        <f t="shared" si="0"/>
        <v>29342.25</v>
      </c>
      <c r="F27" s="4">
        <f t="shared" si="1"/>
        <v>11736.900000000001</v>
      </c>
      <c r="G27" s="4">
        <f t="shared" si="2"/>
        <v>17605.349999999999</v>
      </c>
      <c r="H27" s="3">
        <v>6</v>
      </c>
      <c r="I27" s="3">
        <f t="shared" si="3"/>
        <v>2400</v>
      </c>
      <c r="J27" s="4">
        <f t="shared" si="4"/>
        <v>176053.5</v>
      </c>
      <c r="K27" s="4">
        <f t="shared" si="5"/>
        <v>14084.279999999999</v>
      </c>
      <c r="L27" s="4">
        <f t="shared" si="6"/>
        <v>5868.4500000000007</v>
      </c>
      <c r="M27" s="4">
        <f t="shared" si="7"/>
        <v>158500.76999999999</v>
      </c>
      <c r="O27" s="3" t="str" cm="1">
        <f t="array" ref="O27">_xlfn.IFS(J27&gt;100000,"High",J27&gt;80000,"Midium",J27&lt;80000,"Low")</f>
        <v>High</v>
      </c>
      <c r="Q27" s="7" t="s">
        <v>152</v>
      </c>
      <c r="R27" s="9">
        <f>SUMIF(L3:L102,"&lt;4000",K3:K102)</f>
        <v>162139.56000000003</v>
      </c>
    </row>
    <row r="28" spans="1:18" x14ac:dyDescent="0.4">
      <c r="A28" s="2">
        <v>26</v>
      </c>
      <c r="B28" s="3" t="s">
        <v>26</v>
      </c>
      <c r="C28" s="3" t="s">
        <v>90</v>
      </c>
      <c r="D28" s="3">
        <v>91788</v>
      </c>
      <c r="E28" s="4">
        <f t="shared" si="0"/>
        <v>22947</v>
      </c>
      <c r="F28" s="4">
        <f t="shared" si="1"/>
        <v>9178.8000000000011</v>
      </c>
      <c r="G28" s="4">
        <f t="shared" si="2"/>
        <v>13768.199999999999</v>
      </c>
      <c r="H28" s="3">
        <v>7</v>
      </c>
      <c r="I28" s="3">
        <f t="shared" si="3"/>
        <v>2800</v>
      </c>
      <c r="J28" s="4">
        <f t="shared" si="4"/>
        <v>137682</v>
      </c>
      <c r="K28" s="4">
        <f t="shared" si="5"/>
        <v>11014.56</v>
      </c>
      <c r="L28" s="4">
        <f t="shared" si="6"/>
        <v>4589.4000000000005</v>
      </c>
      <c r="M28" s="4">
        <f t="shared" si="7"/>
        <v>124878.04000000001</v>
      </c>
      <c r="O28" s="3" t="str" cm="1">
        <f t="array" ref="O28">_xlfn.IFS(J28&gt;100000,"High",J28&gt;80000,"Midium",J28&lt;80000,"Low")</f>
        <v>High</v>
      </c>
      <c r="Q28" s="7" t="s">
        <v>153</v>
      </c>
      <c r="R28" s="9">
        <f>AVERAGEIF(J3:J102,"&gt;100000",D3:D102)</f>
        <v>134253.63953488372</v>
      </c>
    </row>
    <row r="29" spans="1:18" x14ac:dyDescent="0.4">
      <c r="A29" s="2">
        <v>27</v>
      </c>
      <c r="B29" s="3" t="s">
        <v>27</v>
      </c>
      <c r="C29" s="3" t="s">
        <v>91</v>
      </c>
      <c r="D29" s="3">
        <v>68815</v>
      </c>
      <c r="E29" s="4">
        <f t="shared" si="0"/>
        <v>17203.75</v>
      </c>
      <c r="F29" s="4">
        <f t="shared" si="1"/>
        <v>6881.5</v>
      </c>
      <c r="G29" s="4">
        <f t="shared" si="2"/>
        <v>10322.25</v>
      </c>
      <c r="H29" s="3">
        <v>3</v>
      </c>
      <c r="I29" s="3">
        <f t="shared" si="3"/>
        <v>1200</v>
      </c>
      <c r="J29" s="4">
        <f t="shared" si="4"/>
        <v>103222.5</v>
      </c>
      <c r="K29" s="4">
        <f t="shared" si="5"/>
        <v>8257.7999999999993</v>
      </c>
      <c r="L29" s="4">
        <f t="shared" si="6"/>
        <v>3440.75</v>
      </c>
      <c r="M29" s="4">
        <f t="shared" si="7"/>
        <v>92723.95</v>
      </c>
      <c r="O29" s="3" t="str" cm="1">
        <f t="array" ref="O29">_xlfn.IFS(J29&gt;100000,"High",J29&gt;80000,"Midium",J29&lt;80000,"Low")</f>
        <v>High</v>
      </c>
      <c r="Q29" s="5"/>
    </row>
    <row r="30" spans="1:18" x14ac:dyDescent="0.4">
      <c r="A30" s="2">
        <v>28</v>
      </c>
      <c r="B30" s="3" t="s">
        <v>28</v>
      </c>
      <c r="C30" s="3" t="s">
        <v>93</v>
      </c>
      <c r="D30" s="3">
        <v>174314</v>
      </c>
      <c r="E30" s="4">
        <f t="shared" si="0"/>
        <v>43578.5</v>
      </c>
      <c r="F30" s="4">
        <f t="shared" si="1"/>
        <v>17431.400000000001</v>
      </c>
      <c r="G30" s="4">
        <f t="shared" si="2"/>
        <v>26147.1</v>
      </c>
      <c r="H30" s="3">
        <v>4</v>
      </c>
      <c r="I30" s="3">
        <f t="shared" si="3"/>
        <v>1600</v>
      </c>
      <c r="J30" s="4">
        <f t="shared" si="4"/>
        <v>261471</v>
      </c>
      <c r="K30" s="4">
        <f t="shared" si="5"/>
        <v>20917.68</v>
      </c>
      <c r="L30" s="4">
        <f t="shared" si="6"/>
        <v>8715.7000000000007</v>
      </c>
      <c r="M30" s="4">
        <f t="shared" si="7"/>
        <v>233437.62</v>
      </c>
      <c r="O30" s="3" t="str" cm="1">
        <f t="array" ref="O30">_xlfn.IFS(J30&gt;100000,"High",J30&gt;80000,"Midium",J30&lt;80000,"Low")</f>
        <v>High</v>
      </c>
    </row>
    <row r="31" spans="1:18" x14ac:dyDescent="0.4">
      <c r="A31" s="2">
        <v>29</v>
      </c>
      <c r="B31" s="3" t="s">
        <v>29</v>
      </c>
      <c r="C31" s="3" t="s">
        <v>94</v>
      </c>
      <c r="D31" s="3">
        <v>69440</v>
      </c>
      <c r="E31" s="4">
        <f t="shared" si="0"/>
        <v>17360</v>
      </c>
      <c r="F31" s="4">
        <f t="shared" si="1"/>
        <v>6944</v>
      </c>
      <c r="G31" s="4">
        <f t="shared" si="2"/>
        <v>10416</v>
      </c>
      <c r="H31" s="3">
        <v>6</v>
      </c>
      <c r="I31" s="3">
        <f t="shared" si="3"/>
        <v>2400</v>
      </c>
      <c r="J31" s="4">
        <f t="shared" si="4"/>
        <v>104160</v>
      </c>
      <c r="K31" s="4">
        <f t="shared" si="5"/>
        <v>8332.7999999999993</v>
      </c>
      <c r="L31" s="4">
        <f t="shared" si="6"/>
        <v>3472</v>
      </c>
      <c r="M31" s="4">
        <f t="shared" si="7"/>
        <v>94755.199999999997</v>
      </c>
      <c r="O31" s="3" t="str" cm="1">
        <f t="array" ref="O31">_xlfn.IFS(J31&gt;100000,"High",J31&gt;80000,"Midium",J31&lt;80000,"Low")</f>
        <v>High</v>
      </c>
    </row>
    <row r="32" spans="1:18" x14ac:dyDescent="0.4">
      <c r="A32" s="2">
        <v>30</v>
      </c>
      <c r="B32" s="3" t="s">
        <v>30</v>
      </c>
      <c r="C32" s="3" t="s">
        <v>95</v>
      </c>
      <c r="D32" s="3">
        <v>106003</v>
      </c>
      <c r="E32" s="4">
        <f t="shared" si="0"/>
        <v>26500.75</v>
      </c>
      <c r="F32" s="4">
        <f t="shared" si="1"/>
        <v>10600.300000000001</v>
      </c>
      <c r="G32" s="4">
        <f t="shared" si="2"/>
        <v>15900.449999999999</v>
      </c>
      <c r="H32" s="3">
        <v>5</v>
      </c>
      <c r="I32" s="3">
        <f t="shared" si="3"/>
        <v>2000</v>
      </c>
      <c r="J32" s="4">
        <f t="shared" si="4"/>
        <v>159004.5</v>
      </c>
      <c r="K32" s="4">
        <f t="shared" si="5"/>
        <v>12720.359999999999</v>
      </c>
      <c r="L32" s="4">
        <f t="shared" si="6"/>
        <v>5300.1500000000005</v>
      </c>
      <c r="M32" s="4">
        <f t="shared" si="7"/>
        <v>142983.99000000002</v>
      </c>
      <c r="O32" s="3" t="str" cm="1">
        <f t="array" ref="O32">_xlfn.IFS(J32&gt;100000,"High",J32&gt;80000,"Midium",J32&lt;80000,"Low")</f>
        <v>High</v>
      </c>
    </row>
    <row r="33" spans="1:15" x14ac:dyDescent="0.4">
      <c r="A33" s="2">
        <v>31</v>
      </c>
      <c r="B33" s="3" t="s">
        <v>31</v>
      </c>
      <c r="C33" s="3" t="s">
        <v>96</v>
      </c>
      <c r="D33" s="3">
        <v>194436</v>
      </c>
      <c r="E33" s="4">
        <f t="shared" si="0"/>
        <v>48609</v>
      </c>
      <c r="F33" s="4">
        <f t="shared" si="1"/>
        <v>19443.600000000002</v>
      </c>
      <c r="G33" s="4">
        <f t="shared" si="2"/>
        <v>29165.399999999998</v>
      </c>
      <c r="H33" s="3">
        <v>5</v>
      </c>
      <c r="I33" s="3">
        <f t="shared" si="3"/>
        <v>2000</v>
      </c>
      <c r="J33" s="4">
        <f t="shared" si="4"/>
        <v>291654</v>
      </c>
      <c r="K33" s="4">
        <f t="shared" si="5"/>
        <v>23332.32</v>
      </c>
      <c r="L33" s="4">
        <f t="shared" si="6"/>
        <v>9721.8000000000011</v>
      </c>
      <c r="M33" s="4">
        <f t="shared" si="7"/>
        <v>260599.88</v>
      </c>
      <c r="O33" s="3" t="str" cm="1">
        <f t="array" ref="O33">_xlfn.IFS(J33&gt;100000,"High",J33&gt;80000,"Midium",J33&lt;80000,"Low")</f>
        <v>High</v>
      </c>
    </row>
    <row r="34" spans="1:15" x14ac:dyDescent="0.4">
      <c r="A34" s="2">
        <v>32</v>
      </c>
      <c r="B34" s="3" t="s">
        <v>32</v>
      </c>
      <c r="C34" s="3" t="s">
        <v>97</v>
      </c>
      <c r="D34" s="3">
        <v>111061</v>
      </c>
      <c r="E34" s="4">
        <f t="shared" si="0"/>
        <v>27765.25</v>
      </c>
      <c r="F34" s="4">
        <f t="shared" si="1"/>
        <v>11106.1</v>
      </c>
      <c r="G34" s="4">
        <f t="shared" si="2"/>
        <v>16659.149999999998</v>
      </c>
      <c r="H34" s="3">
        <v>6</v>
      </c>
      <c r="I34" s="3">
        <f t="shared" si="3"/>
        <v>2400</v>
      </c>
      <c r="J34" s="4">
        <f t="shared" si="4"/>
        <v>166591.5</v>
      </c>
      <c r="K34" s="4">
        <f t="shared" si="5"/>
        <v>13327.32</v>
      </c>
      <c r="L34" s="4">
        <f t="shared" si="6"/>
        <v>5553.05</v>
      </c>
      <c r="M34" s="4">
        <f t="shared" si="7"/>
        <v>150111.13</v>
      </c>
      <c r="O34" s="3" t="str" cm="1">
        <f t="array" ref="O34">_xlfn.IFS(J34&gt;100000,"High",J34&gt;80000,"Midium",J34&lt;80000,"Low")</f>
        <v>High</v>
      </c>
    </row>
    <row r="35" spans="1:15" x14ac:dyDescent="0.4">
      <c r="A35" s="2">
        <v>33</v>
      </c>
      <c r="B35" s="3" t="s">
        <v>33</v>
      </c>
      <c r="C35" s="3" t="s">
        <v>98</v>
      </c>
      <c r="D35" s="3">
        <v>126657</v>
      </c>
      <c r="E35" s="4">
        <f t="shared" si="0"/>
        <v>31664.25</v>
      </c>
      <c r="F35" s="4">
        <f t="shared" si="1"/>
        <v>12665.7</v>
      </c>
      <c r="G35" s="4">
        <f t="shared" si="2"/>
        <v>18998.55</v>
      </c>
      <c r="H35" s="3">
        <v>9</v>
      </c>
      <c r="I35" s="3">
        <f t="shared" si="3"/>
        <v>3600</v>
      </c>
      <c r="J35" s="4">
        <f t="shared" si="4"/>
        <v>189985.5</v>
      </c>
      <c r="K35" s="4">
        <f t="shared" si="5"/>
        <v>15198.84</v>
      </c>
      <c r="L35" s="4">
        <f t="shared" si="6"/>
        <v>6332.85</v>
      </c>
      <c r="M35" s="4">
        <f t="shared" si="7"/>
        <v>172053.81</v>
      </c>
      <c r="O35" s="3" t="str" cm="1">
        <f t="array" ref="O35">_xlfn.IFS(J35&gt;100000,"High",J35&gt;80000,"Midium",J35&lt;80000,"Low")</f>
        <v>High</v>
      </c>
    </row>
    <row r="36" spans="1:15" x14ac:dyDescent="0.4">
      <c r="A36" s="2">
        <v>34</v>
      </c>
      <c r="B36" s="3" t="s">
        <v>34</v>
      </c>
      <c r="C36" s="3" t="s">
        <v>99</v>
      </c>
      <c r="D36" s="3">
        <v>151310</v>
      </c>
      <c r="E36" s="4">
        <f t="shared" si="0"/>
        <v>37827.5</v>
      </c>
      <c r="F36" s="4">
        <f t="shared" si="1"/>
        <v>15131</v>
      </c>
      <c r="G36" s="4">
        <f t="shared" si="2"/>
        <v>22696.5</v>
      </c>
      <c r="H36" s="3">
        <v>7</v>
      </c>
      <c r="I36" s="3">
        <f t="shared" si="3"/>
        <v>2800</v>
      </c>
      <c r="J36" s="4">
        <f t="shared" si="4"/>
        <v>226965</v>
      </c>
      <c r="K36" s="4">
        <f t="shared" si="5"/>
        <v>18157.2</v>
      </c>
      <c r="L36" s="4">
        <f t="shared" si="6"/>
        <v>7565.5</v>
      </c>
      <c r="M36" s="4">
        <f t="shared" si="7"/>
        <v>204042.3</v>
      </c>
      <c r="O36" s="3" t="str" cm="1">
        <f t="array" ref="O36">_xlfn.IFS(J36&gt;100000,"High",J36&gt;80000,"Midium",J36&lt;80000,"Low")</f>
        <v>High</v>
      </c>
    </row>
    <row r="37" spans="1:15" x14ac:dyDescent="0.4">
      <c r="A37" s="2">
        <v>35</v>
      </c>
      <c r="B37" s="3" t="s">
        <v>36</v>
      </c>
      <c r="C37" s="3" t="s">
        <v>100</v>
      </c>
      <c r="D37" s="3">
        <v>176627</v>
      </c>
      <c r="E37" s="4">
        <f t="shared" si="0"/>
        <v>44156.75</v>
      </c>
      <c r="F37" s="4">
        <f t="shared" si="1"/>
        <v>17662.7</v>
      </c>
      <c r="G37" s="4">
        <f t="shared" si="2"/>
        <v>26494.05</v>
      </c>
      <c r="H37" s="3">
        <v>4</v>
      </c>
      <c r="I37" s="3">
        <f t="shared" si="3"/>
        <v>1600</v>
      </c>
      <c r="J37" s="4">
        <f t="shared" si="4"/>
        <v>264940.5</v>
      </c>
      <c r="K37" s="4">
        <f t="shared" si="5"/>
        <v>21195.239999999998</v>
      </c>
      <c r="L37" s="4">
        <f t="shared" si="6"/>
        <v>8831.35</v>
      </c>
      <c r="M37" s="4">
        <f t="shared" si="7"/>
        <v>236513.91</v>
      </c>
      <c r="O37" s="3" t="str" cm="1">
        <f t="array" ref="O37">_xlfn.IFS(J37&gt;100000,"High",J37&gt;80000,"Midium",J37&lt;80000,"Low")</f>
        <v>High</v>
      </c>
    </row>
    <row r="38" spans="1:15" x14ac:dyDescent="0.4">
      <c r="A38" s="2">
        <v>36</v>
      </c>
      <c r="B38" s="3" t="s">
        <v>35</v>
      </c>
      <c r="C38" s="3" t="s">
        <v>101</v>
      </c>
      <c r="D38" s="3">
        <v>91029</v>
      </c>
      <c r="E38" s="4">
        <f t="shared" si="0"/>
        <v>22757.25</v>
      </c>
      <c r="F38" s="4">
        <f t="shared" si="1"/>
        <v>9102.9</v>
      </c>
      <c r="G38" s="4">
        <f t="shared" si="2"/>
        <v>13654.35</v>
      </c>
      <c r="H38" s="3">
        <v>9</v>
      </c>
      <c r="I38" s="3">
        <f t="shared" si="3"/>
        <v>3600</v>
      </c>
      <c r="J38" s="4">
        <f t="shared" si="4"/>
        <v>136543.5</v>
      </c>
      <c r="K38" s="4">
        <f t="shared" si="5"/>
        <v>10923.48</v>
      </c>
      <c r="L38" s="4">
        <f t="shared" si="6"/>
        <v>4551.45</v>
      </c>
      <c r="M38" s="4">
        <f t="shared" si="7"/>
        <v>124668.57</v>
      </c>
      <c r="O38" s="3" t="str" cm="1">
        <f t="array" ref="O38">_xlfn.IFS(J38&gt;100000,"High",J38&gt;80000,"Midium",J38&lt;80000,"Low")</f>
        <v>High</v>
      </c>
    </row>
    <row r="39" spans="1:15" x14ac:dyDescent="0.4">
      <c r="A39" s="2">
        <v>37</v>
      </c>
      <c r="B39" s="3" t="s">
        <v>37</v>
      </c>
      <c r="C39" s="3" t="s">
        <v>102</v>
      </c>
      <c r="D39" s="3">
        <v>91417</v>
      </c>
      <c r="E39" s="4">
        <f t="shared" si="0"/>
        <v>22854.25</v>
      </c>
      <c r="F39" s="4">
        <f t="shared" si="1"/>
        <v>9141.7000000000007</v>
      </c>
      <c r="G39" s="4">
        <f t="shared" si="2"/>
        <v>13712.55</v>
      </c>
      <c r="H39" s="3">
        <v>6</v>
      </c>
      <c r="I39" s="3">
        <f t="shared" si="3"/>
        <v>2400</v>
      </c>
      <c r="J39" s="4">
        <f t="shared" si="4"/>
        <v>137125.5</v>
      </c>
      <c r="K39" s="4">
        <f t="shared" si="5"/>
        <v>10970.039999999999</v>
      </c>
      <c r="L39" s="4">
        <f t="shared" si="6"/>
        <v>4570.8500000000004</v>
      </c>
      <c r="M39" s="4">
        <f t="shared" si="7"/>
        <v>123984.61</v>
      </c>
      <c r="O39" s="3" t="str" cm="1">
        <f t="array" ref="O39">_xlfn.IFS(J39&gt;100000,"High",J39&gt;80000,"Midium",J39&lt;80000,"Low")</f>
        <v>High</v>
      </c>
    </row>
    <row r="40" spans="1:15" x14ac:dyDescent="0.4">
      <c r="A40" s="2">
        <v>38</v>
      </c>
      <c r="B40" s="3" t="s">
        <v>38</v>
      </c>
      <c r="C40" s="3" t="s">
        <v>103</v>
      </c>
      <c r="D40" s="3">
        <v>123363</v>
      </c>
      <c r="E40" s="4">
        <f t="shared" si="0"/>
        <v>30840.75</v>
      </c>
      <c r="F40" s="4">
        <f t="shared" si="1"/>
        <v>12336.300000000001</v>
      </c>
      <c r="G40" s="4">
        <f t="shared" si="2"/>
        <v>18504.45</v>
      </c>
      <c r="H40" s="3">
        <v>3</v>
      </c>
      <c r="I40" s="3">
        <f t="shared" si="3"/>
        <v>1200</v>
      </c>
      <c r="J40" s="4">
        <f t="shared" si="4"/>
        <v>185044.5</v>
      </c>
      <c r="K40" s="4">
        <f t="shared" si="5"/>
        <v>14803.56</v>
      </c>
      <c r="L40" s="4">
        <f t="shared" si="6"/>
        <v>6168.1500000000005</v>
      </c>
      <c r="M40" s="4">
        <f t="shared" si="7"/>
        <v>165272.79</v>
      </c>
      <c r="O40" s="3" t="str" cm="1">
        <f t="array" ref="O40">_xlfn.IFS(J40&gt;100000,"High",J40&gt;80000,"Midium",J40&lt;80000,"Low")</f>
        <v>High</v>
      </c>
    </row>
    <row r="41" spans="1:15" x14ac:dyDescent="0.4">
      <c r="A41" s="2">
        <v>39</v>
      </c>
      <c r="B41" s="3" t="s">
        <v>39</v>
      </c>
      <c r="C41" s="3" t="s">
        <v>104</v>
      </c>
      <c r="D41" s="3">
        <v>119522</v>
      </c>
      <c r="E41" s="4">
        <f t="shared" si="0"/>
        <v>29880.5</v>
      </c>
      <c r="F41" s="4">
        <f t="shared" si="1"/>
        <v>11952.2</v>
      </c>
      <c r="G41" s="4">
        <f t="shared" si="2"/>
        <v>17928.3</v>
      </c>
      <c r="H41" s="3">
        <v>3</v>
      </c>
      <c r="I41" s="3">
        <f t="shared" si="3"/>
        <v>1200</v>
      </c>
      <c r="J41" s="4">
        <f t="shared" si="4"/>
        <v>179283</v>
      </c>
      <c r="K41" s="4">
        <f t="shared" si="5"/>
        <v>14342.64</v>
      </c>
      <c r="L41" s="4">
        <f t="shared" si="6"/>
        <v>5976.1</v>
      </c>
      <c r="M41" s="4">
        <f t="shared" si="7"/>
        <v>160164.25999999998</v>
      </c>
      <c r="O41" s="3" t="str" cm="1">
        <f t="array" ref="O41">_xlfn.IFS(J41&gt;100000,"High",J41&gt;80000,"Midium",J41&lt;80000,"Low")</f>
        <v>High</v>
      </c>
    </row>
    <row r="42" spans="1:15" x14ac:dyDescent="0.4">
      <c r="A42" s="2">
        <v>40</v>
      </c>
      <c r="B42" s="3" t="s">
        <v>40</v>
      </c>
      <c r="C42" s="3" t="s">
        <v>105</v>
      </c>
      <c r="D42" s="3">
        <v>88121</v>
      </c>
      <c r="E42" s="4">
        <f t="shared" si="0"/>
        <v>22030.25</v>
      </c>
      <c r="F42" s="4">
        <f t="shared" si="1"/>
        <v>8812.1</v>
      </c>
      <c r="G42" s="4">
        <f t="shared" si="2"/>
        <v>13218.15</v>
      </c>
      <c r="H42" s="3">
        <v>4</v>
      </c>
      <c r="I42" s="3">
        <f t="shared" si="3"/>
        <v>1600</v>
      </c>
      <c r="J42" s="4">
        <f t="shared" si="4"/>
        <v>132181.5</v>
      </c>
      <c r="K42" s="4">
        <f t="shared" si="5"/>
        <v>10574.52</v>
      </c>
      <c r="L42" s="4">
        <f t="shared" si="6"/>
        <v>4406.05</v>
      </c>
      <c r="M42" s="4">
        <f t="shared" si="7"/>
        <v>118800.93</v>
      </c>
      <c r="O42" s="3" t="str" cm="1">
        <f t="array" ref="O42">_xlfn.IFS(J42&gt;100000,"High",J42&gt;80000,"Midium",J42&lt;80000,"Low")</f>
        <v>High</v>
      </c>
    </row>
    <row r="43" spans="1:15" x14ac:dyDescent="0.4">
      <c r="A43" s="2">
        <v>41</v>
      </c>
      <c r="B43" s="3" t="s">
        <v>41</v>
      </c>
      <c r="C43" s="3" t="s">
        <v>108</v>
      </c>
      <c r="D43" s="3">
        <v>151083</v>
      </c>
      <c r="E43" s="4">
        <f t="shared" si="0"/>
        <v>37770.75</v>
      </c>
      <c r="F43" s="4">
        <f t="shared" si="1"/>
        <v>15108.300000000001</v>
      </c>
      <c r="G43" s="4">
        <f t="shared" si="2"/>
        <v>22662.45</v>
      </c>
      <c r="H43" s="3">
        <v>4</v>
      </c>
      <c r="I43" s="3">
        <f t="shared" si="3"/>
        <v>1600</v>
      </c>
      <c r="J43" s="4">
        <f t="shared" si="4"/>
        <v>226624.5</v>
      </c>
      <c r="K43" s="4">
        <f t="shared" si="5"/>
        <v>18129.96</v>
      </c>
      <c r="L43" s="4">
        <f t="shared" si="6"/>
        <v>7554.1500000000005</v>
      </c>
      <c r="M43" s="4">
        <f t="shared" si="7"/>
        <v>202540.39</v>
      </c>
      <c r="O43" s="3" t="str" cm="1">
        <f t="array" ref="O43">_xlfn.IFS(J43&gt;100000,"High",J43&gt;80000,"Midium",J43&lt;80000,"Low")</f>
        <v>High</v>
      </c>
    </row>
    <row r="44" spans="1:15" x14ac:dyDescent="0.4">
      <c r="A44" s="2">
        <v>42</v>
      </c>
      <c r="B44" s="3" t="s">
        <v>42</v>
      </c>
      <c r="C44" s="3" t="s">
        <v>112</v>
      </c>
      <c r="D44" s="3">
        <v>172825</v>
      </c>
      <c r="E44" s="4">
        <f t="shared" si="0"/>
        <v>43206.25</v>
      </c>
      <c r="F44" s="4">
        <f t="shared" si="1"/>
        <v>17282.5</v>
      </c>
      <c r="G44" s="4">
        <f t="shared" si="2"/>
        <v>25923.75</v>
      </c>
      <c r="H44" s="3">
        <v>8</v>
      </c>
      <c r="I44" s="3">
        <f t="shared" si="3"/>
        <v>3200</v>
      </c>
      <c r="J44" s="4">
        <f t="shared" si="4"/>
        <v>259237.5</v>
      </c>
      <c r="K44" s="4">
        <f t="shared" si="5"/>
        <v>20739</v>
      </c>
      <c r="L44" s="4">
        <f t="shared" si="6"/>
        <v>8641.25</v>
      </c>
      <c r="M44" s="4">
        <f t="shared" si="7"/>
        <v>233057.25</v>
      </c>
      <c r="O44" s="3" t="str" cm="1">
        <f t="array" ref="O44">_xlfn.IFS(J44&gt;100000,"High",J44&gt;80000,"Midium",J44&lt;80000,"Low")</f>
        <v>High</v>
      </c>
    </row>
    <row r="45" spans="1:15" x14ac:dyDescent="0.4">
      <c r="A45" s="2">
        <v>43</v>
      </c>
      <c r="B45" s="3" t="s">
        <v>43</v>
      </c>
      <c r="C45" s="3" t="s">
        <v>106</v>
      </c>
      <c r="D45" s="3">
        <v>111486</v>
      </c>
      <c r="E45" s="4">
        <f t="shared" si="0"/>
        <v>27871.5</v>
      </c>
      <c r="F45" s="4">
        <f t="shared" si="1"/>
        <v>11148.6</v>
      </c>
      <c r="G45" s="4">
        <f t="shared" si="2"/>
        <v>16722.899999999998</v>
      </c>
      <c r="H45" s="3">
        <v>3</v>
      </c>
      <c r="I45" s="3">
        <f t="shared" si="3"/>
        <v>1200</v>
      </c>
      <c r="J45" s="4">
        <f t="shared" si="4"/>
        <v>167229</v>
      </c>
      <c r="K45" s="4">
        <f t="shared" si="5"/>
        <v>13378.32</v>
      </c>
      <c r="L45" s="4">
        <f t="shared" si="6"/>
        <v>5574.3</v>
      </c>
      <c r="M45" s="4">
        <f t="shared" si="7"/>
        <v>149476.38</v>
      </c>
      <c r="O45" s="3" t="str" cm="1">
        <f t="array" ref="O45">_xlfn.IFS(J45&gt;100000,"High",J45&gt;80000,"Midium",J45&lt;80000,"Low")</f>
        <v>High</v>
      </c>
    </row>
    <row r="46" spans="1:15" x14ac:dyDescent="0.4">
      <c r="A46" s="2">
        <v>44</v>
      </c>
      <c r="B46" s="3" t="s">
        <v>44</v>
      </c>
      <c r="C46" s="3" t="s">
        <v>109</v>
      </c>
      <c r="D46" s="3">
        <v>147518</v>
      </c>
      <c r="E46" s="4">
        <f t="shared" si="0"/>
        <v>36879.5</v>
      </c>
      <c r="F46" s="4">
        <f t="shared" si="1"/>
        <v>14751.800000000001</v>
      </c>
      <c r="G46" s="4">
        <f t="shared" si="2"/>
        <v>22127.7</v>
      </c>
      <c r="H46" s="3">
        <v>9</v>
      </c>
      <c r="I46" s="3">
        <f t="shared" si="3"/>
        <v>3600</v>
      </c>
      <c r="J46" s="4">
        <f t="shared" si="4"/>
        <v>221277</v>
      </c>
      <c r="K46" s="4">
        <f t="shared" si="5"/>
        <v>17702.16</v>
      </c>
      <c r="L46" s="4">
        <f t="shared" si="6"/>
        <v>7375.9000000000005</v>
      </c>
      <c r="M46" s="4">
        <f t="shared" si="7"/>
        <v>199798.94</v>
      </c>
      <c r="O46" s="3" t="str" cm="1">
        <f t="array" ref="O46">_xlfn.IFS(J46&gt;100000,"High",J46&gt;80000,"Midium",J46&lt;80000,"Low")</f>
        <v>High</v>
      </c>
    </row>
    <row r="47" spans="1:15" x14ac:dyDescent="0.4">
      <c r="A47" s="2">
        <v>45</v>
      </c>
      <c r="B47" s="3" t="s">
        <v>45</v>
      </c>
      <c r="C47" s="3" t="s">
        <v>107</v>
      </c>
      <c r="D47" s="3">
        <v>159269</v>
      </c>
      <c r="E47" s="4">
        <f t="shared" si="0"/>
        <v>39817.25</v>
      </c>
      <c r="F47" s="4">
        <f t="shared" si="1"/>
        <v>15926.900000000001</v>
      </c>
      <c r="G47" s="4">
        <f t="shared" si="2"/>
        <v>23890.35</v>
      </c>
      <c r="H47" s="3">
        <v>6</v>
      </c>
      <c r="I47" s="3">
        <f t="shared" si="3"/>
        <v>2400</v>
      </c>
      <c r="J47" s="4">
        <f t="shared" si="4"/>
        <v>238903.5</v>
      </c>
      <c r="K47" s="4">
        <f t="shared" si="5"/>
        <v>19112.28</v>
      </c>
      <c r="L47" s="4">
        <f t="shared" si="6"/>
        <v>7963.4500000000007</v>
      </c>
      <c r="M47" s="4">
        <f t="shared" si="7"/>
        <v>214227.77</v>
      </c>
      <c r="O47" s="3" t="str" cm="1">
        <f t="array" ref="O47">_xlfn.IFS(J47&gt;100000,"High",J47&gt;80000,"Midium",J47&lt;80000,"Low")</f>
        <v>High</v>
      </c>
    </row>
    <row r="48" spans="1:15" x14ac:dyDescent="0.4">
      <c r="A48" s="2">
        <v>46</v>
      </c>
      <c r="B48" s="3" t="s">
        <v>46</v>
      </c>
      <c r="C48" s="3" t="s">
        <v>110</v>
      </c>
      <c r="D48" s="3">
        <v>183249</v>
      </c>
      <c r="E48" s="4">
        <f t="shared" si="0"/>
        <v>45812.25</v>
      </c>
      <c r="F48" s="4">
        <f t="shared" si="1"/>
        <v>18324.900000000001</v>
      </c>
      <c r="G48" s="4">
        <f t="shared" si="2"/>
        <v>27487.35</v>
      </c>
      <c r="H48" s="3">
        <v>3</v>
      </c>
      <c r="I48" s="3">
        <f t="shared" si="3"/>
        <v>1200</v>
      </c>
      <c r="J48" s="4">
        <f t="shared" si="4"/>
        <v>274873.5</v>
      </c>
      <c r="K48" s="4">
        <f t="shared" si="5"/>
        <v>21989.879999999997</v>
      </c>
      <c r="L48" s="4">
        <f t="shared" si="6"/>
        <v>9162.4500000000007</v>
      </c>
      <c r="M48" s="4">
        <f t="shared" si="7"/>
        <v>244921.16999999998</v>
      </c>
      <c r="O48" s="3" t="str" cm="1">
        <f t="array" ref="O48">_xlfn.IFS(J48&gt;100000,"High",J48&gt;80000,"Midium",J48&lt;80000,"Low")</f>
        <v>High</v>
      </c>
    </row>
    <row r="49" spans="1:15" x14ac:dyDescent="0.4">
      <c r="A49" s="2">
        <v>47</v>
      </c>
      <c r="B49" s="3" t="s">
        <v>47</v>
      </c>
      <c r="C49" s="3" t="s">
        <v>111</v>
      </c>
      <c r="D49" s="3">
        <v>177972</v>
      </c>
      <c r="E49" s="4">
        <f t="shared" si="0"/>
        <v>44493</v>
      </c>
      <c r="F49" s="4">
        <f t="shared" si="1"/>
        <v>17797.2</v>
      </c>
      <c r="G49" s="4">
        <f t="shared" si="2"/>
        <v>26695.8</v>
      </c>
      <c r="H49" s="3">
        <v>5</v>
      </c>
      <c r="I49" s="3">
        <f t="shared" si="3"/>
        <v>2000</v>
      </c>
      <c r="J49" s="4">
        <f t="shared" si="4"/>
        <v>266958</v>
      </c>
      <c r="K49" s="4">
        <f t="shared" si="5"/>
        <v>21356.639999999999</v>
      </c>
      <c r="L49" s="4">
        <f t="shared" si="6"/>
        <v>8898.6</v>
      </c>
      <c r="M49" s="4">
        <f t="shared" si="7"/>
        <v>238702.75999999998</v>
      </c>
      <c r="O49" s="3" t="str" cm="1">
        <f t="array" ref="O49">_xlfn.IFS(J49&gt;100000,"High",J49&gt;80000,"Midium",J49&lt;80000,"Low")</f>
        <v>High</v>
      </c>
    </row>
    <row r="50" spans="1:15" x14ac:dyDescent="0.4">
      <c r="A50" s="2">
        <v>48</v>
      </c>
      <c r="B50" s="3" t="s">
        <v>48</v>
      </c>
      <c r="C50" s="3" t="s">
        <v>113</v>
      </c>
      <c r="D50" s="3">
        <v>149619</v>
      </c>
      <c r="E50" s="4">
        <f t="shared" si="0"/>
        <v>37404.75</v>
      </c>
      <c r="F50" s="4">
        <f t="shared" si="1"/>
        <v>14961.900000000001</v>
      </c>
      <c r="G50" s="4">
        <f t="shared" si="2"/>
        <v>22442.85</v>
      </c>
      <c r="H50" s="3">
        <v>6</v>
      </c>
      <c r="I50" s="3">
        <f t="shared" si="3"/>
        <v>2400</v>
      </c>
      <c r="J50" s="4">
        <f t="shared" si="4"/>
        <v>224428.5</v>
      </c>
      <c r="K50" s="4">
        <f t="shared" si="5"/>
        <v>17954.28</v>
      </c>
      <c r="L50" s="4">
        <f t="shared" si="6"/>
        <v>7480.9500000000007</v>
      </c>
      <c r="M50" s="4">
        <f t="shared" si="7"/>
        <v>201393.27</v>
      </c>
      <c r="O50" s="3" t="str" cm="1">
        <f t="array" ref="O50">_xlfn.IFS(J50&gt;100000,"High",J50&gt;80000,"Midium",J50&lt;80000,"Low")</f>
        <v>High</v>
      </c>
    </row>
    <row r="51" spans="1:15" x14ac:dyDescent="0.4">
      <c r="A51" s="2">
        <v>49</v>
      </c>
      <c r="B51" s="3" t="s">
        <v>49</v>
      </c>
      <c r="C51" s="3" t="s">
        <v>114</v>
      </c>
      <c r="D51" s="3">
        <v>156139</v>
      </c>
      <c r="E51" s="4">
        <f t="shared" si="0"/>
        <v>39034.75</v>
      </c>
      <c r="F51" s="4">
        <f t="shared" si="1"/>
        <v>15613.900000000001</v>
      </c>
      <c r="G51" s="4">
        <f t="shared" si="2"/>
        <v>23420.85</v>
      </c>
      <c r="H51" s="3">
        <v>5</v>
      </c>
      <c r="I51" s="3">
        <f t="shared" si="3"/>
        <v>2000</v>
      </c>
      <c r="J51" s="4">
        <f t="shared" si="4"/>
        <v>234208.5</v>
      </c>
      <c r="K51" s="4">
        <f t="shared" si="5"/>
        <v>18736.68</v>
      </c>
      <c r="L51" s="4">
        <f t="shared" si="6"/>
        <v>7806.9500000000007</v>
      </c>
      <c r="M51" s="4">
        <f t="shared" si="7"/>
        <v>209664.87</v>
      </c>
      <c r="O51" s="3" t="str" cm="1">
        <f t="array" ref="O51">_xlfn.IFS(J51&gt;100000,"High",J51&gt;80000,"Midium",J51&lt;80000,"Low")</f>
        <v>High</v>
      </c>
    </row>
    <row r="52" spans="1:15" x14ac:dyDescent="0.4">
      <c r="A52" s="2">
        <v>50</v>
      </c>
      <c r="B52" s="3" t="s">
        <v>34</v>
      </c>
      <c r="C52" s="3" t="s">
        <v>115</v>
      </c>
      <c r="D52" s="3">
        <v>78711</v>
      </c>
      <c r="E52" s="4">
        <f t="shared" si="0"/>
        <v>19677.75</v>
      </c>
      <c r="F52" s="4">
        <f t="shared" si="1"/>
        <v>7871.1</v>
      </c>
      <c r="G52" s="4">
        <f t="shared" si="2"/>
        <v>11806.65</v>
      </c>
      <c r="H52" s="3">
        <v>6</v>
      </c>
      <c r="I52" s="3">
        <f t="shared" si="3"/>
        <v>2400</v>
      </c>
      <c r="J52" s="4">
        <f t="shared" si="4"/>
        <v>118066.5</v>
      </c>
      <c r="K52" s="4">
        <f t="shared" si="5"/>
        <v>9445.32</v>
      </c>
      <c r="L52" s="4">
        <f t="shared" si="6"/>
        <v>3935.55</v>
      </c>
      <c r="M52" s="4">
        <f t="shared" si="7"/>
        <v>107085.62999999999</v>
      </c>
      <c r="O52" s="3" t="str" cm="1">
        <f t="array" ref="O52">_xlfn.IFS(J52&gt;100000,"High",J52&gt;80000,"Midium",J52&lt;80000,"Low")</f>
        <v>High</v>
      </c>
    </row>
    <row r="53" spans="1:15" x14ac:dyDescent="0.4">
      <c r="A53" s="2">
        <v>51</v>
      </c>
      <c r="B53" s="3" t="s">
        <v>50</v>
      </c>
      <c r="C53" s="3" t="s">
        <v>116</v>
      </c>
      <c r="D53" s="3">
        <v>189549</v>
      </c>
      <c r="E53" s="4">
        <f t="shared" si="0"/>
        <v>47387.25</v>
      </c>
      <c r="F53" s="4">
        <f t="shared" si="1"/>
        <v>18954.900000000001</v>
      </c>
      <c r="G53" s="4">
        <f t="shared" si="2"/>
        <v>28432.35</v>
      </c>
      <c r="H53" s="3">
        <v>4</v>
      </c>
      <c r="I53" s="3">
        <f t="shared" si="3"/>
        <v>1600</v>
      </c>
      <c r="J53" s="4">
        <f t="shared" si="4"/>
        <v>284323.5</v>
      </c>
      <c r="K53" s="4">
        <f t="shared" si="5"/>
        <v>22745.879999999997</v>
      </c>
      <c r="L53" s="4">
        <f t="shared" si="6"/>
        <v>9477.4500000000007</v>
      </c>
      <c r="M53" s="4">
        <f t="shared" si="7"/>
        <v>253700.16999999998</v>
      </c>
      <c r="O53" s="3" t="str" cm="1">
        <f t="array" ref="O53">_xlfn.IFS(J53&gt;100000,"High",J53&gt;80000,"Midium",J53&lt;80000,"Low")</f>
        <v>High</v>
      </c>
    </row>
    <row r="54" spans="1:15" x14ac:dyDescent="0.4">
      <c r="A54" s="2">
        <v>52</v>
      </c>
      <c r="B54" s="3" t="s">
        <v>35</v>
      </c>
      <c r="C54" s="3" t="s">
        <v>117</v>
      </c>
      <c r="D54" s="3">
        <v>44896</v>
      </c>
      <c r="E54" s="4">
        <f t="shared" si="0"/>
        <v>11224</v>
      </c>
      <c r="F54" s="4">
        <f t="shared" si="1"/>
        <v>4489.6000000000004</v>
      </c>
      <c r="G54" s="4">
        <f t="shared" si="2"/>
        <v>6734.4</v>
      </c>
      <c r="H54" s="3">
        <v>4</v>
      </c>
      <c r="I54" s="3">
        <f t="shared" si="3"/>
        <v>1600</v>
      </c>
      <c r="J54" s="4">
        <f t="shared" si="4"/>
        <v>67344</v>
      </c>
      <c r="K54" s="4">
        <f t="shared" si="5"/>
        <v>5387.5199999999995</v>
      </c>
      <c r="L54" s="4">
        <f t="shared" si="6"/>
        <v>2244.8000000000002</v>
      </c>
      <c r="M54" s="4">
        <f t="shared" si="7"/>
        <v>61311.68</v>
      </c>
      <c r="O54" s="3" t="str" cm="1">
        <f t="array" ref="O54">_xlfn.IFS(J54&gt;100000,"High",J54&gt;80000,"Midium",J54&lt;80000,"Low")</f>
        <v>Low</v>
      </c>
    </row>
    <row r="55" spans="1:15" x14ac:dyDescent="0.4">
      <c r="A55" s="2">
        <v>53</v>
      </c>
      <c r="B55" s="3" t="s">
        <v>36</v>
      </c>
      <c r="C55" s="3" t="s">
        <v>118</v>
      </c>
      <c r="D55" s="3">
        <v>81252</v>
      </c>
      <c r="E55" s="4">
        <f t="shared" si="0"/>
        <v>20313</v>
      </c>
      <c r="F55" s="4">
        <f t="shared" si="1"/>
        <v>8125.2000000000007</v>
      </c>
      <c r="G55" s="4">
        <f t="shared" si="2"/>
        <v>12187.8</v>
      </c>
      <c r="H55" s="3">
        <v>9</v>
      </c>
      <c r="I55" s="3">
        <f t="shared" si="3"/>
        <v>3600</v>
      </c>
      <c r="J55" s="4">
        <f t="shared" si="4"/>
        <v>121878</v>
      </c>
      <c r="K55" s="4">
        <f t="shared" si="5"/>
        <v>9750.24</v>
      </c>
      <c r="L55" s="4">
        <f t="shared" si="6"/>
        <v>4062.6000000000004</v>
      </c>
      <c r="M55" s="4">
        <f t="shared" si="7"/>
        <v>111665.15999999999</v>
      </c>
      <c r="O55" s="3" t="str" cm="1">
        <f t="array" ref="O55">_xlfn.IFS(J55&gt;100000,"High",J55&gt;80000,"Midium",J55&lt;80000,"Low")</f>
        <v>High</v>
      </c>
    </row>
    <row r="56" spans="1:15" x14ac:dyDescent="0.4">
      <c r="A56" s="2">
        <v>54</v>
      </c>
      <c r="B56" s="3" t="s">
        <v>37</v>
      </c>
      <c r="C56" s="3" t="s">
        <v>119</v>
      </c>
      <c r="D56" s="3">
        <v>44596</v>
      </c>
      <c r="E56" s="4">
        <f t="shared" si="0"/>
        <v>11149</v>
      </c>
      <c r="F56" s="4">
        <f t="shared" si="1"/>
        <v>4459.6000000000004</v>
      </c>
      <c r="G56" s="4">
        <f t="shared" si="2"/>
        <v>6689.4</v>
      </c>
      <c r="H56" s="3">
        <v>8</v>
      </c>
      <c r="I56" s="3">
        <f t="shared" si="3"/>
        <v>3200</v>
      </c>
      <c r="J56" s="4">
        <f t="shared" si="4"/>
        <v>66894</v>
      </c>
      <c r="K56" s="4">
        <f t="shared" si="5"/>
        <v>5351.5199999999995</v>
      </c>
      <c r="L56" s="4">
        <f t="shared" si="6"/>
        <v>2229.8000000000002</v>
      </c>
      <c r="M56" s="4">
        <f t="shared" si="7"/>
        <v>62512.68</v>
      </c>
      <c r="O56" s="3" t="str" cm="1">
        <f t="array" ref="O56">_xlfn.IFS(J56&gt;100000,"High",J56&gt;80000,"Midium",J56&lt;80000,"Low")</f>
        <v>Low</v>
      </c>
    </row>
    <row r="57" spans="1:15" x14ac:dyDescent="0.4">
      <c r="A57" s="2">
        <v>55</v>
      </c>
      <c r="B57" s="3" t="s">
        <v>39</v>
      </c>
      <c r="C57" s="3" t="s">
        <v>120</v>
      </c>
      <c r="D57" s="3">
        <v>145433</v>
      </c>
      <c r="E57" s="4">
        <f t="shared" si="0"/>
        <v>36358.25</v>
      </c>
      <c r="F57" s="4">
        <f t="shared" si="1"/>
        <v>14543.300000000001</v>
      </c>
      <c r="G57" s="4">
        <f t="shared" si="2"/>
        <v>21814.95</v>
      </c>
      <c r="H57" s="3">
        <v>7</v>
      </c>
      <c r="I57" s="3">
        <f t="shared" si="3"/>
        <v>2800</v>
      </c>
      <c r="J57" s="4">
        <f t="shared" si="4"/>
        <v>218149.5</v>
      </c>
      <c r="K57" s="4">
        <f t="shared" si="5"/>
        <v>17451.96</v>
      </c>
      <c r="L57" s="4">
        <f t="shared" si="6"/>
        <v>7271.6500000000005</v>
      </c>
      <c r="M57" s="4">
        <f t="shared" si="7"/>
        <v>196225.89</v>
      </c>
      <c r="O57" s="3" t="str" cm="1">
        <f t="array" ref="O57">_xlfn.IFS(J57&gt;100000,"High",J57&gt;80000,"Midium",J57&lt;80000,"Low")</f>
        <v>High</v>
      </c>
    </row>
    <row r="58" spans="1:15" x14ac:dyDescent="0.4">
      <c r="A58" s="2">
        <v>56</v>
      </c>
      <c r="B58" s="3" t="s">
        <v>86</v>
      </c>
      <c r="C58" s="3" t="s">
        <v>89</v>
      </c>
      <c r="D58" s="3">
        <v>116096</v>
      </c>
      <c r="E58" s="4">
        <f t="shared" si="0"/>
        <v>29024</v>
      </c>
      <c r="F58" s="4">
        <f t="shared" si="1"/>
        <v>11609.6</v>
      </c>
      <c r="G58" s="4">
        <f t="shared" si="2"/>
        <v>17414.399999999998</v>
      </c>
      <c r="H58" s="3">
        <v>3</v>
      </c>
      <c r="I58" s="3">
        <f t="shared" si="3"/>
        <v>1200</v>
      </c>
      <c r="J58" s="4">
        <f t="shared" si="4"/>
        <v>174144</v>
      </c>
      <c r="K58" s="4">
        <f t="shared" si="5"/>
        <v>13931.519999999999</v>
      </c>
      <c r="L58" s="4">
        <f t="shared" si="6"/>
        <v>5804.8</v>
      </c>
      <c r="M58" s="4">
        <f t="shared" si="7"/>
        <v>155607.68000000002</v>
      </c>
      <c r="O58" s="3" t="str" cm="1">
        <f t="array" ref="O58">_xlfn.IFS(J58&gt;100000,"High",J58&gt;80000,"Midium",J58&lt;80000,"Low")</f>
        <v>High</v>
      </c>
    </row>
    <row r="59" spans="1:15" x14ac:dyDescent="0.4">
      <c r="A59" s="2">
        <v>57</v>
      </c>
      <c r="B59" s="3" t="s">
        <v>52</v>
      </c>
      <c r="C59" s="3" t="s">
        <v>92</v>
      </c>
      <c r="D59" s="3">
        <v>91512</v>
      </c>
      <c r="E59" s="4">
        <f t="shared" si="0"/>
        <v>22878</v>
      </c>
      <c r="F59" s="4">
        <f t="shared" si="1"/>
        <v>9151.2000000000007</v>
      </c>
      <c r="G59" s="4">
        <f t="shared" si="2"/>
        <v>13726.8</v>
      </c>
      <c r="H59" s="3">
        <v>7</v>
      </c>
      <c r="I59" s="3">
        <f t="shared" si="3"/>
        <v>2800</v>
      </c>
      <c r="J59" s="4">
        <f t="shared" si="4"/>
        <v>137268</v>
      </c>
      <c r="K59" s="4">
        <f t="shared" si="5"/>
        <v>10981.439999999999</v>
      </c>
      <c r="L59" s="4">
        <f t="shared" si="6"/>
        <v>4575.6000000000004</v>
      </c>
      <c r="M59" s="4">
        <f t="shared" si="7"/>
        <v>124510.95999999999</v>
      </c>
      <c r="O59" s="3" t="str" cm="1">
        <f t="array" ref="O59">_xlfn.IFS(J59&gt;100000,"High",J59&gt;80000,"Midium",J59&lt;80000,"Low")</f>
        <v>High</v>
      </c>
    </row>
    <row r="60" spans="1:15" x14ac:dyDescent="0.4">
      <c r="A60" s="2">
        <v>58</v>
      </c>
      <c r="B60" s="3" t="s">
        <v>67</v>
      </c>
      <c r="C60" s="3" t="s">
        <v>90</v>
      </c>
      <c r="D60" s="3">
        <v>119115</v>
      </c>
      <c r="E60" s="4">
        <f t="shared" si="0"/>
        <v>29778.75</v>
      </c>
      <c r="F60" s="4">
        <f t="shared" si="1"/>
        <v>11911.5</v>
      </c>
      <c r="G60" s="4">
        <f t="shared" si="2"/>
        <v>17867.25</v>
      </c>
      <c r="H60" s="3">
        <v>6</v>
      </c>
      <c r="I60" s="3">
        <f t="shared" si="3"/>
        <v>2400</v>
      </c>
      <c r="J60" s="4">
        <f t="shared" si="4"/>
        <v>178672.5</v>
      </c>
      <c r="K60" s="4">
        <f t="shared" si="5"/>
        <v>14293.8</v>
      </c>
      <c r="L60" s="4">
        <f t="shared" si="6"/>
        <v>5955.75</v>
      </c>
      <c r="M60" s="4">
        <f t="shared" si="7"/>
        <v>160822.95000000001</v>
      </c>
      <c r="O60" s="3" t="str" cm="1">
        <f t="array" ref="O60">_xlfn.IFS(J60&gt;100000,"High",J60&gt;80000,"Midium",J60&lt;80000,"Low")</f>
        <v>High</v>
      </c>
    </row>
    <row r="61" spans="1:15" x14ac:dyDescent="0.4">
      <c r="A61" s="2">
        <v>59</v>
      </c>
      <c r="B61" s="3" t="s">
        <v>57</v>
      </c>
      <c r="C61" s="3" t="s">
        <v>91</v>
      </c>
      <c r="D61" s="3">
        <v>121112</v>
      </c>
      <c r="E61" s="4">
        <f t="shared" si="0"/>
        <v>30278</v>
      </c>
      <c r="F61" s="4">
        <f t="shared" si="1"/>
        <v>12111.2</v>
      </c>
      <c r="G61" s="4">
        <f t="shared" si="2"/>
        <v>18166.8</v>
      </c>
      <c r="H61" s="3">
        <v>4</v>
      </c>
      <c r="I61" s="3">
        <f t="shared" si="3"/>
        <v>1600</v>
      </c>
      <c r="J61" s="4">
        <f t="shared" si="4"/>
        <v>181668</v>
      </c>
      <c r="K61" s="4">
        <f t="shared" si="5"/>
        <v>14533.439999999999</v>
      </c>
      <c r="L61" s="4">
        <f t="shared" si="6"/>
        <v>6055.6</v>
      </c>
      <c r="M61" s="4">
        <f t="shared" si="7"/>
        <v>162678.96</v>
      </c>
      <c r="O61" s="3" t="str" cm="1">
        <f t="array" ref="O61">_xlfn.IFS(J61&gt;100000,"High",J61&gt;80000,"Midium",J61&lt;80000,"Low")</f>
        <v>High</v>
      </c>
    </row>
    <row r="62" spans="1:15" x14ac:dyDescent="0.4">
      <c r="A62" s="2">
        <v>60</v>
      </c>
      <c r="B62" s="3" t="s">
        <v>53</v>
      </c>
      <c r="C62" s="3" t="s">
        <v>93</v>
      </c>
      <c r="D62" s="3">
        <v>69933</v>
      </c>
      <c r="E62" s="4">
        <f t="shared" si="0"/>
        <v>17483.25</v>
      </c>
      <c r="F62" s="4">
        <f t="shared" si="1"/>
        <v>6993.3</v>
      </c>
      <c r="G62" s="4">
        <f t="shared" si="2"/>
        <v>10489.949999999999</v>
      </c>
      <c r="H62" s="3">
        <v>4</v>
      </c>
      <c r="I62" s="3">
        <f t="shared" si="3"/>
        <v>1600</v>
      </c>
      <c r="J62" s="4">
        <f t="shared" si="4"/>
        <v>104899.5</v>
      </c>
      <c r="K62" s="4">
        <f t="shared" si="5"/>
        <v>8391.9599999999991</v>
      </c>
      <c r="L62" s="4">
        <f t="shared" si="6"/>
        <v>3496.65</v>
      </c>
      <c r="M62" s="4">
        <f t="shared" si="7"/>
        <v>94610.890000000014</v>
      </c>
      <c r="O62" s="3" t="str" cm="1">
        <f t="array" ref="O62">_xlfn.IFS(J62&gt;100000,"High",J62&gt;80000,"Midium",J62&lt;80000,"Low")</f>
        <v>High</v>
      </c>
    </row>
    <row r="63" spans="1:15" x14ac:dyDescent="0.4">
      <c r="A63" s="2">
        <v>61</v>
      </c>
      <c r="B63" s="3" t="s">
        <v>66</v>
      </c>
      <c r="C63" s="3" t="s">
        <v>94</v>
      </c>
      <c r="D63" s="3">
        <v>111298</v>
      </c>
      <c r="E63" s="4">
        <f t="shared" si="0"/>
        <v>27824.5</v>
      </c>
      <c r="F63" s="4">
        <f t="shared" si="1"/>
        <v>11129.800000000001</v>
      </c>
      <c r="G63" s="4">
        <f t="shared" si="2"/>
        <v>16694.7</v>
      </c>
      <c r="H63" s="3">
        <v>7</v>
      </c>
      <c r="I63" s="3">
        <f t="shared" si="3"/>
        <v>2800</v>
      </c>
      <c r="J63" s="4">
        <f t="shared" si="4"/>
        <v>166947</v>
      </c>
      <c r="K63" s="4">
        <f t="shared" si="5"/>
        <v>13355.76</v>
      </c>
      <c r="L63" s="4">
        <f t="shared" si="6"/>
        <v>5564.9000000000005</v>
      </c>
      <c r="M63" s="4">
        <f t="shared" si="7"/>
        <v>150826.34</v>
      </c>
      <c r="O63" s="3" t="str" cm="1">
        <f t="array" ref="O63">_xlfn.IFS(J63&gt;100000,"High",J63&gt;80000,"Midium",J63&lt;80000,"Low")</f>
        <v>High</v>
      </c>
    </row>
    <row r="64" spans="1:15" x14ac:dyDescent="0.4">
      <c r="A64" s="2">
        <v>62</v>
      </c>
      <c r="B64" s="3" t="s">
        <v>59</v>
      </c>
      <c r="C64" s="3" t="s">
        <v>95</v>
      </c>
      <c r="D64" s="3">
        <v>154130</v>
      </c>
      <c r="E64" s="4">
        <f t="shared" si="0"/>
        <v>38532.5</v>
      </c>
      <c r="F64" s="4">
        <f t="shared" si="1"/>
        <v>15413</v>
      </c>
      <c r="G64" s="4">
        <f t="shared" si="2"/>
        <v>23119.5</v>
      </c>
      <c r="H64" s="3">
        <v>3</v>
      </c>
      <c r="I64" s="3">
        <f t="shared" si="3"/>
        <v>1200</v>
      </c>
      <c r="J64" s="4">
        <f t="shared" si="4"/>
        <v>231195</v>
      </c>
      <c r="K64" s="4">
        <f t="shared" si="5"/>
        <v>18495.599999999999</v>
      </c>
      <c r="L64" s="4">
        <f t="shared" si="6"/>
        <v>7706.5</v>
      </c>
      <c r="M64" s="4">
        <f t="shared" si="7"/>
        <v>206192.9</v>
      </c>
      <c r="O64" s="3" t="str" cm="1">
        <f t="array" ref="O64">_xlfn.IFS(J64&gt;100000,"High",J64&gt;80000,"Midium",J64&lt;80000,"Low")</f>
        <v>High</v>
      </c>
    </row>
    <row r="65" spans="1:15" x14ac:dyDescent="0.4">
      <c r="A65" s="2">
        <v>63</v>
      </c>
      <c r="B65" s="3" t="s">
        <v>62</v>
      </c>
      <c r="C65" s="3" t="s">
        <v>96</v>
      </c>
      <c r="D65" s="3">
        <v>165391</v>
      </c>
      <c r="E65" s="4">
        <f t="shared" si="0"/>
        <v>41347.75</v>
      </c>
      <c r="F65" s="4">
        <f t="shared" si="1"/>
        <v>16539.100000000002</v>
      </c>
      <c r="G65" s="4">
        <f t="shared" si="2"/>
        <v>24808.649999999998</v>
      </c>
      <c r="H65" s="3">
        <v>7</v>
      </c>
      <c r="I65" s="3">
        <f t="shared" si="3"/>
        <v>2800</v>
      </c>
      <c r="J65" s="4">
        <f t="shared" si="4"/>
        <v>248086.5</v>
      </c>
      <c r="K65" s="4">
        <f t="shared" si="5"/>
        <v>19846.919999999998</v>
      </c>
      <c r="L65" s="4">
        <f t="shared" si="6"/>
        <v>8269.5500000000011</v>
      </c>
      <c r="M65" s="4">
        <f t="shared" si="7"/>
        <v>222770.03000000003</v>
      </c>
      <c r="O65" s="3" t="str" cm="1">
        <f t="array" ref="O65">_xlfn.IFS(J65&gt;100000,"High",J65&gt;80000,"Midium",J65&lt;80000,"Low")</f>
        <v>High</v>
      </c>
    </row>
    <row r="66" spans="1:15" x14ac:dyDescent="0.4">
      <c r="A66" s="2">
        <v>64</v>
      </c>
      <c r="B66" s="3" t="s">
        <v>63</v>
      </c>
      <c r="C66" s="3" t="s">
        <v>97</v>
      </c>
      <c r="D66" s="3">
        <v>140463</v>
      </c>
      <c r="E66" s="4">
        <f t="shared" si="0"/>
        <v>35115.75</v>
      </c>
      <c r="F66" s="4">
        <f t="shared" si="1"/>
        <v>14046.300000000001</v>
      </c>
      <c r="G66" s="4">
        <f t="shared" si="2"/>
        <v>21069.45</v>
      </c>
      <c r="H66" s="3">
        <v>9</v>
      </c>
      <c r="I66" s="3">
        <f t="shared" si="3"/>
        <v>3600</v>
      </c>
      <c r="J66" s="4">
        <f t="shared" si="4"/>
        <v>210694.5</v>
      </c>
      <c r="K66" s="4">
        <f t="shared" si="5"/>
        <v>16855.559999999998</v>
      </c>
      <c r="L66" s="4">
        <f t="shared" si="6"/>
        <v>7023.1500000000005</v>
      </c>
      <c r="M66" s="4">
        <f t="shared" si="7"/>
        <v>190415.79</v>
      </c>
      <c r="O66" s="3" t="str" cm="1">
        <f t="array" ref="O66">_xlfn.IFS(J66&gt;100000,"High",J66&gt;80000,"Midium",J66&lt;80000,"Low")</f>
        <v>High</v>
      </c>
    </row>
    <row r="67" spans="1:15" x14ac:dyDescent="0.4">
      <c r="A67" s="2">
        <v>65</v>
      </c>
      <c r="B67" s="3" t="s">
        <v>77</v>
      </c>
      <c r="C67" s="3" t="s">
        <v>98</v>
      </c>
      <c r="D67" s="3">
        <v>117950</v>
      </c>
      <c r="E67" s="4">
        <f t="shared" si="0"/>
        <v>29487.5</v>
      </c>
      <c r="F67" s="4">
        <f t="shared" si="1"/>
        <v>11795</v>
      </c>
      <c r="G67" s="4">
        <f t="shared" si="2"/>
        <v>17692.5</v>
      </c>
      <c r="H67" s="3">
        <v>8</v>
      </c>
      <c r="I67" s="3">
        <f t="shared" si="3"/>
        <v>3200</v>
      </c>
      <c r="J67" s="4">
        <f t="shared" si="4"/>
        <v>176925</v>
      </c>
      <c r="K67" s="4">
        <f t="shared" si="5"/>
        <v>14154</v>
      </c>
      <c r="L67" s="4">
        <f t="shared" si="6"/>
        <v>5897.5</v>
      </c>
      <c r="M67" s="4">
        <f t="shared" si="7"/>
        <v>160073.5</v>
      </c>
      <c r="O67" s="3" t="str" cm="1">
        <f t="array" ref="O67">_xlfn.IFS(J67&gt;100000,"High",J67&gt;80000,"Midium",J67&lt;80000,"Low")</f>
        <v>High</v>
      </c>
    </row>
    <row r="68" spans="1:15" x14ac:dyDescent="0.4">
      <c r="A68" s="2">
        <v>66</v>
      </c>
      <c r="B68" s="3" t="s">
        <v>82</v>
      </c>
      <c r="C68" s="3" t="s">
        <v>99</v>
      </c>
      <c r="D68" s="3">
        <v>155048</v>
      </c>
      <c r="E68" s="4">
        <f t="shared" ref="E68:E102" si="8">D68*25%</f>
        <v>38762</v>
      </c>
      <c r="F68" s="4">
        <f t="shared" ref="F68:F102" si="9">D68*10%</f>
        <v>15504.800000000001</v>
      </c>
      <c r="G68" s="4">
        <f t="shared" ref="G68:G102" si="10">D68*15%</f>
        <v>23257.200000000001</v>
      </c>
      <c r="H68" s="3">
        <v>9</v>
      </c>
      <c r="I68" s="3">
        <f t="shared" ref="I68:I102" si="11">H68*400</f>
        <v>3600</v>
      </c>
      <c r="J68" s="4">
        <f t="shared" ref="J68:J102" si="12">SUM(D68:G68)</f>
        <v>232572</v>
      </c>
      <c r="K68" s="4">
        <f t="shared" ref="K68:K102" si="13">D68*12%</f>
        <v>18605.759999999998</v>
      </c>
      <c r="L68" s="4">
        <f t="shared" ref="L68:L102" si="14">D68*5%</f>
        <v>7752.4000000000005</v>
      </c>
      <c r="M68" s="4">
        <f t="shared" ref="M68:M102" si="15">J68-K68-L68+I68</f>
        <v>209813.84</v>
      </c>
      <c r="O68" s="3" t="str" cm="1">
        <f t="array" ref="O68">_xlfn.IFS(J68&gt;100000,"High",J68&gt;80000,"Midium",J68&lt;80000,"Low")</f>
        <v>High</v>
      </c>
    </row>
    <row r="69" spans="1:15" x14ac:dyDescent="0.4">
      <c r="A69" s="2">
        <v>67</v>
      </c>
      <c r="B69" s="3" t="s">
        <v>58</v>
      </c>
      <c r="C69" s="3" t="s">
        <v>100</v>
      </c>
      <c r="D69" s="3">
        <v>121112</v>
      </c>
      <c r="E69" s="4">
        <f t="shared" si="8"/>
        <v>30278</v>
      </c>
      <c r="F69" s="4">
        <f t="shared" si="9"/>
        <v>12111.2</v>
      </c>
      <c r="G69" s="4">
        <f t="shared" si="10"/>
        <v>18166.8</v>
      </c>
      <c r="H69" s="3">
        <v>5</v>
      </c>
      <c r="I69" s="3">
        <f t="shared" si="11"/>
        <v>2000</v>
      </c>
      <c r="J69" s="4">
        <f t="shared" si="12"/>
        <v>181668</v>
      </c>
      <c r="K69" s="4">
        <f t="shared" si="13"/>
        <v>14533.439999999999</v>
      </c>
      <c r="L69" s="4">
        <f t="shared" si="14"/>
        <v>6055.6</v>
      </c>
      <c r="M69" s="4">
        <f t="shared" si="15"/>
        <v>163078.96</v>
      </c>
      <c r="O69" s="3" t="str" cm="1">
        <f t="array" ref="O69">_xlfn.IFS(J69&gt;100000,"High",J69&gt;80000,"Midium",J69&lt;80000,"Low")</f>
        <v>High</v>
      </c>
    </row>
    <row r="70" spans="1:15" x14ac:dyDescent="0.4">
      <c r="A70" s="2">
        <v>68</v>
      </c>
      <c r="B70" s="3" t="s">
        <v>55</v>
      </c>
      <c r="C70" s="3" t="s">
        <v>101</v>
      </c>
      <c r="D70" s="3">
        <v>66901</v>
      </c>
      <c r="E70" s="4">
        <f t="shared" si="8"/>
        <v>16725.25</v>
      </c>
      <c r="F70" s="4">
        <f t="shared" si="9"/>
        <v>6690.1</v>
      </c>
      <c r="G70" s="4">
        <f t="shared" si="10"/>
        <v>10035.15</v>
      </c>
      <c r="H70" s="3">
        <v>3</v>
      </c>
      <c r="I70" s="3">
        <f t="shared" si="11"/>
        <v>1200</v>
      </c>
      <c r="J70" s="4">
        <f t="shared" si="12"/>
        <v>100351.5</v>
      </c>
      <c r="K70" s="4">
        <f t="shared" si="13"/>
        <v>8028.12</v>
      </c>
      <c r="L70" s="4">
        <f t="shared" si="14"/>
        <v>3345.05</v>
      </c>
      <c r="M70" s="4">
        <f t="shared" si="15"/>
        <v>90178.33</v>
      </c>
      <c r="O70" s="3" t="str" cm="1">
        <f t="array" ref="O70">_xlfn.IFS(J70&gt;100000,"High",J70&gt;80000,"Midium",J70&lt;80000,"Low")</f>
        <v>High</v>
      </c>
    </row>
    <row r="71" spans="1:15" x14ac:dyDescent="0.4">
      <c r="A71" s="2">
        <v>69</v>
      </c>
      <c r="B71" s="3" t="s">
        <v>76</v>
      </c>
      <c r="C71" s="3" t="s">
        <v>102</v>
      </c>
      <c r="D71" s="3">
        <v>196002</v>
      </c>
      <c r="E71" s="4">
        <f t="shared" si="8"/>
        <v>49000.5</v>
      </c>
      <c r="F71" s="4">
        <f t="shared" si="9"/>
        <v>19600.2</v>
      </c>
      <c r="G71" s="4">
        <f t="shared" si="10"/>
        <v>29400.3</v>
      </c>
      <c r="H71" s="3">
        <v>9</v>
      </c>
      <c r="I71" s="3">
        <f t="shared" si="11"/>
        <v>3600</v>
      </c>
      <c r="J71" s="4">
        <f t="shared" si="12"/>
        <v>294003</v>
      </c>
      <c r="K71" s="4">
        <f t="shared" si="13"/>
        <v>23520.239999999998</v>
      </c>
      <c r="L71" s="4">
        <f t="shared" si="14"/>
        <v>9800.1</v>
      </c>
      <c r="M71" s="4">
        <f t="shared" si="15"/>
        <v>264282.66000000003</v>
      </c>
      <c r="O71" s="3" t="str" cm="1">
        <f t="array" ref="O71">_xlfn.IFS(J71&gt;100000,"High",J71&gt;80000,"Midium",J71&lt;80000,"Low")</f>
        <v>High</v>
      </c>
    </row>
    <row r="72" spans="1:15" x14ac:dyDescent="0.4">
      <c r="A72" s="2">
        <v>70</v>
      </c>
      <c r="B72" s="3" t="s">
        <v>73</v>
      </c>
      <c r="C72" s="3" t="s">
        <v>103</v>
      </c>
      <c r="D72" s="3">
        <v>150953</v>
      </c>
      <c r="E72" s="4">
        <f t="shared" si="8"/>
        <v>37738.25</v>
      </c>
      <c r="F72" s="4">
        <f t="shared" si="9"/>
        <v>15095.300000000001</v>
      </c>
      <c r="G72" s="4">
        <f t="shared" si="10"/>
        <v>22642.95</v>
      </c>
      <c r="H72" s="3">
        <v>8</v>
      </c>
      <c r="I72" s="3">
        <f t="shared" si="11"/>
        <v>3200</v>
      </c>
      <c r="J72" s="4">
        <f t="shared" si="12"/>
        <v>226429.5</v>
      </c>
      <c r="K72" s="4">
        <f t="shared" si="13"/>
        <v>18114.36</v>
      </c>
      <c r="L72" s="4">
        <f t="shared" si="14"/>
        <v>7547.6500000000005</v>
      </c>
      <c r="M72" s="4">
        <f t="shared" si="15"/>
        <v>203967.49000000002</v>
      </c>
      <c r="O72" s="3" t="str" cm="1">
        <f t="array" ref="O72">_xlfn.IFS(J72&gt;100000,"High",J72&gt;80000,"Midium",J72&lt;80000,"Low")</f>
        <v>High</v>
      </c>
    </row>
    <row r="73" spans="1:15" x14ac:dyDescent="0.4">
      <c r="A73" s="2">
        <v>71</v>
      </c>
      <c r="B73" s="3" t="s">
        <v>69</v>
      </c>
      <c r="C73" s="3" t="s">
        <v>104</v>
      </c>
      <c r="D73" s="3">
        <v>105179</v>
      </c>
      <c r="E73" s="4">
        <f t="shared" si="8"/>
        <v>26294.75</v>
      </c>
      <c r="F73" s="4">
        <f t="shared" si="9"/>
        <v>10517.900000000001</v>
      </c>
      <c r="G73" s="4">
        <f t="shared" si="10"/>
        <v>15776.849999999999</v>
      </c>
      <c r="H73" s="3">
        <v>3</v>
      </c>
      <c r="I73" s="3">
        <f t="shared" si="11"/>
        <v>1200</v>
      </c>
      <c r="J73" s="4">
        <f t="shared" si="12"/>
        <v>157768.5</v>
      </c>
      <c r="K73" s="4">
        <f t="shared" si="13"/>
        <v>12621.48</v>
      </c>
      <c r="L73" s="4">
        <f t="shared" si="14"/>
        <v>5258.9500000000007</v>
      </c>
      <c r="M73" s="4">
        <f t="shared" si="15"/>
        <v>141088.06999999998</v>
      </c>
      <c r="O73" s="3" t="str" cm="1">
        <f t="array" ref="O73">_xlfn.IFS(J73&gt;100000,"High",J73&gt;80000,"Midium",J73&lt;80000,"Low")</f>
        <v>High</v>
      </c>
    </row>
    <row r="74" spans="1:15" x14ac:dyDescent="0.4">
      <c r="A74" s="2">
        <v>72</v>
      </c>
      <c r="B74" s="3" t="s">
        <v>70</v>
      </c>
      <c r="C74" s="3" t="s">
        <v>122</v>
      </c>
      <c r="D74" s="3">
        <v>143775</v>
      </c>
      <c r="E74" s="4">
        <f t="shared" si="8"/>
        <v>35943.75</v>
      </c>
      <c r="F74" s="4">
        <f t="shared" si="9"/>
        <v>14377.5</v>
      </c>
      <c r="G74" s="4">
        <f t="shared" si="10"/>
        <v>21566.25</v>
      </c>
      <c r="H74" s="3">
        <v>8</v>
      </c>
      <c r="I74" s="3">
        <f t="shared" si="11"/>
        <v>3200</v>
      </c>
      <c r="J74" s="4">
        <f t="shared" si="12"/>
        <v>215662.5</v>
      </c>
      <c r="K74" s="4">
        <f t="shared" si="13"/>
        <v>17253</v>
      </c>
      <c r="L74" s="4">
        <f t="shared" si="14"/>
        <v>7188.75</v>
      </c>
      <c r="M74" s="4">
        <f t="shared" si="15"/>
        <v>194420.75</v>
      </c>
      <c r="O74" s="3" t="str" cm="1">
        <f t="array" ref="O74">_xlfn.IFS(J74&gt;100000,"High",J74&gt;80000,"Midium",J74&lt;80000,"Low")</f>
        <v>High</v>
      </c>
    </row>
    <row r="75" spans="1:15" x14ac:dyDescent="0.4">
      <c r="A75" s="2">
        <v>73</v>
      </c>
      <c r="B75" s="3" t="s">
        <v>81</v>
      </c>
      <c r="C75" s="3" t="s">
        <v>121</v>
      </c>
      <c r="D75" s="3">
        <v>157571</v>
      </c>
      <c r="E75" s="4">
        <f t="shared" si="8"/>
        <v>39392.75</v>
      </c>
      <c r="F75" s="4">
        <f t="shared" si="9"/>
        <v>15757.1</v>
      </c>
      <c r="G75" s="4">
        <f t="shared" si="10"/>
        <v>23635.649999999998</v>
      </c>
      <c r="H75" s="3">
        <v>9</v>
      </c>
      <c r="I75" s="3">
        <f t="shared" si="11"/>
        <v>3600</v>
      </c>
      <c r="J75" s="4">
        <f t="shared" si="12"/>
        <v>236356.5</v>
      </c>
      <c r="K75" s="4">
        <f t="shared" si="13"/>
        <v>18908.52</v>
      </c>
      <c r="L75" s="4">
        <f t="shared" si="14"/>
        <v>7878.55</v>
      </c>
      <c r="M75" s="4">
        <f t="shared" si="15"/>
        <v>213169.43000000002</v>
      </c>
      <c r="O75" s="3" t="str" cm="1">
        <f t="array" ref="O75">_xlfn.IFS(J75&gt;100000,"High",J75&gt;80000,"Midium",J75&lt;80000,"Low")</f>
        <v>High</v>
      </c>
    </row>
    <row r="76" spans="1:15" x14ac:dyDescent="0.4">
      <c r="A76" s="2">
        <v>74</v>
      </c>
      <c r="B76" s="3" t="s">
        <v>68</v>
      </c>
      <c r="C76" s="3" t="s">
        <v>124</v>
      </c>
      <c r="D76" s="3">
        <v>40591</v>
      </c>
      <c r="E76" s="4">
        <f t="shared" si="8"/>
        <v>10147.75</v>
      </c>
      <c r="F76" s="4">
        <f t="shared" si="9"/>
        <v>4059.1000000000004</v>
      </c>
      <c r="G76" s="4">
        <f t="shared" si="10"/>
        <v>6088.65</v>
      </c>
      <c r="H76" s="3">
        <v>7</v>
      </c>
      <c r="I76" s="3">
        <f t="shared" si="11"/>
        <v>2800</v>
      </c>
      <c r="J76" s="4">
        <f t="shared" si="12"/>
        <v>60886.5</v>
      </c>
      <c r="K76" s="4">
        <f t="shared" si="13"/>
        <v>4870.92</v>
      </c>
      <c r="L76" s="4">
        <f t="shared" si="14"/>
        <v>2029.5500000000002</v>
      </c>
      <c r="M76" s="4">
        <f t="shared" si="15"/>
        <v>56786.03</v>
      </c>
      <c r="O76" s="3" t="str" cm="1">
        <f t="array" ref="O76">_xlfn.IFS(J76&gt;100000,"High",J76&gt;80000,"Midium",J76&lt;80000,"Low")</f>
        <v>Low</v>
      </c>
    </row>
    <row r="77" spans="1:15" x14ac:dyDescent="0.4">
      <c r="A77" s="2">
        <v>75</v>
      </c>
      <c r="B77" s="3" t="s">
        <v>38</v>
      </c>
      <c r="C77" s="3" t="s">
        <v>123</v>
      </c>
      <c r="D77" s="3">
        <v>85123</v>
      </c>
      <c r="E77" s="4">
        <f t="shared" si="8"/>
        <v>21280.75</v>
      </c>
      <c r="F77" s="4">
        <f t="shared" si="9"/>
        <v>8512.3000000000011</v>
      </c>
      <c r="G77" s="4">
        <f t="shared" si="10"/>
        <v>12768.449999999999</v>
      </c>
      <c r="H77" s="3">
        <v>8</v>
      </c>
      <c r="I77" s="3">
        <f t="shared" si="11"/>
        <v>3200</v>
      </c>
      <c r="J77" s="4">
        <f t="shared" si="12"/>
        <v>127684.5</v>
      </c>
      <c r="K77" s="4">
        <f t="shared" si="13"/>
        <v>10214.76</v>
      </c>
      <c r="L77" s="4">
        <f t="shared" si="14"/>
        <v>4256.1500000000005</v>
      </c>
      <c r="M77" s="4">
        <f t="shared" si="15"/>
        <v>116413.59000000001</v>
      </c>
      <c r="O77" s="3" t="str" cm="1">
        <f t="array" ref="O77">_xlfn.IFS(J77&gt;100000,"High",J77&gt;80000,"Midium",J77&lt;80000,"Low")</f>
        <v>High</v>
      </c>
    </row>
    <row r="78" spans="1:15" x14ac:dyDescent="0.4">
      <c r="A78" s="2">
        <v>76</v>
      </c>
      <c r="B78" s="3" t="s">
        <v>78</v>
      </c>
      <c r="C78" s="3" t="s">
        <v>110</v>
      </c>
      <c r="D78" s="3">
        <v>53204</v>
      </c>
      <c r="E78" s="4">
        <f t="shared" si="8"/>
        <v>13301</v>
      </c>
      <c r="F78" s="4">
        <f t="shared" si="9"/>
        <v>5320.4000000000005</v>
      </c>
      <c r="G78" s="4">
        <f t="shared" si="10"/>
        <v>7980.5999999999995</v>
      </c>
      <c r="H78" s="3">
        <v>6</v>
      </c>
      <c r="I78" s="3">
        <f t="shared" si="11"/>
        <v>2400</v>
      </c>
      <c r="J78" s="4">
        <f t="shared" si="12"/>
        <v>79806</v>
      </c>
      <c r="K78" s="4">
        <f t="shared" si="13"/>
        <v>6384.48</v>
      </c>
      <c r="L78" s="4">
        <f t="shared" si="14"/>
        <v>2660.2000000000003</v>
      </c>
      <c r="M78" s="4">
        <f t="shared" si="15"/>
        <v>73161.320000000007</v>
      </c>
      <c r="O78" s="3" t="str" cm="1">
        <f t="array" ref="O78">_xlfn.IFS(J78&gt;100000,"High",J78&gt;80000,"Midium",J78&lt;80000,"Low")</f>
        <v>Low</v>
      </c>
    </row>
    <row r="79" spans="1:15" x14ac:dyDescent="0.4">
      <c r="A79" s="2">
        <v>77</v>
      </c>
      <c r="B79" s="3" t="s">
        <v>64</v>
      </c>
      <c r="C79" s="3" t="s">
        <v>89</v>
      </c>
      <c r="D79" s="3">
        <v>182407</v>
      </c>
      <c r="E79" s="4">
        <f t="shared" si="8"/>
        <v>45601.75</v>
      </c>
      <c r="F79" s="4">
        <f t="shared" si="9"/>
        <v>18240.7</v>
      </c>
      <c r="G79" s="4">
        <f t="shared" si="10"/>
        <v>27361.05</v>
      </c>
      <c r="H79" s="3">
        <v>4</v>
      </c>
      <c r="I79" s="3">
        <f t="shared" si="11"/>
        <v>1600</v>
      </c>
      <c r="J79" s="4">
        <f t="shared" si="12"/>
        <v>273610.5</v>
      </c>
      <c r="K79" s="4">
        <f t="shared" si="13"/>
        <v>21888.84</v>
      </c>
      <c r="L79" s="4">
        <f t="shared" si="14"/>
        <v>9120.35</v>
      </c>
      <c r="M79" s="4">
        <f t="shared" si="15"/>
        <v>244201.31</v>
      </c>
      <c r="O79" s="3" t="str" cm="1">
        <f t="array" ref="O79">_xlfn.IFS(J79&gt;100000,"High",J79&gt;80000,"Midium",J79&lt;80000,"Low")</f>
        <v>High</v>
      </c>
    </row>
    <row r="80" spans="1:15" x14ac:dyDescent="0.4">
      <c r="A80" s="2">
        <v>78</v>
      </c>
      <c r="B80" s="3" t="s">
        <v>74</v>
      </c>
      <c r="C80" s="3" t="s">
        <v>92</v>
      </c>
      <c r="D80" s="3">
        <v>74013</v>
      </c>
      <c r="E80" s="4">
        <f t="shared" si="8"/>
        <v>18503.25</v>
      </c>
      <c r="F80" s="4">
        <f t="shared" si="9"/>
        <v>7401.3</v>
      </c>
      <c r="G80" s="4">
        <f t="shared" si="10"/>
        <v>11101.949999999999</v>
      </c>
      <c r="H80" s="3">
        <v>7</v>
      </c>
      <c r="I80" s="3">
        <f t="shared" si="11"/>
        <v>2800</v>
      </c>
      <c r="J80" s="4">
        <f t="shared" si="12"/>
        <v>111019.5</v>
      </c>
      <c r="K80" s="4">
        <f t="shared" si="13"/>
        <v>8881.56</v>
      </c>
      <c r="L80" s="4">
        <f t="shared" si="14"/>
        <v>3700.65</v>
      </c>
      <c r="M80" s="4">
        <f t="shared" si="15"/>
        <v>101237.29000000001</v>
      </c>
      <c r="O80" s="3" t="str" cm="1">
        <f t="array" ref="O80">_xlfn.IFS(J80&gt;100000,"High",J80&gt;80000,"Midium",J80&lt;80000,"Low")</f>
        <v>High</v>
      </c>
    </row>
    <row r="81" spans="1:15" x14ac:dyDescent="0.4">
      <c r="A81" s="2">
        <v>79</v>
      </c>
      <c r="B81" s="3" t="s">
        <v>40</v>
      </c>
      <c r="C81" s="3" t="s">
        <v>90</v>
      </c>
      <c r="D81" s="3">
        <v>183596</v>
      </c>
      <c r="E81" s="4">
        <f t="shared" si="8"/>
        <v>45899</v>
      </c>
      <c r="F81" s="4">
        <f t="shared" si="9"/>
        <v>18359.600000000002</v>
      </c>
      <c r="G81" s="4">
        <f t="shared" si="10"/>
        <v>27539.399999999998</v>
      </c>
      <c r="H81" s="3">
        <v>6</v>
      </c>
      <c r="I81" s="3">
        <f t="shared" si="11"/>
        <v>2400</v>
      </c>
      <c r="J81" s="4">
        <f t="shared" si="12"/>
        <v>275394</v>
      </c>
      <c r="K81" s="4">
        <f t="shared" si="13"/>
        <v>22031.52</v>
      </c>
      <c r="L81" s="4">
        <f t="shared" si="14"/>
        <v>9179.8000000000011</v>
      </c>
      <c r="M81" s="4">
        <f t="shared" si="15"/>
        <v>246582.68000000002</v>
      </c>
      <c r="O81" s="3" t="str" cm="1">
        <f t="array" ref="O81">_xlfn.IFS(J81&gt;100000,"High",J81&gt;80000,"Midium",J81&lt;80000,"Low")</f>
        <v>High</v>
      </c>
    </row>
    <row r="82" spans="1:15" x14ac:dyDescent="0.4">
      <c r="A82" s="2">
        <v>80</v>
      </c>
      <c r="B82" s="3" t="s">
        <v>79</v>
      </c>
      <c r="C82" s="3" t="s">
        <v>91</v>
      </c>
      <c r="D82" s="3">
        <v>165356</v>
      </c>
      <c r="E82" s="4">
        <f t="shared" si="8"/>
        <v>41339</v>
      </c>
      <c r="F82" s="4">
        <f t="shared" si="9"/>
        <v>16535.600000000002</v>
      </c>
      <c r="G82" s="4">
        <f t="shared" si="10"/>
        <v>24803.399999999998</v>
      </c>
      <c r="H82" s="3">
        <v>3</v>
      </c>
      <c r="I82" s="3">
        <f t="shared" si="11"/>
        <v>1200</v>
      </c>
      <c r="J82" s="4">
        <f t="shared" si="12"/>
        <v>248034</v>
      </c>
      <c r="K82" s="4">
        <f t="shared" si="13"/>
        <v>19842.719999999998</v>
      </c>
      <c r="L82" s="4">
        <f t="shared" si="14"/>
        <v>8267.8000000000011</v>
      </c>
      <c r="M82" s="4">
        <f t="shared" si="15"/>
        <v>221123.48</v>
      </c>
      <c r="O82" s="3" t="str" cm="1">
        <f t="array" ref="O82">_xlfn.IFS(J82&gt;100000,"High",J82&gt;80000,"Midium",J82&lt;80000,"Low")</f>
        <v>High</v>
      </c>
    </row>
    <row r="83" spans="1:15" x14ac:dyDescent="0.4">
      <c r="A83" s="2">
        <v>81</v>
      </c>
      <c r="B83" s="3" t="s">
        <v>41</v>
      </c>
      <c r="C83" s="3" t="s">
        <v>93</v>
      </c>
      <c r="D83" s="3">
        <v>176089</v>
      </c>
      <c r="E83" s="4">
        <f t="shared" si="8"/>
        <v>44022.25</v>
      </c>
      <c r="F83" s="4">
        <f t="shared" si="9"/>
        <v>17608.900000000001</v>
      </c>
      <c r="G83" s="4">
        <f t="shared" si="10"/>
        <v>26413.35</v>
      </c>
      <c r="H83" s="3">
        <v>8</v>
      </c>
      <c r="I83" s="3">
        <f t="shared" si="11"/>
        <v>3200</v>
      </c>
      <c r="J83" s="4">
        <f t="shared" si="12"/>
        <v>264133.5</v>
      </c>
      <c r="K83" s="4">
        <f t="shared" si="13"/>
        <v>21130.68</v>
      </c>
      <c r="L83" s="4">
        <f t="shared" si="14"/>
        <v>8804.4500000000007</v>
      </c>
      <c r="M83" s="4">
        <f t="shared" si="15"/>
        <v>237398.37</v>
      </c>
      <c r="O83" s="3" t="str" cm="1">
        <f t="array" ref="O83">_xlfn.IFS(J83&gt;100000,"High",J83&gt;80000,"Midium",J83&lt;80000,"Low")</f>
        <v>High</v>
      </c>
    </row>
    <row r="84" spans="1:15" x14ac:dyDescent="0.4">
      <c r="A84" s="2">
        <v>82</v>
      </c>
      <c r="B84" s="3" t="s">
        <v>75</v>
      </c>
      <c r="C84" s="3" t="s">
        <v>94</v>
      </c>
      <c r="D84" s="3">
        <v>133578</v>
      </c>
      <c r="E84" s="4">
        <f t="shared" si="8"/>
        <v>33394.5</v>
      </c>
      <c r="F84" s="4">
        <f t="shared" si="9"/>
        <v>13357.800000000001</v>
      </c>
      <c r="G84" s="4">
        <f t="shared" si="10"/>
        <v>20036.7</v>
      </c>
      <c r="H84" s="3">
        <v>5</v>
      </c>
      <c r="I84" s="3">
        <f t="shared" si="11"/>
        <v>2000</v>
      </c>
      <c r="J84" s="4">
        <f t="shared" si="12"/>
        <v>200367</v>
      </c>
      <c r="K84" s="4">
        <f t="shared" si="13"/>
        <v>16029.359999999999</v>
      </c>
      <c r="L84" s="4">
        <f t="shared" si="14"/>
        <v>6678.9000000000005</v>
      </c>
      <c r="M84" s="4">
        <f t="shared" si="15"/>
        <v>179658.74000000002</v>
      </c>
      <c r="O84" s="3" t="str" cm="1">
        <f t="array" ref="O84">_xlfn.IFS(J84&gt;100000,"High",J84&gt;80000,"Midium",J84&lt;80000,"Low")</f>
        <v>High</v>
      </c>
    </row>
    <row r="85" spans="1:15" x14ac:dyDescent="0.4">
      <c r="A85" s="2">
        <v>83</v>
      </c>
      <c r="B85" s="3" t="s">
        <v>42</v>
      </c>
      <c r="C85" s="3" t="s">
        <v>95</v>
      </c>
      <c r="D85" s="3">
        <v>132304</v>
      </c>
      <c r="E85" s="4">
        <f t="shared" si="8"/>
        <v>33076</v>
      </c>
      <c r="F85" s="4">
        <f t="shared" si="9"/>
        <v>13230.400000000001</v>
      </c>
      <c r="G85" s="4">
        <f t="shared" si="10"/>
        <v>19845.599999999999</v>
      </c>
      <c r="H85" s="3">
        <v>6</v>
      </c>
      <c r="I85" s="3">
        <f t="shared" si="11"/>
        <v>2400</v>
      </c>
      <c r="J85" s="4">
        <f t="shared" si="12"/>
        <v>198456</v>
      </c>
      <c r="K85" s="4">
        <f t="shared" si="13"/>
        <v>15876.48</v>
      </c>
      <c r="L85" s="4">
        <f t="shared" si="14"/>
        <v>6615.2000000000007</v>
      </c>
      <c r="M85" s="4">
        <f t="shared" si="15"/>
        <v>178364.31999999998</v>
      </c>
      <c r="O85" s="3" t="str" cm="1">
        <f t="array" ref="O85">_xlfn.IFS(J85&gt;100000,"High",J85&gt;80000,"Midium",J85&lt;80000,"Low")</f>
        <v>High</v>
      </c>
    </row>
    <row r="86" spans="1:15" x14ac:dyDescent="0.4">
      <c r="A86" s="2">
        <v>84</v>
      </c>
      <c r="B86" s="3" t="s">
        <v>65</v>
      </c>
      <c r="C86" s="3" t="s">
        <v>96</v>
      </c>
      <c r="D86" s="3">
        <v>146823</v>
      </c>
      <c r="E86" s="4">
        <f t="shared" si="8"/>
        <v>36705.75</v>
      </c>
      <c r="F86" s="4">
        <f t="shared" si="9"/>
        <v>14682.300000000001</v>
      </c>
      <c r="G86" s="4">
        <f t="shared" si="10"/>
        <v>22023.45</v>
      </c>
      <c r="H86" s="3">
        <v>9</v>
      </c>
      <c r="I86" s="3">
        <f t="shared" si="11"/>
        <v>3600</v>
      </c>
      <c r="J86" s="4">
        <f t="shared" si="12"/>
        <v>220234.5</v>
      </c>
      <c r="K86" s="4">
        <f t="shared" si="13"/>
        <v>17618.759999999998</v>
      </c>
      <c r="L86" s="4">
        <f t="shared" si="14"/>
        <v>7341.1500000000005</v>
      </c>
      <c r="M86" s="4">
        <f t="shared" si="15"/>
        <v>198874.59</v>
      </c>
      <c r="O86" s="3" t="str" cm="1">
        <f t="array" ref="O86">_xlfn.IFS(J86&gt;100000,"High",J86&gt;80000,"Midium",J86&lt;80000,"Low")</f>
        <v>High</v>
      </c>
    </row>
    <row r="87" spans="1:15" x14ac:dyDescent="0.4">
      <c r="A87" s="2">
        <v>85</v>
      </c>
      <c r="B87" s="3" t="s">
        <v>43</v>
      </c>
      <c r="C87" s="3" t="s">
        <v>97</v>
      </c>
      <c r="D87" s="3">
        <v>80016</v>
      </c>
      <c r="E87" s="4">
        <f t="shared" si="8"/>
        <v>20004</v>
      </c>
      <c r="F87" s="4">
        <f t="shared" si="9"/>
        <v>8001.6</v>
      </c>
      <c r="G87" s="4">
        <f t="shared" si="10"/>
        <v>12002.4</v>
      </c>
      <c r="H87" s="3">
        <v>3</v>
      </c>
      <c r="I87" s="3">
        <f t="shared" si="11"/>
        <v>1200</v>
      </c>
      <c r="J87" s="4">
        <f t="shared" si="12"/>
        <v>120024</v>
      </c>
      <c r="K87" s="4">
        <f t="shared" si="13"/>
        <v>9601.92</v>
      </c>
      <c r="L87" s="4">
        <f t="shared" si="14"/>
        <v>4000.8</v>
      </c>
      <c r="M87" s="4">
        <f t="shared" si="15"/>
        <v>107621.28</v>
      </c>
      <c r="O87" s="3" t="str" cm="1">
        <f t="array" ref="O87">_xlfn.IFS(J87&gt;100000,"High",J87&gt;80000,"Midium",J87&lt;80000,"Low")</f>
        <v>High</v>
      </c>
    </row>
    <row r="88" spans="1:15" x14ac:dyDescent="0.4">
      <c r="A88" s="2">
        <v>86</v>
      </c>
      <c r="B88" s="3" t="s">
        <v>72</v>
      </c>
      <c r="C88" s="3" t="s">
        <v>98</v>
      </c>
      <c r="D88" s="3">
        <v>147080</v>
      </c>
      <c r="E88" s="4">
        <f t="shared" si="8"/>
        <v>36770</v>
      </c>
      <c r="F88" s="4">
        <f t="shared" si="9"/>
        <v>14708</v>
      </c>
      <c r="G88" s="4">
        <f t="shared" si="10"/>
        <v>22062</v>
      </c>
      <c r="H88" s="3">
        <v>3</v>
      </c>
      <c r="I88" s="3">
        <f t="shared" si="11"/>
        <v>1200</v>
      </c>
      <c r="J88" s="4">
        <f t="shared" si="12"/>
        <v>220620</v>
      </c>
      <c r="K88" s="4">
        <f t="shared" si="13"/>
        <v>17649.599999999999</v>
      </c>
      <c r="L88" s="4">
        <f t="shared" si="14"/>
        <v>7354</v>
      </c>
      <c r="M88" s="4">
        <f t="shared" si="15"/>
        <v>196816.4</v>
      </c>
      <c r="O88" s="3" t="str" cm="1">
        <f t="array" ref="O88">_xlfn.IFS(J88&gt;100000,"High",J88&gt;80000,"Midium",J88&lt;80000,"Low")</f>
        <v>High</v>
      </c>
    </row>
    <row r="89" spans="1:15" x14ac:dyDescent="0.4">
      <c r="A89" s="2">
        <v>87</v>
      </c>
      <c r="B89" s="3" t="s">
        <v>44</v>
      </c>
      <c r="C89" s="3" t="s">
        <v>99</v>
      </c>
      <c r="D89" s="3">
        <v>152603</v>
      </c>
      <c r="E89" s="4">
        <f t="shared" si="8"/>
        <v>38150.75</v>
      </c>
      <c r="F89" s="4">
        <f t="shared" si="9"/>
        <v>15260.300000000001</v>
      </c>
      <c r="G89" s="4">
        <f t="shared" si="10"/>
        <v>22890.45</v>
      </c>
      <c r="H89" s="3">
        <v>8</v>
      </c>
      <c r="I89" s="3">
        <f t="shared" si="11"/>
        <v>3200</v>
      </c>
      <c r="J89" s="4">
        <f t="shared" si="12"/>
        <v>228904.5</v>
      </c>
      <c r="K89" s="4">
        <f t="shared" si="13"/>
        <v>18312.36</v>
      </c>
      <c r="L89" s="4">
        <f t="shared" si="14"/>
        <v>7630.1500000000005</v>
      </c>
      <c r="M89" s="4">
        <f t="shared" si="15"/>
        <v>206161.99000000002</v>
      </c>
      <c r="O89" s="3" t="str" cm="1">
        <f t="array" ref="O89">_xlfn.IFS(J89&gt;100000,"High",J89&gt;80000,"Midium",J89&lt;80000,"Low")</f>
        <v>High</v>
      </c>
    </row>
    <row r="90" spans="1:15" x14ac:dyDescent="0.4">
      <c r="A90" s="2">
        <v>88</v>
      </c>
      <c r="B90" s="3" t="s">
        <v>80</v>
      </c>
      <c r="C90" s="3" t="s">
        <v>100</v>
      </c>
      <c r="D90" s="3">
        <v>185175</v>
      </c>
      <c r="E90" s="4">
        <f t="shared" si="8"/>
        <v>46293.75</v>
      </c>
      <c r="F90" s="4">
        <f t="shared" si="9"/>
        <v>18517.5</v>
      </c>
      <c r="G90" s="4">
        <f t="shared" si="10"/>
        <v>27776.25</v>
      </c>
      <c r="H90" s="3">
        <v>3</v>
      </c>
      <c r="I90" s="3">
        <f t="shared" si="11"/>
        <v>1200</v>
      </c>
      <c r="J90" s="4">
        <f t="shared" si="12"/>
        <v>277762.5</v>
      </c>
      <c r="K90" s="4">
        <f t="shared" si="13"/>
        <v>22221</v>
      </c>
      <c r="L90" s="4">
        <f t="shared" si="14"/>
        <v>9258.75</v>
      </c>
      <c r="M90" s="4">
        <f t="shared" si="15"/>
        <v>247482.75</v>
      </c>
      <c r="O90" s="3" t="str" cm="1">
        <f t="array" ref="O90">_xlfn.IFS(J90&gt;100000,"High",J90&gt;80000,"Midium",J90&lt;80000,"Low")</f>
        <v>High</v>
      </c>
    </row>
    <row r="91" spans="1:15" x14ac:dyDescent="0.4">
      <c r="A91" s="2">
        <v>89</v>
      </c>
      <c r="B91" s="3" t="s">
        <v>45</v>
      </c>
      <c r="C91" s="3" t="s">
        <v>101</v>
      </c>
      <c r="D91" s="3">
        <v>196697</v>
      </c>
      <c r="E91" s="4">
        <f t="shared" si="8"/>
        <v>49174.25</v>
      </c>
      <c r="F91" s="4">
        <f t="shared" si="9"/>
        <v>19669.7</v>
      </c>
      <c r="G91" s="4">
        <f t="shared" si="10"/>
        <v>29504.55</v>
      </c>
      <c r="H91" s="3">
        <v>6</v>
      </c>
      <c r="I91" s="3">
        <f t="shared" si="11"/>
        <v>2400</v>
      </c>
      <c r="J91" s="4">
        <f t="shared" si="12"/>
        <v>295045.5</v>
      </c>
      <c r="K91" s="4">
        <f t="shared" si="13"/>
        <v>23603.64</v>
      </c>
      <c r="L91" s="4">
        <f t="shared" si="14"/>
        <v>9834.85</v>
      </c>
      <c r="M91" s="4">
        <f t="shared" si="15"/>
        <v>264007.01</v>
      </c>
      <c r="O91" s="3" t="str" cm="1">
        <f t="array" ref="O91">_xlfn.IFS(J91&gt;100000,"High",J91&gt;80000,"Midium",J91&lt;80000,"Low")</f>
        <v>High</v>
      </c>
    </row>
    <row r="92" spans="1:15" x14ac:dyDescent="0.4">
      <c r="A92" s="2">
        <v>90</v>
      </c>
      <c r="B92" s="3" t="s">
        <v>71</v>
      </c>
      <c r="C92" s="3" t="s">
        <v>102</v>
      </c>
      <c r="D92" s="3">
        <v>80299</v>
      </c>
      <c r="E92" s="4">
        <f t="shared" si="8"/>
        <v>20074.75</v>
      </c>
      <c r="F92" s="4">
        <f t="shared" si="9"/>
        <v>8029.9000000000005</v>
      </c>
      <c r="G92" s="4">
        <f t="shared" si="10"/>
        <v>12044.85</v>
      </c>
      <c r="H92" s="3">
        <v>5</v>
      </c>
      <c r="I92" s="3">
        <f t="shared" si="11"/>
        <v>2000</v>
      </c>
      <c r="J92" s="4">
        <f t="shared" si="12"/>
        <v>120448.5</v>
      </c>
      <c r="K92" s="4">
        <f t="shared" si="13"/>
        <v>9635.8799999999992</v>
      </c>
      <c r="L92" s="4">
        <f t="shared" si="14"/>
        <v>4014.9500000000003</v>
      </c>
      <c r="M92" s="4">
        <f t="shared" si="15"/>
        <v>108797.67</v>
      </c>
      <c r="O92" s="3" t="str" cm="1">
        <f t="array" ref="O92">_xlfn.IFS(J92&gt;100000,"High",J92&gt;80000,"Midium",J92&lt;80000,"Low")</f>
        <v>High</v>
      </c>
    </row>
    <row r="93" spans="1:15" x14ac:dyDescent="0.4">
      <c r="A93" s="2">
        <v>91</v>
      </c>
      <c r="B93" s="3" t="s">
        <v>46</v>
      </c>
      <c r="C93" s="3" t="s">
        <v>103</v>
      </c>
      <c r="D93" s="3">
        <v>121963</v>
      </c>
      <c r="E93" s="4">
        <f t="shared" si="8"/>
        <v>30490.75</v>
      </c>
      <c r="F93" s="4">
        <f t="shared" si="9"/>
        <v>12196.300000000001</v>
      </c>
      <c r="G93" s="4">
        <f t="shared" si="10"/>
        <v>18294.45</v>
      </c>
      <c r="H93" s="3">
        <v>4</v>
      </c>
      <c r="I93" s="3">
        <f t="shared" si="11"/>
        <v>1600</v>
      </c>
      <c r="J93" s="4">
        <f t="shared" si="12"/>
        <v>182944.5</v>
      </c>
      <c r="K93" s="4">
        <f t="shared" si="13"/>
        <v>14635.56</v>
      </c>
      <c r="L93" s="4">
        <f t="shared" si="14"/>
        <v>6098.1500000000005</v>
      </c>
      <c r="M93" s="4">
        <f t="shared" si="15"/>
        <v>163810.79</v>
      </c>
      <c r="O93" s="3" t="str" cm="1">
        <f t="array" ref="O93">_xlfn.IFS(J93&gt;100000,"High",J93&gt;80000,"Midium",J93&lt;80000,"Low")</f>
        <v>High</v>
      </c>
    </row>
    <row r="94" spans="1:15" x14ac:dyDescent="0.4">
      <c r="A94" s="2">
        <v>92</v>
      </c>
      <c r="B94" s="3" t="s">
        <v>60</v>
      </c>
      <c r="C94" s="3" t="s">
        <v>104</v>
      </c>
      <c r="D94" s="3">
        <v>152872</v>
      </c>
      <c r="E94" s="4">
        <f t="shared" si="8"/>
        <v>38218</v>
      </c>
      <c r="F94" s="4">
        <f t="shared" si="9"/>
        <v>15287.2</v>
      </c>
      <c r="G94" s="4">
        <f t="shared" si="10"/>
        <v>22930.799999999999</v>
      </c>
      <c r="H94" s="3">
        <v>5</v>
      </c>
      <c r="I94" s="3">
        <f t="shared" si="11"/>
        <v>2000</v>
      </c>
      <c r="J94" s="4">
        <f t="shared" si="12"/>
        <v>229308</v>
      </c>
      <c r="K94" s="4">
        <f t="shared" si="13"/>
        <v>18344.64</v>
      </c>
      <c r="L94" s="4">
        <f t="shared" si="14"/>
        <v>7643.6</v>
      </c>
      <c r="M94" s="4">
        <f t="shared" si="15"/>
        <v>205319.75999999998</v>
      </c>
      <c r="O94" s="3" t="str" cm="1">
        <f t="array" ref="O94">_xlfn.IFS(J94&gt;100000,"High",J94&gt;80000,"Midium",J94&lt;80000,"Low")</f>
        <v>High</v>
      </c>
    </row>
    <row r="95" spans="1:15" x14ac:dyDescent="0.4">
      <c r="A95" s="2">
        <v>93</v>
      </c>
      <c r="B95" s="3" t="s">
        <v>47</v>
      </c>
      <c r="C95" s="3" t="s">
        <v>93</v>
      </c>
      <c r="D95" s="3">
        <v>46823</v>
      </c>
      <c r="E95" s="4">
        <f t="shared" si="8"/>
        <v>11705.75</v>
      </c>
      <c r="F95" s="4">
        <f t="shared" si="9"/>
        <v>4682.3</v>
      </c>
      <c r="G95" s="4">
        <f t="shared" si="10"/>
        <v>7023.45</v>
      </c>
      <c r="H95" s="3">
        <v>8</v>
      </c>
      <c r="I95" s="3">
        <f t="shared" si="11"/>
        <v>3200</v>
      </c>
      <c r="J95" s="4">
        <f t="shared" si="12"/>
        <v>70234.5</v>
      </c>
      <c r="K95" s="4">
        <f t="shared" si="13"/>
        <v>5618.76</v>
      </c>
      <c r="L95" s="4">
        <f t="shared" si="14"/>
        <v>2341.15</v>
      </c>
      <c r="M95" s="4">
        <f t="shared" si="15"/>
        <v>65474.59</v>
      </c>
      <c r="O95" s="3" t="str" cm="1">
        <f t="array" ref="O95">_xlfn.IFS(J95&gt;100000,"High",J95&gt;80000,"Midium",J95&lt;80000,"Low")</f>
        <v>Low</v>
      </c>
    </row>
    <row r="96" spans="1:15" x14ac:dyDescent="0.4">
      <c r="A96" s="2">
        <v>94</v>
      </c>
      <c r="B96" s="3" t="s">
        <v>61</v>
      </c>
      <c r="C96" s="3" t="s">
        <v>94</v>
      </c>
      <c r="D96" s="3">
        <v>194681</v>
      </c>
      <c r="E96" s="4">
        <f t="shared" si="8"/>
        <v>48670.25</v>
      </c>
      <c r="F96" s="4">
        <f t="shared" si="9"/>
        <v>19468.100000000002</v>
      </c>
      <c r="G96" s="4">
        <f t="shared" si="10"/>
        <v>29202.149999999998</v>
      </c>
      <c r="H96" s="3">
        <v>9</v>
      </c>
      <c r="I96" s="3">
        <f t="shared" si="11"/>
        <v>3600</v>
      </c>
      <c r="J96" s="4">
        <f t="shared" si="12"/>
        <v>292021.5</v>
      </c>
      <c r="K96" s="4">
        <f t="shared" si="13"/>
        <v>23361.719999999998</v>
      </c>
      <c r="L96" s="4">
        <f t="shared" si="14"/>
        <v>9734.0500000000011</v>
      </c>
      <c r="M96" s="4">
        <f t="shared" si="15"/>
        <v>262525.73000000004</v>
      </c>
      <c r="O96" s="3" t="str" cm="1">
        <f t="array" ref="O96">_xlfn.IFS(J96&gt;100000,"High",J96&gt;80000,"Midium",J96&lt;80000,"Low")</f>
        <v>High</v>
      </c>
    </row>
    <row r="97" spans="1:15" x14ac:dyDescent="0.4">
      <c r="A97" s="2">
        <v>95</v>
      </c>
      <c r="B97" s="3" t="s">
        <v>48</v>
      </c>
      <c r="C97" s="3" t="s">
        <v>95</v>
      </c>
      <c r="D97" s="3">
        <v>199567</v>
      </c>
      <c r="E97" s="4">
        <f t="shared" si="8"/>
        <v>49891.75</v>
      </c>
      <c r="F97" s="4">
        <f t="shared" si="9"/>
        <v>19956.7</v>
      </c>
      <c r="G97" s="4">
        <f t="shared" si="10"/>
        <v>29935.05</v>
      </c>
      <c r="H97" s="3">
        <v>5</v>
      </c>
      <c r="I97" s="3">
        <f t="shared" si="11"/>
        <v>2000</v>
      </c>
      <c r="J97" s="4">
        <f t="shared" si="12"/>
        <v>299350.5</v>
      </c>
      <c r="K97" s="4">
        <f t="shared" si="13"/>
        <v>23948.04</v>
      </c>
      <c r="L97" s="4">
        <f t="shared" si="14"/>
        <v>9978.35</v>
      </c>
      <c r="M97" s="4">
        <f t="shared" si="15"/>
        <v>267424.11000000004</v>
      </c>
      <c r="O97" s="3" t="str" cm="1">
        <f t="array" ref="O97">_xlfn.IFS(J97&gt;100000,"High",J97&gt;80000,"Midium",J97&lt;80000,"Low")</f>
        <v>High</v>
      </c>
    </row>
    <row r="98" spans="1:15" x14ac:dyDescent="0.4">
      <c r="A98" s="2">
        <v>96</v>
      </c>
      <c r="B98" s="3" t="s">
        <v>54</v>
      </c>
      <c r="C98" s="3" t="s">
        <v>96</v>
      </c>
      <c r="D98" s="3">
        <v>154742</v>
      </c>
      <c r="E98" s="4">
        <f t="shared" si="8"/>
        <v>38685.5</v>
      </c>
      <c r="F98" s="4">
        <f t="shared" si="9"/>
        <v>15474.2</v>
      </c>
      <c r="G98" s="4">
        <f t="shared" si="10"/>
        <v>23211.3</v>
      </c>
      <c r="H98" s="3">
        <v>3</v>
      </c>
      <c r="I98" s="3">
        <f t="shared" si="11"/>
        <v>1200</v>
      </c>
      <c r="J98" s="4">
        <f t="shared" si="12"/>
        <v>232113</v>
      </c>
      <c r="K98" s="4">
        <f t="shared" si="13"/>
        <v>18569.04</v>
      </c>
      <c r="L98" s="4">
        <f t="shared" si="14"/>
        <v>7737.1</v>
      </c>
      <c r="M98" s="4">
        <f t="shared" si="15"/>
        <v>207006.86</v>
      </c>
      <c r="O98" s="3" t="str" cm="1">
        <f t="array" ref="O98">_xlfn.IFS(J98&gt;100000,"High",J98&gt;80000,"Midium",J98&lt;80000,"Low")</f>
        <v>High</v>
      </c>
    </row>
    <row r="99" spans="1:15" x14ac:dyDescent="0.4">
      <c r="A99" s="2">
        <v>97</v>
      </c>
      <c r="B99" s="3" t="s">
        <v>49</v>
      </c>
      <c r="C99" s="3" t="s">
        <v>97</v>
      </c>
      <c r="D99" s="3">
        <v>175632</v>
      </c>
      <c r="E99" s="4">
        <f t="shared" si="8"/>
        <v>43908</v>
      </c>
      <c r="F99" s="4">
        <f t="shared" si="9"/>
        <v>17563.2</v>
      </c>
      <c r="G99" s="4">
        <f t="shared" si="10"/>
        <v>26344.799999999999</v>
      </c>
      <c r="H99" s="3">
        <v>7</v>
      </c>
      <c r="I99" s="3">
        <f t="shared" si="11"/>
        <v>2800</v>
      </c>
      <c r="J99" s="4">
        <f t="shared" si="12"/>
        <v>263448</v>
      </c>
      <c r="K99" s="4">
        <f t="shared" si="13"/>
        <v>21075.84</v>
      </c>
      <c r="L99" s="4">
        <f t="shared" si="14"/>
        <v>8781.6</v>
      </c>
      <c r="M99" s="4">
        <f t="shared" si="15"/>
        <v>236390.56</v>
      </c>
      <c r="O99" s="3" t="str" cm="1">
        <f t="array" ref="O99">_xlfn.IFS(J99&gt;100000,"High",J99&gt;80000,"Midium",J99&lt;80000,"Low")</f>
        <v>High</v>
      </c>
    </row>
    <row r="100" spans="1:15" x14ac:dyDescent="0.4">
      <c r="A100" s="2">
        <v>98</v>
      </c>
      <c r="B100" s="3" t="s">
        <v>51</v>
      </c>
      <c r="C100" s="3" t="s">
        <v>98</v>
      </c>
      <c r="D100" s="3">
        <v>125211</v>
      </c>
      <c r="E100" s="4">
        <f t="shared" si="8"/>
        <v>31302.75</v>
      </c>
      <c r="F100" s="4">
        <f t="shared" si="9"/>
        <v>12521.1</v>
      </c>
      <c r="G100" s="4">
        <f t="shared" si="10"/>
        <v>18781.649999999998</v>
      </c>
      <c r="H100" s="3">
        <v>5</v>
      </c>
      <c r="I100" s="3">
        <f t="shared" si="11"/>
        <v>2000</v>
      </c>
      <c r="J100" s="4">
        <f t="shared" si="12"/>
        <v>187816.5</v>
      </c>
      <c r="K100" s="4">
        <f t="shared" si="13"/>
        <v>15025.32</v>
      </c>
      <c r="L100" s="4">
        <f t="shared" si="14"/>
        <v>6260.55</v>
      </c>
      <c r="M100" s="4">
        <f t="shared" si="15"/>
        <v>168530.63</v>
      </c>
      <c r="O100" s="3" t="str" cm="1">
        <f t="array" ref="O100">_xlfn.IFS(J100&gt;100000,"High",J100&gt;80000,"Midium",J100&lt;80000,"Low")</f>
        <v>High</v>
      </c>
    </row>
    <row r="101" spans="1:15" x14ac:dyDescent="0.4">
      <c r="A101" s="2">
        <v>99</v>
      </c>
      <c r="B101" s="3" t="s">
        <v>50</v>
      </c>
      <c r="C101" s="3" t="s">
        <v>99</v>
      </c>
      <c r="D101" s="3">
        <v>104917</v>
      </c>
      <c r="E101" s="4">
        <f t="shared" si="8"/>
        <v>26229.25</v>
      </c>
      <c r="F101" s="4">
        <f t="shared" si="9"/>
        <v>10491.7</v>
      </c>
      <c r="G101" s="4">
        <f t="shared" si="10"/>
        <v>15737.55</v>
      </c>
      <c r="H101" s="3">
        <v>9</v>
      </c>
      <c r="I101" s="3">
        <f t="shared" si="11"/>
        <v>3600</v>
      </c>
      <c r="J101" s="4">
        <f t="shared" si="12"/>
        <v>157375.5</v>
      </c>
      <c r="K101" s="4">
        <f t="shared" si="13"/>
        <v>12590.039999999999</v>
      </c>
      <c r="L101" s="4">
        <f t="shared" si="14"/>
        <v>5245.85</v>
      </c>
      <c r="M101" s="4">
        <f t="shared" si="15"/>
        <v>143139.60999999999</v>
      </c>
      <c r="O101" s="3" t="str" cm="1">
        <f t="array" ref="O101">_xlfn.IFS(J101&gt;100000,"High",J101&gt;80000,"Midium",J101&lt;80000,"Low")</f>
        <v>High</v>
      </c>
    </row>
    <row r="102" spans="1:15" x14ac:dyDescent="0.4">
      <c r="A102" s="2">
        <v>100</v>
      </c>
      <c r="B102" s="3" t="s">
        <v>56</v>
      </c>
      <c r="C102" s="3" t="s">
        <v>100</v>
      </c>
      <c r="D102" s="3">
        <v>74833</v>
      </c>
      <c r="E102" s="4">
        <f t="shared" si="8"/>
        <v>18708.25</v>
      </c>
      <c r="F102" s="4">
        <f t="shared" si="9"/>
        <v>7483.3</v>
      </c>
      <c r="G102" s="4">
        <f t="shared" si="10"/>
        <v>11224.949999999999</v>
      </c>
      <c r="H102" s="3">
        <v>8</v>
      </c>
      <c r="I102" s="3">
        <f t="shared" si="11"/>
        <v>3200</v>
      </c>
      <c r="J102" s="4">
        <f t="shared" si="12"/>
        <v>112249.5</v>
      </c>
      <c r="K102" s="4">
        <f t="shared" si="13"/>
        <v>8979.9599999999991</v>
      </c>
      <c r="L102" s="4">
        <f t="shared" si="14"/>
        <v>3741.65</v>
      </c>
      <c r="M102" s="4">
        <f t="shared" si="15"/>
        <v>102727.89000000001</v>
      </c>
      <c r="O102" s="3" t="str" cm="1">
        <f t="array" ref="O102">_xlfn.IFS(J102&gt;100000,"High",J102&gt;80000,"Midium",J102&lt;80000,"Low")</f>
        <v>High</v>
      </c>
    </row>
    <row r="106" spans="1:15" x14ac:dyDescent="0.4">
      <c r="B106" s="13" t="s">
        <v>155</v>
      </c>
      <c r="C106" s="13" t="s">
        <v>156</v>
      </c>
      <c r="D106" s="13" t="s">
        <v>157</v>
      </c>
      <c r="E106" s="13" t="s">
        <v>158</v>
      </c>
    </row>
    <row r="107" spans="1:15" x14ac:dyDescent="0.4">
      <c r="B107" s="12" t="s">
        <v>62</v>
      </c>
      <c r="C107" s="12" t="str">
        <f>VLOOKUP(B107,B3:C102,2,FALSE)</f>
        <v>Human Resources Manager</v>
      </c>
      <c r="D107" s="12">
        <f>VLOOKUP(B107,B3:M102,3,FALSE)</f>
        <v>165391</v>
      </c>
      <c r="E107" s="12">
        <f>VLOOKUP(B107,B3:M102,9,FALSE)</f>
        <v>248086.5</v>
      </c>
    </row>
    <row r="195" spans="2:2" x14ac:dyDescent="0.4">
      <c r="B195" t="s">
        <v>83</v>
      </c>
    </row>
    <row r="197" spans="2:2" x14ac:dyDescent="0.4">
      <c r="B197" t="s">
        <v>84</v>
      </c>
    </row>
    <row r="199" spans="2:2" x14ac:dyDescent="0.4">
      <c r="B199" t="s">
        <v>85</v>
      </c>
    </row>
  </sheetData>
  <mergeCells count="1">
    <mergeCell ref="A1:N1"/>
  </mergeCells>
  <dataValidations count="1">
    <dataValidation type="list" allowBlank="1" showInputMessage="1" showErrorMessage="1" sqref="B106 B107" xr:uid="{68E4835E-010E-453C-BDC1-2CF90E60E26F}">
      <formula1>$B$3:$B$102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2025-06-11T05:15:57Z</dcterms:created>
  <dcterms:modified xsi:type="dcterms:W3CDTF">2025-06-23T05:34:33Z</dcterms:modified>
</cp:coreProperties>
</file>