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algupta\Desktop\AMC\AIF\"/>
    </mc:Choice>
  </mc:AlternateContent>
  <bookViews>
    <workbookView xWindow="0" yWindow="0" windowWidth="20490" windowHeight="7755" activeTab="2"/>
  </bookViews>
  <sheets>
    <sheet name="Point to point return" sheetId="14" r:id="rId1"/>
    <sheet name="Multicap aif2" sheetId="1" state="hidden" r:id="rId2"/>
    <sheet name="BAF AIF 3" sheetId="2" r:id="rId3"/>
    <sheet name="Emergence AIF 4" sheetId="3" r:id="rId4"/>
    <sheet name="Select Opportunities AIF5" sheetId="4" state="hidden" r:id="rId5"/>
    <sheet name="Rising India AIF 6" sheetId="5" r:id="rId6"/>
    <sheet name="EOP AIF 7" sheetId="6" r:id="rId7"/>
    <sheet name="SOP 2 AIF 8" sheetId="8" r:id="rId8"/>
    <sheet name="BAF 2" sheetId="9" r:id="rId9"/>
    <sheet name="EOP2 AIF 11" sheetId="10" r:id="rId10"/>
    <sheet name="Multicap open ended" sheetId="11" r:id="rId11"/>
    <sheet name="GOP2" sheetId="12" r:id="rId12"/>
    <sheet name="SOP3" sheetId="16" r:id="rId13"/>
    <sheet name="Fund id " sheetId="15" r:id="rId14"/>
  </sheets>
  <definedNames>
    <definedName name="_xlnm._FilterDatabase" localSheetId="2" hidden="1">'BAF AIF 3'!$A$1:$D$1324</definedName>
    <definedName name="_xlnm._FilterDatabase" localSheetId="3" hidden="1">'Emergence AIF 4'!$A$1:$D$1239</definedName>
    <definedName name="_xlnm._FilterDatabase" localSheetId="10" hidden="1">'Multicap open ended'!$A$1:$C$268</definedName>
    <definedName name="_xlnm._FilterDatabase" localSheetId="7" hidden="1">'SOP 2 AIF 8'!$B$1:$D$487</definedName>
    <definedName name="CIQWBGuid" hidden="1">"09720c94-c649-4cdd-ab04-2f60891fb608"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44054.2235185184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6" l="1"/>
  <c r="G8" i="16"/>
  <c r="L12" i="16" s="1"/>
  <c r="J3" i="16"/>
  <c r="I3" i="16"/>
  <c r="H3" i="16" s="1"/>
  <c r="G3" i="16"/>
  <c r="L3" i="16" s="1"/>
  <c r="N3" i="16" s="1"/>
  <c r="N2" i="16"/>
  <c r="O2" i="16" s="1"/>
  <c r="O3" i="16" s="1"/>
  <c r="J2" i="16"/>
  <c r="G2" i="16"/>
  <c r="L2" i="16" s="1"/>
  <c r="M3" i="16" l="1"/>
  <c r="M4" i="16"/>
  <c r="K8" i="16"/>
  <c r="H8" i="16"/>
  <c r="H11" i="16" s="1"/>
  <c r="K11" i="16"/>
  <c r="H4" i="16"/>
  <c r="I8" i="16"/>
  <c r="I12" i="16" s="1"/>
  <c r="L11" i="16"/>
  <c r="K12" i="16"/>
  <c r="J8" i="16"/>
  <c r="J11" i="16" s="1"/>
  <c r="H12" i="16" l="1"/>
  <c r="J12" i="16"/>
  <c r="I11" i="16"/>
  <c r="L29" i="14" l="1"/>
  <c r="L26" i="14" l="1"/>
  <c r="L23" i="14"/>
  <c r="L20" i="14"/>
  <c r="L17" i="14"/>
  <c r="L11" i="14"/>
  <c r="L8" i="14"/>
  <c r="L28" i="14"/>
  <c r="L25" i="14"/>
  <c r="L22" i="14"/>
  <c r="L19" i="14"/>
  <c r="L16" i="14"/>
  <c r="L10" i="14"/>
  <c r="L7" i="14"/>
  <c r="D719" i="6" l="1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M2" i="12" l="1"/>
  <c r="N2" i="12" s="1"/>
  <c r="N3" i="12" s="1"/>
  <c r="F3" i="12"/>
  <c r="K3" i="12" s="1"/>
  <c r="I2" i="12"/>
  <c r="I3" i="12" s="1"/>
  <c r="H3" i="12" l="1"/>
  <c r="G3" i="12" s="1"/>
  <c r="G4" i="12" s="1"/>
  <c r="I29" i="14" l="1"/>
  <c r="K8" i="12"/>
  <c r="F8" i="12"/>
  <c r="J28" i="14"/>
  <c r="J29" i="14"/>
  <c r="E29" i="14" l="1"/>
  <c r="H29" i="14"/>
  <c r="G29" i="14"/>
  <c r="D29" i="14"/>
  <c r="M3" i="12"/>
  <c r="L3" i="12" s="1"/>
  <c r="L4" i="12" s="1"/>
  <c r="F29" i="14"/>
  <c r="K12" i="12"/>
  <c r="H8" i="12"/>
  <c r="H12" i="12" s="1"/>
  <c r="G8" i="12"/>
  <c r="G12" i="12" s="1"/>
  <c r="J8" i="12"/>
  <c r="J11" i="12" s="1"/>
  <c r="I8" i="12"/>
  <c r="I12" i="12" s="1"/>
  <c r="K11" i="12"/>
  <c r="F14" i="5"/>
  <c r="H14" i="5" s="1"/>
  <c r="I13" i="5"/>
  <c r="I12" i="5"/>
  <c r="I11" i="5"/>
  <c r="I5" i="5"/>
  <c r="I4" i="5"/>
  <c r="I3" i="5"/>
  <c r="M6" i="6"/>
  <c r="M5" i="6"/>
  <c r="K5" i="6"/>
  <c r="I6" i="6"/>
  <c r="I5" i="6"/>
  <c r="I15" i="8"/>
  <c r="I14" i="8"/>
  <c r="I13" i="8"/>
  <c r="I12" i="8"/>
  <c r="I6" i="8"/>
  <c r="I5" i="8"/>
  <c r="I4" i="8"/>
  <c r="I3" i="8"/>
  <c r="G11" i="12" l="1"/>
  <c r="I7" i="8"/>
  <c r="I11" i="12"/>
  <c r="J12" i="12"/>
  <c r="H11" i="12"/>
  <c r="I6" i="5"/>
  <c r="I14" i="5"/>
  <c r="G14" i="5" s="1"/>
  <c r="I16" i="8"/>
  <c r="K4" i="9" l="1"/>
  <c r="I15" i="3"/>
  <c r="I16" i="3"/>
  <c r="I14" i="3"/>
  <c r="I13" i="3"/>
  <c r="I17" i="3" l="1"/>
  <c r="I6" i="3"/>
  <c r="I5" i="3"/>
  <c r="I4" i="3"/>
  <c r="I3" i="3"/>
  <c r="H6" i="1"/>
  <c r="I7" i="3" l="1"/>
  <c r="A2" i="14"/>
  <c r="J26" i="14" l="1"/>
  <c r="J25" i="14"/>
  <c r="J23" i="14"/>
  <c r="J22" i="14"/>
  <c r="J20" i="14"/>
  <c r="J19" i="14"/>
  <c r="J11" i="14"/>
  <c r="J10" i="14"/>
  <c r="J5" i="14"/>
  <c r="J4" i="14"/>
  <c r="I2" i="14"/>
  <c r="H2" i="14"/>
  <c r="G2" i="14"/>
  <c r="F2" i="14"/>
  <c r="E2" i="14"/>
  <c r="D2" i="14"/>
  <c r="C2" i="14"/>
  <c r="H11" i="14" l="1"/>
  <c r="H4" i="14"/>
  <c r="H28" i="14"/>
  <c r="E25" i="14"/>
  <c r="E28" i="14"/>
  <c r="I23" i="14"/>
  <c r="I28" i="14"/>
  <c r="F25" i="14"/>
  <c r="F28" i="14"/>
  <c r="D25" i="14"/>
  <c r="D28" i="14"/>
  <c r="G11" i="14"/>
  <c r="G28" i="14"/>
  <c r="G20" i="14"/>
  <c r="E5" i="14"/>
  <c r="C19" i="14"/>
  <c r="C28" i="14"/>
  <c r="C29" i="14"/>
  <c r="E10" i="14"/>
  <c r="C22" i="14"/>
  <c r="E11" i="14"/>
  <c r="E4" i="14"/>
  <c r="E19" i="14"/>
  <c r="I4" i="14"/>
  <c r="G19" i="14"/>
  <c r="F22" i="14"/>
  <c r="I5" i="14"/>
  <c r="I10" i="14"/>
  <c r="I11" i="14"/>
  <c r="F20" i="14"/>
  <c r="C25" i="14"/>
  <c r="G25" i="14"/>
  <c r="C26" i="14"/>
  <c r="G26" i="14"/>
  <c r="C4" i="14"/>
  <c r="C5" i="14"/>
  <c r="C10" i="14"/>
  <c r="C11" i="14"/>
  <c r="H19" i="14"/>
  <c r="D22" i="14"/>
  <c r="G22" i="14"/>
  <c r="D26" i="14"/>
  <c r="H25" i="14"/>
  <c r="D4" i="14"/>
  <c r="D5" i="14"/>
  <c r="D10" i="14"/>
  <c r="D11" i="14"/>
  <c r="D19" i="14"/>
  <c r="I19" i="14"/>
  <c r="E22" i="14"/>
  <c r="H22" i="14"/>
  <c r="E26" i="14"/>
  <c r="I25" i="14"/>
  <c r="H26" i="14"/>
  <c r="F26" i="14"/>
  <c r="F4" i="14"/>
  <c r="F5" i="14"/>
  <c r="F10" i="14"/>
  <c r="F11" i="14"/>
  <c r="D20" i="14"/>
  <c r="H20" i="14"/>
  <c r="D23" i="14"/>
  <c r="G23" i="14"/>
  <c r="I26" i="14"/>
  <c r="I22" i="14"/>
  <c r="G4" i="14"/>
  <c r="G5" i="14"/>
  <c r="G10" i="14"/>
  <c r="E20" i="14"/>
  <c r="I20" i="14"/>
  <c r="E23" i="14"/>
  <c r="H23" i="14"/>
  <c r="H5" i="14"/>
  <c r="H10" i="14"/>
  <c r="F19" i="14"/>
  <c r="F23" i="14"/>
  <c r="J9" i="10"/>
  <c r="E9" i="10"/>
  <c r="F9" i="10" l="1"/>
  <c r="F12" i="10" s="1"/>
  <c r="G9" i="10"/>
  <c r="G12" i="10" s="1"/>
  <c r="J12" i="10"/>
  <c r="I9" i="10"/>
  <c r="I12" i="10" s="1"/>
  <c r="H9" i="10"/>
  <c r="H13" i="10" s="1"/>
  <c r="J13" i="10"/>
  <c r="K1" i="11"/>
  <c r="F1" i="11"/>
  <c r="K5" i="11" s="1"/>
  <c r="I13" i="10" l="1"/>
  <c r="H12" i="10"/>
  <c r="K4" i="11"/>
  <c r="G1" i="11"/>
  <c r="G4" i="11" s="1"/>
  <c r="H1" i="11"/>
  <c r="H4" i="11" s="1"/>
  <c r="I1" i="11"/>
  <c r="I4" i="11" s="1"/>
  <c r="J1" i="11"/>
  <c r="J4" i="11" s="1"/>
  <c r="C20" i="14"/>
  <c r="B51" i="1"/>
  <c r="H13" i="14" l="1"/>
  <c r="J14" i="14"/>
  <c r="J8" i="14"/>
  <c r="B52" i="1"/>
  <c r="H5" i="11"/>
  <c r="G5" i="11"/>
  <c r="J5" i="11"/>
  <c r="I5" i="11"/>
  <c r="J17" i="14" l="1"/>
  <c r="G13" i="10"/>
  <c r="C13" i="14"/>
  <c r="D14" i="14"/>
  <c r="G13" i="14"/>
  <c r="I14" i="14"/>
  <c r="C14" i="14"/>
  <c r="D13" i="14"/>
  <c r="G14" i="14"/>
  <c r="H14" i="14"/>
  <c r="F14" i="14"/>
  <c r="E13" i="14"/>
  <c r="J13" i="14"/>
  <c r="F13" i="14"/>
  <c r="I13" i="14"/>
  <c r="E14" i="14"/>
  <c r="C23" i="14"/>
  <c r="D17" i="14"/>
  <c r="F13" i="10"/>
  <c r="D16" i="14"/>
  <c r="E16" i="14"/>
  <c r="H17" i="14"/>
  <c r="C17" i="14"/>
  <c r="F17" i="3"/>
  <c r="H17" i="3" s="1"/>
  <c r="D7" i="14"/>
  <c r="H7" i="14"/>
  <c r="D8" i="14"/>
  <c r="H8" i="14"/>
  <c r="I7" i="14"/>
  <c r="G7" i="14"/>
  <c r="I8" i="14"/>
  <c r="E7" i="14"/>
  <c r="C7" i="14"/>
  <c r="G8" i="14"/>
  <c r="C8" i="14"/>
  <c r="E8" i="14"/>
  <c r="F7" i="14"/>
  <c r="J7" i="14"/>
  <c r="F8" i="14"/>
  <c r="I3" i="2"/>
  <c r="I4" i="2" s="1"/>
  <c r="M2" i="10"/>
  <c r="M3" i="10" s="1"/>
  <c r="H2" i="10"/>
  <c r="H3" i="10" s="1"/>
  <c r="E3" i="10"/>
  <c r="J3" i="10" s="1"/>
  <c r="L3" i="10" s="1"/>
  <c r="J16" i="14" l="1"/>
  <c r="E17" i="14"/>
  <c r="I16" i="14"/>
  <c r="G17" i="14"/>
  <c r="F7" i="8"/>
  <c r="F16" i="14"/>
  <c r="H16" i="14"/>
  <c r="F17" i="14"/>
  <c r="F16" i="8"/>
  <c r="H16" i="8" s="1"/>
  <c r="G16" i="8" s="1"/>
  <c r="G17" i="8" s="1"/>
  <c r="G16" i="14"/>
  <c r="I17" i="14"/>
  <c r="C16" i="14"/>
  <c r="G3" i="10"/>
  <c r="F3" i="10" s="1"/>
  <c r="F4" i="10" s="1"/>
  <c r="K3" i="10"/>
  <c r="K4" i="10" s="1"/>
  <c r="K5" i="9"/>
  <c r="N5" i="9" s="1"/>
  <c r="M4" i="9"/>
  <c r="M3" i="9"/>
  <c r="F5" i="9"/>
  <c r="H5" i="9" s="1"/>
  <c r="I4" i="9"/>
  <c r="I3" i="9"/>
  <c r="G23" i="8"/>
  <c r="H23" i="8" s="1"/>
  <c r="M4" i="6"/>
  <c r="M3" i="6"/>
  <c r="I3" i="6"/>
  <c r="I4" i="6"/>
  <c r="F6" i="6"/>
  <c r="L6" i="6" s="1"/>
  <c r="K4" i="6"/>
  <c r="K3" i="6"/>
  <c r="F6" i="5"/>
  <c r="F7" i="3"/>
  <c r="H7" i="3" s="1"/>
  <c r="G7" i="3" s="1"/>
  <c r="F4" i="2"/>
  <c r="K3" i="2"/>
  <c r="M3" i="2" s="1"/>
  <c r="M4" i="2" s="1"/>
  <c r="F6" i="1"/>
  <c r="I5" i="1"/>
  <c r="I4" i="1"/>
  <c r="I3" i="1"/>
  <c r="K14" i="9"/>
  <c r="F14" i="9"/>
  <c r="H7" i="8" l="1"/>
  <c r="G7" i="8" s="1"/>
  <c r="G8" i="8" s="1"/>
  <c r="H6" i="5"/>
  <c r="G6" i="5" s="1"/>
  <c r="G7" i="5" s="1"/>
  <c r="G15" i="5"/>
  <c r="H7" i="1"/>
  <c r="G9" i="1"/>
  <c r="G6" i="1" s="1"/>
  <c r="G7" i="1" s="1"/>
  <c r="K6" i="6"/>
  <c r="K7" i="6" s="1"/>
  <c r="L14" i="14" s="1"/>
  <c r="M5" i="9"/>
  <c r="I5" i="9"/>
  <c r="G5" i="9" s="1"/>
  <c r="G6" i="9" s="1"/>
  <c r="G17" i="3"/>
  <c r="G18" i="3" s="1"/>
  <c r="H6" i="6"/>
  <c r="G6" i="6" s="1"/>
  <c r="G7" i="6" s="1"/>
  <c r="L13" i="14" s="1"/>
  <c r="I6" i="1"/>
  <c r="I7" i="1" s="1"/>
  <c r="H4" i="2"/>
  <c r="G4" i="2" s="1"/>
  <c r="G5" i="2" s="1"/>
  <c r="L4" i="14" s="1"/>
  <c r="L4" i="2"/>
  <c r="K4" i="2" s="1"/>
  <c r="K5" i="2" s="1"/>
  <c r="L5" i="14" s="1"/>
  <c r="L5" i="9"/>
  <c r="L6" i="9" s="1"/>
  <c r="J14" i="9"/>
  <c r="J18" i="9" s="1"/>
  <c r="K18" i="9"/>
  <c r="K17" i="9"/>
  <c r="L27" i="8"/>
  <c r="K23" i="8"/>
  <c r="K26" i="8" s="1"/>
  <c r="J23" i="8"/>
  <c r="J26" i="8" s="1"/>
  <c r="I23" i="8"/>
  <c r="I26" i="8" s="1"/>
  <c r="H26" i="8"/>
  <c r="L26" i="8"/>
  <c r="I14" i="9"/>
  <c r="I18" i="9" s="1"/>
  <c r="G14" i="9"/>
  <c r="G17" i="9" s="1"/>
  <c r="H14" i="9"/>
  <c r="H18" i="9" s="1"/>
  <c r="G8" i="3" l="1"/>
  <c r="J17" i="9"/>
  <c r="G18" i="9"/>
  <c r="H27" i="8"/>
  <c r="J27" i="8"/>
  <c r="K27" i="8"/>
  <c r="I27" i="8"/>
  <c r="I17" i="9"/>
  <c r="H17" i="9"/>
  <c r="F25" i="6" l="1"/>
  <c r="L40" i="5"/>
  <c r="F40" i="5"/>
  <c r="M42" i="3"/>
  <c r="F42" i="3"/>
  <c r="J42" i="3" s="1"/>
  <c r="M45" i="3" l="1"/>
  <c r="M46" i="3"/>
  <c r="J46" i="3"/>
  <c r="I25" i="6"/>
  <c r="I29" i="6" s="1"/>
  <c r="H25" i="6"/>
  <c r="H28" i="6" s="1"/>
  <c r="G25" i="6"/>
  <c r="G29" i="6" s="1"/>
  <c r="J25" i="6"/>
  <c r="J29" i="6" s="1"/>
  <c r="K28" i="6"/>
  <c r="K29" i="6"/>
  <c r="G40" i="5"/>
  <c r="G44" i="5" s="1"/>
  <c r="H40" i="5"/>
  <c r="H43" i="5" s="1"/>
  <c r="I40" i="5"/>
  <c r="I44" i="5" s="1"/>
  <c r="J40" i="5"/>
  <c r="J44" i="5" s="1"/>
  <c r="K40" i="5"/>
  <c r="K44" i="5" s="1"/>
  <c r="L43" i="5"/>
  <c r="L44" i="5"/>
  <c r="L42" i="3"/>
  <c r="L46" i="3" s="1"/>
  <c r="J45" i="3"/>
  <c r="I42" i="3"/>
  <c r="I46" i="3" s="1"/>
  <c r="K42" i="3"/>
  <c r="K46" i="3" s="1"/>
  <c r="G42" i="3"/>
  <c r="G45" i="3" s="1"/>
  <c r="H42" i="3"/>
  <c r="H45" i="3" s="1"/>
  <c r="M40" i="2"/>
  <c r="F40" i="2"/>
  <c r="K40" i="2" s="1"/>
  <c r="F40" i="1"/>
  <c r="J40" i="1" s="1"/>
  <c r="G43" i="5" l="1"/>
  <c r="H44" i="5"/>
  <c r="G28" i="6"/>
  <c r="J43" i="5"/>
  <c r="I28" i="6"/>
  <c r="J28" i="6"/>
  <c r="H29" i="6"/>
  <c r="K45" i="3"/>
  <c r="L45" i="3"/>
  <c r="I45" i="3"/>
  <c r="G46" i="3"/>
  <c r="H46" i="3"/>
  <c r="J44" i="1"/>
  <c r="J43" i="1"/>
  <c r="M44" i="1"/>
  <c r="L40" i="1"/>
  <c r="L43" i="1" s="1"/>
  <c r="M43" i="1"/>
  <c r="K40" i="1"/>
  <c r="K43" i="1" s="1"/>
  <c r="K43" i="5"/>
  <c r="I43" i="5"/>
  <c r="L40" i="2"/>
  <c r="L43" i="2" s="1"/>
  <c r="I40" i="2"/>
  <c r="I43" i="2" s="1"/>
  <c r="K44" i="2"/>
  <c r="G40" i="2"/>
  <c r="G43" i="2" s="1"/>
  <c r="J40" i="2"/>
  <c r="J43" i="2" s="1"/>
  <c r="H40" i="2"/>
  <c r="H44" i="2" s="1"/>
  <c r="M43" i="2"/>
  <c r="M44" i="2"/>
  <c r="K43" i="2"/>
  <c r="I40" i="1"/>
  <c r="I43" i="1" s="1"/>
  <c r="G40" i="1"/>
  <c r="G43" i="1" s="1"/>
  <c r="H40" i="1"/>
  <c r="H43" i="1" s="1"/>
  <c r="M40" i="4"/>
  <c r="N40" i="4"/>
  <c r="N41" i="4" s="1"/>
  <c r="N42" i="4" s="1"/>
  <c r="N43" i="4" s="1"/>
  <c r="G46" i="4" s="1"/>
  <c r="O40" i="4"/>
  <c r="P40" i="4"/>
  <c r="Q40" i="4"/>
  <c r="R40" i="4"/>
  <c r="R41" i="4" s="1"/>
  <c r="R42" i="4" s="1"/>
  <c r="R43" i="4" s="1"/>
  <c r="K46" i="4" s="1"/>
  <c r="S40" i="4"/>
  <c r="F41" i="4"/>
  <c r="H42" i="4" s="1"/>
  <c r="H43" i="4" s="1"/>
  <c r="H45" i="4" s="1"/>
  <c r="G41" i="4"/>
  <c r="H41" i="4"/>
  <c r="I41" i="4"/>
  <c r="J41" i="4"/>
  <c r="K41" i="4"/>
  <c r="L41" i="4"/>
  <c r="M41" i="4"/>
  <c r="O41" i="4"/>
  <c r="P41" i="4"/>
  <c r="P42" i="4" s="1"/>
  <c r="P43" i="4" s="1"/>
  <c r="I46" i="4" s="1"/>
  <c r="Q41" i="4"/>
  <c r="S41" i="4"/>
  <c r="G42" i="4"/>
  <c r="I42" i="4"/>
  <c r="K42" i="4"/>
  <c r="O42" i="4"/>
  <c r="Q42" i="4"/>
  <c r="S42" i="4"/>
  <c r="G43" i="4"/>
  <c r="I43" i="4"/>
  <c r="K43" i="4"/>
  <c r="O43" i="4"/>
  <c r="Q43" i="4"/>
  <c r="S43" i="4"/>
  <c r="G45" i="4"/>
  <c r="I45" i="4"/>
  <c r="K45" i="4"/>
  <c r="H46" i="4"/>
  <c r="J46" i="4"/>
  <c r="L46" i="4"/>
  <c r="L44" i="1" l="1"/>
  <c r="K44" i="1"/>
  <c r="J44" i="2"/>
  <c r="I44" i="1"/>
  <c r="G44" i="1"/>
  <c r="H44" i="1"/>
  <c r="I44" i="2"/>
  <c r="L44" i="2"/>
  <c r="H43" i="2"/>
  <c r="G44" i="2"/>
  <c r="J42" i="4"/>
  <c r="J43" i="4" s="1"/>
  <c r="J45" i="4" s="1"/>
  <c r="L42" i="4"/>
  <c r="L43" i="4" s="1"/>
  <c r="L45" i="4" s="1"/>
</calcChain>
</file>

<file path=xl/sharedStrings.xml><?xml version="1.0" encoding="utf-8"?>
<sst xmlns="http://schemas.openxmlformats.org/spreadsheetml/2006/main" count="4351" uniqueCount="72">
  <si>
    <t>Plan</t>
  </si>
  <si>
    <t>NAVDATE</t>
  </si>
  <si>
    <t>NAV</t>
  </si>
  <si>
    <t>B1</t>
  </si>
  <si>
    <t>1 Month</t>
  </si>
  <si>
    <t>3 Month</t>
  </si>
  <si>
    <t>6 Month</t>
  </si>
  <si>
    <t>1 Year</t>
  </si>
  <si>
    <t>SI</t>
  </si>
  <si>
    <t>2 Year</t>
  </si>
  <si>
    <t>BSE 200</t>
  </si>
  <si>
    <t>Scheme</t>
  </si>
  <si>
    <t>BM</t>
  </si>
  <si>
    <t>S&amp;P BSE 200</t>
  </si>
  <si>
    <t>Focused Multicap Opportunities Fund-B1</t>
  </si>
  <si>
    <t>BSE Smallcap 100</t>
  </si>
  <si>
    <t>Focused Emergence Fund-B1</t>
  </si>
  <si>
    <t>BSE Smallcap</t>
  </si>
  <si>
    <t>Select Opportunities Fund- B1</t>
  </si>
  <si>
    <t>Rising India Fund- B1</t>
  </si>
  <si>
    <t>Equity Opportunities Fund- B1</t>
  </si>
  <si>
    <t>Focused Business Advantage Fund-B1</t>
  </si>
  <si>
    <t>Nifty 500 TRI</t>
  </si>
  <si>
    <t>Date</t>
  </si>
  <si>
    <t>Fund B1</t>
  </si>
  <si>
    <t>Performance</t>
  </si>
  <si>
    <t>1M</t>
  </si>
  <si>
    <t>3M</t>
  </si>
  <si>
    <t>6M</t>
  </si>
  <si>
    <t>1YR</t>
  </si>
  <si>
    <t>2YR</t>
  </si>
  <si>
    <t>3YR</t>
  </si>
  <si>
    <t>Since Inception</t>
  </si>
  <si>
    <t>Invt Date</t>
  </si>
  <si>
    <t>Amount</t>
  </si>
  <si>
    <t>Drawdown %</t>
  </si>
  <si>
    <t>IRR</t>
  </si>
  <si>
    <t>Units</t>
  </si>
  <si>
    <t>Fund IRR</t>
  </si>
  <si>
    <t>BSE200 IRR</t>
  </si>
  <si>
    <t>BSE 200 IRR</t>
  </si>
  <si>
    <t>Value</t>
  </si>
  <si>
    <t>Nifty 50 TRI</t>
  </si>
  <si>
    <t>Multicap Equity Fund - B1</t>
  </si>
  <si>
    <t>5YR</t>
  </si>
  <si>
    <t>Inception date</t>
  </si>
  <si>
    <t>Motilal Oswal Business Advantage Fund</t>
  </si>
  <si>
    <t>Motilal Oswal Focused Emergence Fund</t>
  </si>
  <si>
    <t>Motilal Oswal Rising India Fund</t>
  </si>
  <si>
    <t>Motilal Oswal Equity Opportunities Fund</t>
  </si>
  <si>
    <t>Motilal Oswal Select Opportunities Fund - Series II</t>
  </si>
  <si>
    <t>Motilal Oswal Business Advantage Fund - Series II</t>
  </si>
  <si>
    <t>Motilal Oswal Equity Opportunities Fund - Series II</t>
  </si>
  <si>
    <t>Motilal Oswal Multicap Equity Fund</t>
  </si>
  <si>
    <t>Returns above are post management fees and taxes.</t>
  </si>
  <si>
    <t>B2</t>
  </si>
  <si>
    <t>Latest NAV</t>
  </si>
  <si>
    <t>BSE200</t>
  </si>
  <si>
    <t>Post tax nav at maturity:</t>
  </si>
  <si>
    <t>C</t>
  </si>
  <si>
    <t>Motilal Oswal Growth Opportunities Fund - Series II</t>
  </si>
  <si>
    <t>C1</t>
  </si>
  <si>
    <t>Motilal Oswal Select Opportunities Fund - Series III</t>
  </si>
  <si>
    <t>Static data</t>
  </si>
  <si>
    <t>Fund IRR -C1</t>
  </si>
  <si>
    <t>Business Advantage Fund Series-II - C1</t>
  </si>
  <si>
    <t>Select Opportunities Fund Series-II - C1</t>
  </si>
  <si>
    <t>This will be effective June 2021.</t>
  </si>
  <si>
    <t>XIRR</t>
  </si>
  <si>
    <t>Class</t>
  </si>
  <si>
    <t xml:space="preserve">Account id </t>
  </si>
  <si>
    <t>Fund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</si>
</sst>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%"/>
    <numFmt numFmtId="165" formatCode="[$-409]d\-mmm\-yy;@"/>
    <numFmt numFmtId="166" formatCode="0.0000"/>
    <numFmt numFmtId="167" formatCode="_ * #,##0_ ;_ * \-#,##0_ ;_ * &quot;-&quot;??_ ;_ @_ "/>
    <numFmt numFmtId="168" formatCode="#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.25"/>
      <name val="Arial"/>
      <family val="2"/>
    </font>
    <font>
      <sz val="10"/>
      <color rgb="FF000000"/>
      <name val="MyFirstFont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Sans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top"/>
      <protection locked="0"/>
    </xf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15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4" fillId="0" borderId="0" xfId="0" applyNumberFormat="1" applyFont="1"/>
    <xf numFmtId="0" fontId="0" fillId="0" borderId="2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15" fontId="0" fillId="0" borderId="2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vertical="center"/>
    </xf>
    <xf numFmtId="15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10" fontId="0" fillId="0" borderId="0" xfId="1" applyNumberFormat="1" applyFont="1"/>
    <xf numFmtId="1" fontId="0" fillId="0" borderId="0" xfId="0" applyNumberFormat="1"/>
    <xf numFmtId="0" fontId="0" fillId="0" borderId="0" xfId="0" applyAlignment="1"/>
    <xf numFmtId="0" fontId="6" fillId="0" borderId="0" xfId="0" applyFont="1" applyAlignment="1"/>
    <xf numFmtId="164" fontId="0" fillId="0" borderId="0" xfId="1" applyNumberFormat="1" applyFont="1" applyFill="1"/>
    <xf numFmtId="2" fontId="0" fillId="0" borderId="0" xfId="0" applyNumberFormat="1"/>
    <xf numFmtId="9" fontId="0" fillId="0" borderId="0" xfId="1" applyFont="1"/>
    <xf numFmtId="10" fontId="1" fillId="3" borderId="2" xfId="1" applyNumberFormat="1" applyFont="1" applyFill="1" applyBorder="1" applyAlignment="1">
      <alignment horizontal="center" vertical="center" wrapText="1"/>
    </xf>
    <xf numFmtId="15" fontId="1" fillId="3" borderId="2" xfId="1" applyNumberFormat="1" applyFont="1" applyFill="1" applyBorder="1"/>
    <xf numFmtId="1" fontId="1" fillId="3" borderId="2" xfId="1" applyNumberFormat="1" applyFont="1" applyFill="1" applyBorder="1"/>
    <xf numFmtId="9" fontId="0" fillId="0" borderId="2" xfId="0" applyNumberFormat="1" applyBorder="1"/>
    <xf numFmtId="15" fontId="0" fillId="3" borderId="2" xfId="0" applyNumberFormat="1" applyFont="1" applyFill="1" applyBorder="1"/>
    <xf numFmtId="1" fontId="0" fillId="3" borderId="2" xfId="0" applyNumberFormat="1" applyFont="1" applyFill="1" applyBorder="1"/>
    <xf numFmtId="0" fontId="0" fillId="0" borderId="2" xfId="0" applyFont="1" applyFill="1" applyBorder="1" applyAlignment="1">
      <alignment horizontal="center" vertical="center"/>
    </xf>
    <xf numFmtId="164" fontId="1" fillId="0" borderId="2" xfId="1" applyNumberFormat="1" applyFont="1" applyFill="1" applyBorder="1" applyAlignment="1">
      <alignment horizontal="center" vertical="center"/>
    </xf>
    <xf numFmtId="0" fontId="6" fillId="0" borderId="0" xfId="0" applyFont="1"/>
    <xf numFmtId="10" fontId="0" fillId="3" borderId="2" xfId="1" applyNumberFormat="1" applyFont="1" applyFill="1" applyBorder="1" applyAlignment="1">
      <alignment horizontal="center" vertical="center" wrapText="1"/>
    </xf>
    <xf numFmtId="10" fontId="7" fillId="0" borderId="2" xfId="1" applyNumberFormat="1" applyFont="1" applyFill="1" applyBorder="1" applyAlignment="1">
      <alignment horizontal="center" vertical="center"/>
    </xf>
    <xf numFmtId="15" fontId="0" fillId="3" borderId="3" xfId="0" applyNumberFormat="1" applyFont="1" applyFill="1" applyBorder="1"/>
    <xf numFmtId="1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6" fillId="0" borderId="4" xfId="0" applyFont="1" applyFill="1" applyBorder="1" applyAlignment="1">
      <alignment horizontal="left" vertical="center"/>
    </xf>
    <xf numFmtId="0" fontId="0" fillId="0" borderId="0" xfId="0" applyFill="1" applyBorder="1"/>
    <xf numFmtId="1" fontId="8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15" fontId="0" fillId="2" borderId="0" xfId="0" applyNumberFormat="1" applyFill="1"/>
    <xf numFmtId="167" fontId="0" fillId="0" borderId="0" xfId="3" applyNumberFormat="1" applyFont="1"/>
    <xf numFmtId="43" fontId="0" fillId="0" borderId="0" xfId="3" applyFont="1"/>
    <xf numFmtId="10" fontId="1" fillId="3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1" fontId="1" fillId="3" borderId="0" xfId="1" applyNumberFormat="1" applyFont="1" applyFill="1" applyBorder="1"/>
    <xf numFmtId="1" fontId="0" fillId="3" borderId="0" xfId="0" applyNumberFormat="1" applyFont="1" applyFill="1" applyBorder="1"/>
    <xf numFmtId="10" fontId="7" fillId="0" borderId="0" xfId="1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166" fontId="0" fillId="0" borderId="2" xfId="1" applyNumberFormat="1" applyFont="1" applyBorder="1"/>
    <xf numFmtId="3" fontId="0" fillId="0" borderId="0" xfId="0" applyNumberFormat="1"/>
    <xf numFmtId="10" fontId="0" fillId="3" borderId="5" xfId="1" applyNumberFormat="1" applyFont="1" applyFill="1" applyBorder="1" applyAlignment="1">
      <alignment horizontal="center" vertical="center" wrapText="1"/>
    </xf>
    <xf numFmtId="167" fontId="0" fillId="0" borderId="0" xfId="0" applyNumberFormat="1"/>
    <xf numFmtId="167" fontId="0" fillId="3" borderId="3" xfId="3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66" fontId="0" fillId="0" borderId="0" xfId="0" applyNumberFormat="1" applyFill="1" applyBorder="1"/>
    <xf numFmtId="10" fontId="0" fillId="3" borderId="0" xfId="1" applyNumberFormat="1" applyFont="1" applyFill="1" applyBorder="1" applyAlignment="1">
      <alignment horizontal="center" vertical="center" wrapText="1"/>
    </xf>
    <xf numFmtId="1" fontId="8" fillId="0" borderId="0" xfId="2" applyNumberFormat="1" applyFont="1" applyFill="1" applyBorder="1" applyAlignment="1" applyProtection="1">
      <alignment horizontal="center" vertical="center"/>
    </xf>
    <xf numFmtId="167" fontId="0" fillId="3" borderId="2" xfId="3" applyNumberFormat="1" applyFont="1" applyFill="1" applyBorder="1"/>
    <xf numFmtId="0" fontId="0" fillId="0" borderId="2" xfId="0" applyFont="1" applyBorder="1"/>
    <xf numFmtId="2" fontId="1" fillId="0" borderId="2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167" fontId="0" fillId="0" borderId="2" xfId="0" applyNumberFormat="1" applyFill="1" applyBorder="1"/>
    <xf numFmtId="0" fontId="0" fillId="0" borderId="2" xfId="0" applyFill="1" applyBorder="1"/>
    <xf numFmtId="1" fontId="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/>
    <xf numFmtId="10" fontId="0" fillId="0" borderId="0" xfId="1" applyNumberFormat="1" applyFont="1" applyFill="1" applyBorder="1" applyAlignment="1">
      <alignment horizontal="center" vertical="center" wrapText="1"/>
    </xf>
    <xf numFmtId="15" fontId="1" fillId="0" borderId="0" xfId="1" applyNumberFormat="1" applyFont="1" applyFill="1" applyBorder="1"/>
    <xf numFmtId="1" fontId="1" fillId="0" borderId="0" xfId="1" applyNumberFormat="1" applyFont="1" applyFill="1" applyBorder="1"/>
    <xf numFmtId="15" fontId="0" fillId="0" borderId="0" xfId="0" applyNumberFormat="1" applyFont="1" applyFill="1" applyBorder="1"/>
    <xf numFmtId="1" fontId="0" fillId="0" borderId="0" xfId="0" applyNumberFormat="1" applyFont="1" applyFill="1" applyBorder="1"/>
    <xf numFmtId="10" fontId="1" fillId="0" borderId="0" xfId="1" applyNumberFormat="1" applyFont="1" applyFill="1" applyBorder="1" applyAlignment="1">
      <alignment horizontal="center" vertical="center" wrapText="1"/>
    </xf>
    <xf numFmtId="167" fontId="1" fillId="0" borderId="0" xfId="3" applyNumberFormat="1" applyFont="1" applyFill="1" applyBorder="1"/>
    <xf numFmtId="167" fontId="0" fillId="0" borderId="0" xfId="3" applyNumberFormat="1" applyFont="1" applyFill="1" applyBorder="1"/>
    <xf numFmtId="15" fontId="1" fillId="4" borderId="2" xfId="1" applyNumberFormat="1" applyFont="1" applyFill="1" applyBorder="1"/>
    <xf numFmtId="1" fontId="1" fillId="4" borderId="2" xfId="1" applyNumberFormat="1" applyFont="1" applyFill="1" applyBorder="1"/>
    <xf numFmtId="167" fontId="1" fillId="4" borderId="2" xfId="3" applyNumberFormat="1" applyFont="1" applyFill="1" applyBorder="1"/>
    <xf numFmtId="9" fontId="0" fillId="4" borderId="2" xfId="0" applyNumberFormat="1" applyFill="1" applyBorder="1"/>
    <xf numFmtId="15" fontId="1" fillId="4" borderId="3" xfId="1" applyNumberFormat="1" applyFont="1" applyFill="1" applyBorder="1"/>
    <xf numFmtId="167" fontId="1" fillId="4" borderId="3" xfId="3" applyNumberFormat="1" applyFont="1" applyFill="1" applyBorder="1"/>
    <xf numFmtId="9" fontId="0" fillId="4" borderId="0" xfId="0" applyNumberFormat="1" applyFill="1" applyBorder="1"/>
    <xf numFmtId="1" fontId="1" fillId="4" borderId="2" xfId="1" applyNumberFormat="1" applyFont="1" applyFill="1" applyBorder="1" applyAlignment="1">
      <alignment horizontal="center" vertical="center"/>
    </xf>
    <xf numFmtId="1" fontId="0" fillId="4" borderId="2" xfId="1" applyNumberFormat="1" applyFont="1" applyFill="1" applyBorder="1"/>
    <xf numFmtId="0" fontId="0" fillId="4" borderId="2" xfId="0" applyFill="1" applyBorder="1"/>
    <xf numFmtId="167" fontId="1" fillId="4" borderId="2" xfId="3" applyNumberFormat="1" applyFont="1" applyFill="1" applyBorder="1" applyAlignment="1">
      <alignment horizontal="center" vertical="center"/>
    </xf>
    <xf numFmtId="167" fontId="0" fillId="4" borderId="2" xfId="0" applyNumberFormat="1" applyFill="1" applyBorder="1"/>
    <xf numFmtId="15" fontId="0" fillId="4" borderId="0" xfId="0" applyNumberFormat="1" applyFill="1"/>
    <xf numFmtId="0" fontId="0" fillId="4" borderId="0" xfId="0" applyFill="1"/>
    <xf numFmtId="167" fontId="0" fillId="4" borderId="0" xfId="3" applyNumberFormat="1" applyFont="1" applyFill="1"/>
    <xf numFmtId="43" fontId="0" fillId="4" borderId="0" xfId="3" applyFont="1" applyFill="1"/>
    <xf numFmtId="0" fontId="0" fillId="4" borderId="0" xfId="0" applyFont="1" applyFill="1" applyBorder="1"/>
    <xf numFmtId="43" fontId="0" fillId="0" borderId="0" xfId="3" applyFont="1" applyFill="1" applyBorder="1"/>
    <xf numFmtId="43" fontId="0" fillId="0" borderId="0" xfId="0" applyNumberFormat="1"/>
    <xf numFmtId="10" fontId="0" fillId="0" borderId="0" xfId="0" applyNumberFormat="1" applyAlignment="1">
      <alignment horizontal="left" indent="2"/>
    </xf>
    <xf numFmtId="0" fontId="0" fillId="0" borderId="2" xfId="0" applyBorder="1" applyAlignment="1">
      <alignment horizontal="center"/>
    </xf>
    <xf numFmtId="168" fontId="9" fillId="0" borderId="2" xfId="0" applyNumberFormat="1" applyFont="1" applyFill="1" applyBorder="1" applyAlignment="1" applyProtection="1">
      <alignment horizontal="center" vertical="center" wrapText="1"/>
    </xf>
    <xf numFmtId="168" fontId="9" fillId="0" borderId="2" xfId="0" applyNumberFormat="1" applyFont="1" applyFill="1" applyBorder="1" applyAlignment="1" applyProtection="1">
      <alignment horizontal="left" vertical="center" wrapText="1"/>
    </xf>
    <xf numFmtId="10" fontId="0" fillId="0" borderId="2" xfId="0" applyNumberFormat="1" applyBorder="1" applyAlignment="1">
      <alignment horizontal="left" indent="2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0" fontId="0" fillId="0" borderId="2" xfId="1" applyNumberFormat="1" applyFont="1" applyBorder="1" applyAlignment="1">
      <alignment horizontal="left" indent="2"/>
    </xf>
    <xf numFmtId="9" fontId="0" fillId="0" borderId="2" xfId="1" applyFont="1" applyBorder="1"/>
    <xf numFmtId="15" fontId="0" fillId="0" borderId="2" xfId="0" applyNumberFormat="1" applyFill="1" applyBorder="1"/>
    <xf numFmtId="2" fontId="0" fillId="0" borderId="0" xfId="1" applyNumberFormat="1" applyFont="1"/>
    <xf numFmtId="0" fontId="0" fillId="0" borderId="0" xfId="0" applyAlignment="1">
      <alignment horizont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96398615417133E-2"/>
          <c:y val="0.15277777777777779"/>
          <c:w val="0.9100368094232123"/>
          <c:h val="0.75362655839895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'Multicap aif2'!$F$43</c:f>
              <c:strCache>
                <c:ptCount val="1"/>
                <c:pt idx="0">
                  <c:v>Focused Multicap Opportunities Fund-B1</c:v>
                </c:pt>
              </c:strCache>
            </c:strRef>
          </c:tx>
          <c:spPr>
            <a:solidFill>
              <a:srgbClr val="122F4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'Multicap aif2'!$G$42:$M$42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1YR</c:v>
                </c:pt>
                <c:pt idx="4">
                  <c:v>2YR</c:v>
                </c:pt>
                <c:pt idx="5">
                  <c:v>3YR</c:v>
                </c:pt>
                <c:pt idx="6">
                  <c:v>Since Inception</c:v>
                </c:pt>
              </c:strCache>
            </c:strRef>
          </c:cat>
          <c:val>
            <c:numRef>
              <c:f>'Multicap aif2'!$G$43:$M$43</c:f>
              <c:numCache>
                <c:formatCode>0.0%</c:formatCode>
                <c:ptCount val="7"/>
                <c:pt idx="0">
                  <c:v>-1.3212736875854225E-2</c:v>
                </c:pt>
                <c:pt idx="1">
                  <c:v>-1.6176111844816932E-2</c:v>
                </c:pt>
                <c:pt idx="2">
                  <c:v>0.14503338489553763</c:v>
                </c:pt>
                <c:pt idx="3">
                  <c:v>0.5780097443782668</c:v>
                </c:pt>
                <c:pt idx="4">
                  <c:v>6.091917321950735E-2</c:v>
                </c:pt>
                <c:pt idx="5">
                  <c:v>1.7208324447400392E-2</c:v>
                </c:pt>
                <c:pt idx="6">
                  <c:v>3.784546808883138E-2</c:v>
                </c:pt>
              </c:numCache>
            </c:numRef>
          </c:val>
        </c:ser>
        <c:ser>
          <c:idx val="1"/>
          <c:order val="1"/>
          <c:tx>
            <c:strRef>
              <c:f>'Multicap aif2'!$F$44</c:f>
              <c:strCache>
                <c:ptCount val="1"/>
                <c:pt idx="0">
                  <c:v>S&amp;P BSE 200</c:v>
                </c:pt>
              </c:strCache>
            </c:strRef>
          </c:tx>
          <c:spPr>
            <a:solidFill>
              <a:srgbClr val="FFCD0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'Multicap aif2'!$G$42:$M$42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1YR</c:v>
                </c:pt>
                <c:pt idx="4">
                  <c:v>2YR</c:v>
                </c:pt>
                <c:pt idx="5">
                  <c:v>3YR</c:v>
                </c:pt>
                <c:pt idx="6">
                  <c:v>Since Inception</c:v>
                </c:pt>
              </c:strCache>
            </c:strRef>
          </c:cat>
          <c:val>
            <c:numRef>
              <c:f>'Multicap aif2'!$G$44:$M$44</c:f>
              <c:numCache>
                <c:formatCode>0.0%</c:formatCode>
                <c:ptCount val="7"/>
                <c:pt idx="0">
                  <c:v>3.7565647008020564E-2</c:v>
                </c:pt>
                <c:pt idx="1">
                  <c:v>5.1547121602422363E-2</c:v>
                </c:pt>
                <c:pt idx="2">
                  <c:v>0.19247597881976009</c:v>
                </c:pt>
                <c:pt idx="3">
                  <c:v>0.61751996079615479</c:v>
                </c:pt>
                <c:pt idx="4">
                  <c:v>0.14741278552636761</c:v>
                </c:pt>
                <c:pt idx="5">
                  <c:v>0.12120110659799921</c:v>
                </c:pt>
                <c:pt idx="6">
                  <c:v>0.13153913616204771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856928"/>
        <c:axId val="530849312"/>
      </c:barChart>
      <c:catAx>
        <c:axId val="53085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530849312"/>
        <c:crosses val="autoZero"/>
        <c:auto val="1"/>
        <c:lblAlgn val="ctr"/>
        <c:lblOffset val="100"/>
        <c:noMultiLvlLbl val="0"/>
      </c:catAx>
      <c:valAx>
        <c:axId val="530849312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53085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751480262371575"/>
          <c:y val="2.9014912461784973E-3"/>
          <c:w val="0.69722444812276663"/>
          <c:h val="0.10280928367100181"/>
        </c:manualLayout>
      </c:layout>
      <c:overlay val="0"/>
      <c:txPr>
        <a:bodyPr/>
        <a:lstStyle/>
        <a:p>
          <a:pPr>
            <a:defRPr sz="1000">
              <a:solidFill>
                <a:schemeClr val="tx1">
                  <a:lumMod val="95000"/>
                  <a:lumOff val="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>
          <a:solidFill>
            <a:schemeClr val="tx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96398615417133E-2"/>
          <c:y val="0.15277777777777779"/>
          <c:w val="0.9100368094232123"/>
          <c:h val="0.75362655839895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'BAF AIF 3'!$F$43</c:f>
              <c:strCache>
                <c:ptCount val="1"/>
                <c:pt idx="0">
                  <c:v>Focused Business Advantage Fund-B1</c:v>
                </c:pt>
              </c:strCache>
            </c:strRef>
          </c:tx>
          <c:spPr>
            <a:solidFill>
              <a:srgbClr val="122F4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'BAF AIF 3'!$G$42:$M$42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1YR</c:v>
                </c:pt>
                <c:pt idx="4">
                  <c:v>2YR</c:v>
                </c:pt>
                <c:pt idx="5">
                  <c:v>3YR</c:v>
                </c:pt>
                <c:pt idx="6">
                  <c:v>Since Inception</c:v>
                </c:pt>
              </c:strCache>
            </c:strRef>
          </c:cat>
          <c:val>
            <c:numRef>
              <c:f>'BAF AIF 3'!$G$43:$M$43</c:f>
              <c:numCache>
                <c:formatCode>0.0%</c:formatCode>
                <c:ptCount val="7"/>
                <c:pt idx="0">
                  <c:v>5.3230001176209019E-2</c:v>
                </c:pt>
                <c:pt idx="1">
                  <c:v>4.5408259231153325E-2</c:v>
                </c:pt>
                <c:pt idx="2">
                  <c:v>0.1393550393734182</c:v>
                </c:pt>
                <c:pt idx="3">
                  <c:v>0.56409509946627834</c:v>
                </c:pt>
                <c:pt idx="4">
                  <c:v>0.17377845932986857</c:v>
                </c:pt>
                <c:pt idx="5">
                  <c:v>0.12796656401430195</c:v>
                </c:pt>
                <c:pt idx="6">
                  <c:v>0.14087470248308476</c:v>
                </c:pt>
              </c:numCache>
            </c:numRef>
          </c:val>
        </c:ser>
        <c:ser>
          <c:idx val="1"/>
          <c:order val="1"/>
          <c:tx>
            <c:strRef>
              <c:f>'BAF AIF 3'!$F$44</c:f>
              <c:strCache>
                <c:ptCount val="1"/>
                <c:pt idx="0">
                  <c:v>S&amp;P BSE 200</c:v>
                </c:pt>
              </c:strCache>
            </c:strRef>
          </c:tx>
          <c:spPr>
            <a:solidFill>
              <a:srgbClr val="FFCD0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'BAF AIF 3'!$G$42:$M$42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1YR</c:v>
                </c:pt>
                <c:pt idx="4">
                  <c:v>2YR</c:v>
                </c:pt>
                <c:pt idx="5">
                  <c:v>3YR</c:v>
                </c:pt>
                <c:pt idx="6">
                  <c:v>Since Inception</c:v>
                </c:pt>
              </c:strCache>
            </c:strRef>
          </c:cat>
          <c:val>
            <c:numRef>
              <c:f>'BAF AIF 3'!$G$44:$M$44</c:f>
              <c:numCache>
                <c:formatCode>0.0%</c:formatCode>
                <c:ptCount val="7"/>
                <c:pt idx="0">
                  <c:v>6.7993471813857731E-2</c:v>
                </c:pt>
                <c:pt idx="1">
                  <c:v>8.2384969485558512E-2</c:v>
                </c:pt>
                <c:pt idx="2">
                  <c:v>0.22744673009061089</c:v>
                </c:pt>
                <c:pt idx="3">
                  <c:v>0.66495562342528736</c:v>
                </c:pt>
                <c:pt idx="4">
                  <c:v>0.16124955145377351</c:v>
                </c:pt>
                <c:pt idx="5">
                  <c:v>0.13051082722384777</c:v>
                </c:pt>
                <c:pt idx="6">
                  <c:v>0.11903106546754061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845504"/>
        <c:axId val="530844960"/>
      </c:barChart>
      <c:catAx>
        <c:axId val="53084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 algn="ctr">
              <a:defRPr lang="en-US"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4960"/>
        <c:crosses val="autoZero"/>
        <c:auto val="1"/>
        <c:lblAlgn val="ctr"/>
        <c:lblOffset val="100"/>
        <c:noMultiLvlLbl val="0"/>
      </c:catAx>
      <c:valAx>
        <c:axId val="530844960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53084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428165143974492"/>
          <c:y val="3.2259610196701425E-3"/>
          <c:w val="0.54267310336208019"/>
          <c:h val="0.10280928367100181"/>
        </c:manualLayout>
      </c:layout>
      <c:overlay val="0"/>
      <c:txPr>
        <a:bodyPr/>
        <a:lstStyle/>
        <a:p>
          <a:pPr>
            <a:defRPr lang="en-US"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>
          <a:solidFill>
            <a:schemeClr val="tx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96398615417133E-2"/>
          <c:y val="0.15277777777777779"/>
          <c:w val="0.9100368094232123"/>
          <c:h val="0.75362655839895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'Select Opportunities AIF5'!$F$45</c:f>
              <c:strCache>
                <c:ptCount val="1"/>
                <c:pt idx="0">
                  <c:v>Select Opportunities Fund- B1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'Select Opportunities AIF5'!$G$44:$L$44</c:f>
              <c:strCache>
                <c:ptCount val="6"/>
                <c:pt idx="0">
                  <c:v>1 Month</c:v>
                </c:pt>
                <c:pt idx="1">
                  <c:v>3 Month</c:v>
                </c:pt>
                <c:pt idx="2">
                  <c:v>6 Month</c:v>
                </c:pt>
                <c:pt idx="3">
                  <c:v>1 Year</c:v>
                </c:pt>
                <c:pt idx="4">
                  <c:v>2 Year</c:v>
                </c:pt>
                <c:pt idx="5">
                  <c:v>SI</c:v>
                </c:pt>
              </c:strCache>
            </c:strRef>
          </c:cat>
          <c:val>
            <c:numRef>
              <c:f>'Select Opportunities AIF5'!$G$45:$L$45</c:f>
              <c:numCache>
                <c:formatCode>0.0%</c:formatCode>
                <c:ptCount val="6"/>
                <c:pt idx="0">
                  <c:v>6.5911461142877714E-2</c:v>
                </c:pt>
                <c:pt idx="1">
                  <c:v>0.27529085777227058</c:v>
                </c:pt>
                <c:pt idx="2">
                  <c:v>0.38663080413152118</c:v>
                </c:pt>
                <c:pt idx="3">
                  <c:v>0.21034077567074139</c:v>
                </c:pt>
                <c:pt idx="4">
                  <c:v>0.19270012566685746</c:v>
                </c:pt>
                <c:pt idx="5">
                  <c:v>0.14141787031216735</c:v>
                </c:pt>
              </c:numCache>
            </c:numRef>
          </c:val>
        </c:ser>
        <c:ser>
          <c:idx val="1"/>
          <c:order val="1"/>
          <c:tx>
            <c:strRef>
              <c:f>'Select Opportunities AIF5'!$F$46</c:f>
              <c:strCache>
                <c:ptCount val="1"/>
                <c:pt idx="0">
                  <c:v>S&amp;P BSE 200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'Select Opportunities AIF5'!$G$44:$L$44</c:f>
              <c:strCache>
                <c:ptCount val="6"/>
                <c:pt idx="0">
                  <c:v>1 Month</c:v>
                </c:pt>
                <c:pt idx="1">
                  <c:v>3 Month</c:v>
                </c:pt>
                <c:pt idx="2">
                  <c:v>6 Month</c:v>
                </c:pt>
                <c:pt idx="3">
                  <c:v>1 Year</c:v>
                </c:pt>
                <c:pt idx="4">
                  <c:v>2 Year</c:v>
                </c:pt>
                <c:pt idx="5">
                  <c:v>SI</c:v>
                </c:pt>
              </c:strCache>
            </c:strRef>
          </c:cat>
          <c:val>
            <c:numRef>
              <c:f>'Select Opportunities AIF5'!$G$46:$L$46</c:f>
              <c:numCache>
                <c:formatCode>0.0%</c:formatCode>
                <c:ptCount val="6"/>
                <c:pt idx="0">
                  <c:v>7.7781913593086838E-2</c:v>
                </c:pt>
                <c:pt idx="1">
                  <c:v>0.2353256107227033</c:v>
                </c:pt>
                <c:pt idx="2">
                  <c:v>0.35593737805018022</c:v>
                </c:pt>
                <c:pt idx="3">
                  <c:v>0.16264673979385713</c:v>
                </c:pt>
                <c:pt idx="4">
                  <c:v>0.12644401796219396</c:v>
                </c:pt>
                <c:pt idx="5">
                  <c:v>8.370476958287365E-2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850944"/>
        <c:axId val="530869440"/>
      </c:barChart>
      <c:catAx>
        <c:axId val="53085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30869440"/>
        <c:crosses val="autoZero"/>
        <c:auto val="1"/>
        <c:lblAlgn val="ctr"/>
        <c:lblOffset val="100"/>
        <c:noMultiLvlLbl val="0"/>
      </c:catAx>
      <c:valAx>
        <c:axId val="530869440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530850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961559193761981"/>
          <c:y val="2.9014912461784973E-3"/>
          <c:w val="0.54267310336208019"/>
          <c:h val="0.1028092836710018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>
          <a:solidFill>
            <a:schemeClr val="tx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51</xdr:row>
      <xdr:rowOff>85725</xdr:rowOff>
    </xdr:from>
    <xdr:to>
      <xdr:col>13</xdr:col>
      <xdr:colOff>530733</xdr:colOff>
      <xdr:row>64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659423</xdr:colOff>
      <xdr:row>46</xdr:row>
      <xdr:rowOff>18317</xdr:rowOff>
    </xdr:from>
    <xdr:to>
      <xdr:col>11</xdr:col>
      <xdr:colOff>776918</xdr:colOff>
      <xdr:row>59</xdr:row>
      <xdr:rowOff>60037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48</xdr:row>
      <xdr:rowOff>0</xdr:rowOff>
    </xdr:from>
    <xdr:to>
      <xdr:col>14</xdr:col>
      <xdr:colOff>568833</xdr:colOff>
      <xdr:row>61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4" sqref="C4"/>
    </sheetView>
  </sheetViews>
  <sheetFormatPr defaultRowHeight="15"/>
  <cols>
    <col min="1" max="1" width="46.5703125" bestFit="1" customWidth="1"/>
    <col min="2" max="2" width="5.42578125" bestFit="1" customWidth="1"/>
    <col min="3" max="3" width="9.5703125" customWidth="1"/>
    <col min="4" max="4" width="9.7109375" customWidth="1"/>
    <col min="5" max="5" width="10" bestFit="1" customWidth="1"/>
    <col min="6" max="9" width="10.140625" bestFit="1" customWidth="1"/>
    <col min="10" max="10" width="14.7109375" bestFit="1" customWidth="1"/>
    <col min="11" max="11" width="14" style="2" bestFit="1" customWidth="1"/>
    <col min="12" max="12" width="9.7109375" style="110" bestFit="1" customWidth="1"/>
  </cols>
  <sheetData>
    <row r="1" spans="1:12">
      <c r="A1" s="46">
        <v>44347</v>
      </c>
      <c r="B1" s="46"/>
      <c r="K1"/>
    </row>
    <row r="2" spans="1:12">
      <c r="A2" s="13">
        <f>A1</f>
        <v>44347</v>
      </c>
      <c r="B2" s="13"/>
      <c r="C2" s="13">
        <f>EOMONTH($A$1,-1)</f>
        <v>44316</v>
      </c>
      <c r="D2" s="13">
        <f>EOMONTH($A$1,-3)</f>
        <v>44255</v>
      </c>
      <c r="E2" s="13">
        <f>EOMONTH($A$1,-6)</f>
        <v>44165</v>
      </c>
      <c r="F2" s="13">
        <f>EOMONTH($A$1,-12)</f>
        <v>43982</v>
      </c>
      <c r="G2" s="13">
        <f>EOMONTH($A$1,-24)</f>
        <v>43616</v>
      </c>
      <c r="H2" s="13">
        <f>EOMONTH($A$1,-36)</f>
        <v>43251</v>
      </c>
      <c r="I2" s="13">
        <f>EOMONTH($A$1,-60)</f>
        <v>42521</v>
      </c>
      <c r="J2" s="13"/>
      <c r="K2" s="12"/>
      <c r="L2" s="114"/>
    </row>
    <row r="3" spans="1:12">
      <c r="A3" s="12"/>
      <c r="B3" s="12" t="s">
        <v>69</v>
      </c>
      <c r="C3" s="12" t="s">
        <v>26</v>
      </c>
      <c r="D3" s="12" t="s">
        <v>27</v>
      </c>
      <c r="E3" s="12" t="s">
        <v>28</v>
      </c>
      <c r="F3" s="12" t="s">
        <v>29</v>
      </c>
      <c r="G3" s="12" t="s">
        <v>30</v>
      </c>
      <c r="H3" s="12" t="s">
        <v>31</v>
      </c>
      <c r="I3" s="12" t="s">
        <v>44</v>
      </c>
      <c r="J3" s="12" t="s">
        <v>32</v>
      </c>
      <c r="K3" s="12" t="s">
        <v>45</v>
      </c>
      <c r="L3" s="114" t="s">
        <v>68</v>
      </c>
    </row>
    <row r="4" spans="1:12">
      <c r="A4" s="12" t="s">
        <v>46</v>
      </c>
      <c r="B4" s="12" t="s">
        <v>3</v>
      </c>
      <c r="C4" s="115">
        <f>VLOOKUP($A$1,'BAF AIF 3'!$B:$D,2,0)/VLOOKUP(C$2,'BAF AIF 3'!$B:$D,2,0)-1</f>
        <v>5.3230001176209019E-2</v>
      </c>
      <c r="D4" s="115">
        <f>VLOOKUP($A$1,'BAF AIF 3'!$B:$D,2,0)/VLOOKUP(D$2,'BAF AIF 3'!$B:$D,2,0)-1</f>
        <v>4.5408259231153325E-2</v>
      </c>
      <c r="E4" s="115">
        <f>VLOOKUP($A$1,'BAF AIF 3'!$B:$D,2,0)/VLOOKUP(E$2,'BAF AIF 3'!$B:$D,2,0)-1</f>
        <v>0.1393550393734182</v>
      </c>
      <c r="F4" s="115">
        <f>VLOOKUP($A$1,'BAF AIF 3'!$B:$D,2,0)/VLOOKUP(F$2,'BAF AIF 3'!$B:$D,2,0)-1</f>
        <v>0.56409509946627834</v>
      </c>
      <c r="G4" s="115">
        <f>IFERROR((1+(VLOOKUP($A$1,'BAF AIF 3'!$B:$D,2,0)/VLOOKUP(G$2,'BAF AIF 3'!$B:$D,2,0)-1))^(365/($A$1-G2))-1,"NA")</f>
        <v>0.17377845932986857</v>
      </c>
      <c r="H4" s="115">
        <f>IFERROR((1+(VLOOKUP($A$1,'BAF AIF 3'!$B:$D,2,0)/VLOOKUP(H$2,'BAF AIF 3'!$B:$D,2,0)-1))^(365/($A$1-H2))-1,"NA")</f>
        <v>0.12796656401430195</v>
      </c>
      <c r="I4" s="115" t="str">
        <f>IFERROR((1+(VLOOKUP($A$1,'BAF AIF 3'!$B:$D,2,0)/VLOOKUP(I$2,'BAF AIF 3'!$B:$D,2,0)-1))^(365/($A$1-I2))-1,"NA")</f>
        <v>NA</v>
      </c>
      <c r="J4" s="115">
        <f>IFERROR((1+(VLOOKUP($A$1,'BAF AIF 3'!$B:$D,2,0)/VLOOKUP(K$4,'BAF AIF 3'!$B:$D,2,0)-1))^(365/($A$1-K4))-1,"NA")</f>
        <v>0.14087470248308476</v>
      </c>
      <c r="K4" s="13">
        <v>43025</v>
      </c>
      <c r="L4" s="114">
        <f>'BAF AIF 3'!G5</f>
        <v>0.14087470173835753</v>
      </c>
    </row>
    <row r="5" spans="1:12">
      <c r="A5" s="12" t="s">
        <v>10</v>
      </c>
      <c r="B5" s="12"/>
      <c r="C5" s="115">
        <f>VLOOKUP($A$1,'BAF AIF 3'!$B:$D,3,0)/VLOOKUP(C$2,'BAF AIF 3'!$B:$D,3,0)-1</f>
        <v>6.7993471813857731E-2</v>
      </c>
      <c r="D5" s="115">
        <f>VLOOKUP($A$1,'BAF AIF 3'!$B:$D,3,0)/VLOOKUP(D$2,'BAF AIF 3'!$B:$D,3,0)-1</f>
        <v>8.2384969485558512E-2</v>
      </c>
      <c r="E5" s="115">
        <f>VLOOKUP($A$1,'BAF AIF 3'!$B:$D,3,0)/VLOOKUP(E$2,'BAF AIF 3'!$B:$D,3,0)-1</f>
        <v>0.22744673009061089</v>
      </c>
      <c r="F5" s="115">
        <f>VLOOKUP($A$1,'BAF AIF 3'!$B:$D,3,0)/VLOOKUP(F$2,'BAF AIF 3'!$B:$D,3,0)-1</f>
        <v>0.66495562342528736</v>
      </c>
      <c r="G5" s="115">
        <f>IFERROR((1+(VLOOKUP($A$1,'BAF AIF 3'!$B:$D,3,0)/VLOOKUP(G$2,'BAF AIF 3'!$B:$D,3,0)-1))^(365/($A$1-G2))-1,"NA")</f>
        <v>0.16124955145377351</v>
      </c>
      <c r="H5" s="115">
        <f>IFERROR((1+(VLOOKUP($A$1,'BAF AIF 3'!$B:$D,3,0)/VLOOKUP(H$2,'BAF AIF 3'!$B:$D,3,0)-1))^(365/($A$1-H2))-1,"NA")</f>
        <v>0.13051082722384777</v>
      </c>
      <c r="I5" s="115" t="str">
        <f>IFERROR((1+(VLOOKUP($A$1,'BAF AIF 3'!$B:$D,3,0)/VLOOKUP(I$2,'BAF AIF 3'!$B:$D,3,0)-1))^(365/($A$1-I2))-1,"NA")</f>
        <v>NA</v>
      </c>
      <c r="J5" s="115">
        <f>IFERROR((1+(VLOOKUP($A$1,'BAF AIF 3'!$B:$D,3,0)/VLOOKUP(K$4,'BAF AIF 3'!$B:$D,3,0)-1))^(365/($A$1-K4))-1,"NA")</f>
        <v>0.11903106546754061</v>
      </c>
      <c r="K5" s="13"/>
      <c r="L5" s="114">
        <f>'BAF AIF 3'!K5</f>
        <v>0.11903106570243835</v>
      </c>
    </row>
    <row r="6" spans="1:12">
      <c r="A6" s="12"/>
      <c r="B6" s="12"/>
      <c r="C6" s="12"/>
      <c r="D6" s="12"/>
      <c r="E6" s="12"/>
      <c r="F6" s="12"/>
      <c r="G6" s="12"/>
      <c r="H6" s="12"/>
      <c r="I6" s="12"/>
      <c r="J6" s="12"/>
      <c r="K6" s="13"/>
      <c r="L6" s="114"/>
    </row>
    <row r="7" spans="1:12">
      <c r="A7" s="12" t="s">
        <v>47</v>
      </c>
      <c r="B7" s="12" t="s">
        <v>3</v>
      </c>
      <c r="C7" s="115">
        <f>VLOOKUP($A$1,'Emergence AIF 4'!$B:$D,2,0)/VLOOKUP(C$2,'Emergence AIF 4'!$B:$D,2,0)-1</f>
        <v>0.11276731243135485</v>
      </c>
      <c r="D7" s="115">
        <f>VLOOKUP($A$1,'Emergence AIF 4'!$B:$D,2,0)/VLOOKUP(D$2,'Emergence AIF 4'!$B:$D,2,0)-1</f>
        <v>0.17380467905717878</v>
      </c>
      <c r="E7" s="115">
        <f>VLOOKUP($A$1,'Emergence AIF 4'!$B:$D,2,0)/VLOOKUP(E$2,'Emergence AIF 4'!$B:$D,2,0)-1</f>
        <v>0.42932508209742615</v>
      </c>
      <c r="F7" s="115">
        <f>VLOOKUP($A$1,'Emergence AIF 4'!$B:$D,2,0)/VLOOKUP(F$2,'Emergence AIF 4'!$B:$D,2,0)-1</f>
        <v>1.2233389271027346</v>
      </c>
      <c r="G7" s="115">
        <f>IFERROR((1+(VLOOKUP($A$1,'Emergence AIF 4'!$B:$D,2,0)/VLOOKUP(G$2,'Emergence AIF 4'!$B:$D,2,0)-1))^(365/($A$1-G$2))-1,"NA")</f>
        <v>0.25758308537725139</v>
      </c>
      <c r="H7" s="115">
        <f>IFERROR((1+(VLOOKUP($A$1,'Emergence AIF 4'!$B:$D,2,0)/VLOOKUP(H$2,'Emergence AIF 4'!$B:$D,2,0)-1))^(365/($A$1-H$2))-1,"NA")</f>
        <v>9.8513834423988422E-2</v>
      </c>
      <c r="I7" s="115" t="str">
        <f>IFERROR((1+(VLOOKUP($A$1,'Emergence AIF 4'!$B:$D,2,0)/VLOOKUP(I$2,'Emergence AIF 4'!$B:$D,2,0)-1))^(365/($A$1-I$2))-1,"NA")</f>
        <v>NA</v>
      </c>
      <c r="J7" s="116">
        <f>IFERROR((1+(VLOOKUP($A$1,'Emergence AIF 4'!$B:$D,2,0)/VLOOKUP(K$7,'Emergence AIF 4'!$B:$D,2,0)-1))^(365/($A$1-K$7))-1,"NA")</f>
        <v>5.6734411405823248E-2</v>
      </c>
      <c r="K7" s="13">
        <v>43110</v>
      </c>
      <c r="L7" s="117">
        <f>'Emergence AIF 4'!G8</f>
        <v>7.3796233534812933E-2</v>
      </c>
    </row>
    <row r="8" spans="1:12">
      <c r="A8" s="12" t="s">
        <v>15</v>
      </c>
      <c r="B8" s="12"/>
      <c r="C8" s="115">
        <f>VLOOKUP($A$1,'Emergence AIF 4'!$B:$D,3,0)/VLOOKUP(C$2,'Emergence AIF 4'!$B:$D,3,0)-1</f>
        <v>8.8872183851397057E-2</v>
      </c>
      <c r="D8" s="115">
        <f>VLOOKUP($A$1,'Emergence AIF 4'!$B:$D,3,0)/VLOOKUP(D$2,'Emergence AIF 4'!$B:$D,3,0)-1</f>
        <v>0.17070554468168497</v>
      </c>
      <c r="E8" s="115">
        <f>VLOOKUP($A$1,'Emergence AIF 4'!$B:$D,3,0)/VLOOKUP(E$2,'Emergence AIF 4'!$B:$D,3,0)-1</f>
        <v>0.39826786724858732</v>
      </c>
      <c r="F8" s="115">
        <f>VLOOKUP($A$1,'Emergence AIF 4'!$B:$D,3,0)/VLOOKUP(F$2,'Emergence AIF 4'!$B:$D,3,0)-1</f>
        <v>1.1662394653250829</v>
      </c>
      <c r="G8" s="115">
        <f>IFERROR((1+(VLOOKUP($A$1,'Emergence AIF 4'!$B:$D,3,0)/VLOOKUP(G$2,'Emergence AIF 4'!$B:$D,3,0)-1))^(365/($A$1-G$2))-1,"NA")</f>
        <v>0.25941695636213224</v>
      </c>
      <c r="H8" s="115">
        <f>IFERROR((1+(VLOOKUP($A$1,'Emergence AIF 4'!$B:$D,3,0)/VLOOKUP(H$2,'Emergence AIF 4'!$B:$D,3,0)-1))^(365/($A$1-H$2))-1,"NA")</f>
        <v>0.1099741741338931</v>
      </c>
      <c r="I8" s="115" t="str">
        <f>IFERROR((1+(VLOOKUP($A$1,'Emergence AIF 4'!$B:$D,3,0)/VLOOKUP(I$2,'Emergence AIF 4'!$B:$D,3,0)-1))^(365/($A$1-I$2))-1,"NA")</f>
        <v>NA</v>
      </c>
      <c r="J8" s="116">
        <f>IFERROR((1+(VLOOKUP($A$1,'Emergence AIF 4'!$B:$D,3,0)/VLOOKUP(K$7,'Emergence AIF 4'!$B:$D,3,0)-1))^(365/($A$1-K$7))-1,"NA")</f>
        <v>5.1500125710575606E-2</v>
      </c>
      <c r="K8" s="13"/>
      <c r="L8" s="117">
        <f>'Emergence AIF 4'!G18</f>
        <v>9.1136786341667192E-2</v>
      </c>
    </row>
    <row r="9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3"/>
      <c r="L9" s="114"/>
    </row>
    <row r="10" spans="1:12">
      <c r="A10" s="12" t="s">
        <v>48</v>
      </c>
      <c r="B10" s="12" t="s">
        <v>3</v>
      </c>
      <c r="C10" s="115">
        <f>VLOOKUP($A$1,'Rising India AIF 6'!$B:$D,2,0)/VLOOKUP(C$2,'Rising India AIF 6'!$B:$D,2,0)-1</f>
        <v>4.7033777257825538E-2</v>
      </c>
      <c r="D10" s="115">
        <f>VLOOKUP($A$1,'Rising India AIF 6'!$B:$D,2,0)/VLOOKUP(D$2,'Rising India AIF 6'!$B:$D,2,0)-1</f>
        <v>4.105744390191135E-2</v>
      </c>
      <c r="E10" s="115">
        <f>VLOOKUP($A$1,'Rising India AIF 6'!$B:$D,2,0)/VLOOKUP(E$2,'Rising India AIF 6'!$B:$D,2,0)-1</f>
        <v>0.1421522800457049</v>
      </c>
      <c r="F10" s="115">
        <f>VLOOKUP($A$1,'Rising India AIF 6'!$B:$D,2,0)/VLOOKUP(F$2,'Rising India AIF 6'!$B:$D,2,0)-1</f>
        <v>0.57746579904698492</v>
      </c>
      <c r="G10" s="115">
        <f>IFERROR((1+(VLOOKUP($A$1,'Rising India AIF 6'!$B:$D,2,0)/VLOOKUP(G$2,'Rising India AIF 6'!$B:$D,2,0)-1))^(365/($A$1-G$2))-1,"NA")</f>
        <v>0.20083817826855133</v>
      </c>
      <c r="H10" s="118">
        <f>IFERROR((1+(VLOOKUP($A$1,'Rising India AIF 6'!$B:$D,2,0)/VLOOKUP(H$2,'Rising India AIF 6'!$B:$D,2,0)-1))^(365/($A$1-H2))-1,"NA")</f>
        <v>0.13303438042597904</v>
      </c>
      <c r="I10" s="118" t="str">
        <f>IFERROR((1+(VLOOKUP($A$1,'Rising India AIF 6'!$B:$D,2,0)/VLOOKUP(I$2,'Rising India AIF 6'!$B:$D,2,0)-1))^(365/($A$1-I2))-1,"NA")</f>
        <v>NA</v>
      </c>
      <c r="J10" s="115">
        <f>IFERROR((1+(VLOOKUP($A$1,'Rising India AIF 6'!$B:$D,2,0)/VLOOKUP(K$10,'Rising India AIF 6'!$B:$D,2,0)-1))^(365/($A$1-K10))-1,"NA")</f>
        <v>0.14235837071099611</v>
      </c>
      <c r="K10" s="13">
        <v>43164</v>
      </c>
      <c r="L10" s="117">
        <f>'Rising India AIF 6'!G7</f>
        <v>0.15159937739372253</v>
      </c>
    </row>
    <row r="11" spans="1:12">
      <c r="A11" s="12" t="s">
        <v>10</v>
      </c>
      <c r="B11" s="12"/>
      <c r="C11" s="115">
        <f>VLOOKUP($A$1,'Rising India AIF 6'!$B:$D,3,0)/VLOOKUP(C$2,'Rising India AIF 6'!$B:$D,3,0)-1</f>
        <v>6.7993471813857731E-2</v>
      </c>
      <c r="D11" s="115">
        <f>VLOOKUP($A$1,'Rising India AIF 6'!$B:$D,3,0)/VLOOKUP(D$2,'Rising India AIF 6'!$B:$D,3,0)-1</f>
        <v>8.2384969485558512E-2</v>
      </c>
      <c r="E11" s="115">
        <f>VLOOKUP($A$1,'Rising India AIF 6'!$B:$D,3,0)/VLOOKUP(E$2,'Rising India AIF 6'!$B:$D,3,0)-1</f>
        <v>0.22744673009061089</v>
      </c>
      <c r="F11" s="115">
        <f>VLOOKUP($A$1,'Rising India AIF 6'!$B:$D,3,0)/VLOOKUP(F$2,'Rising India AIF 6'!$B:$D,3,0)-1</f>
        <v>0.66495562342528736</v>
      </c>
      <c r="G11" s="115">
        <f>IFERROR((1+(VLOOKUP($A$1,'Rising India AIF 6'!$B:$D,3,0)/VLOOKUP(G$2,'Rising India AIF 6'!$B:$D,3,0)-1))^(365/($A$1-G$2))-1,"NA")</f>
        <v>0.16124955145377351</v>
      </c>
      <c r="H11" s="118">
        <f>IFERROR((1+(VLOOKUP($A$1,'Rising India AIF 6'!$B:$D,2,0)/VLOOKUP(H$2,'Rising India AIF 6'!$B:$D,2,0)-1))^(365/($A$1-H2))-1,"NA")</f>
        <v>0.13303438042597904</v>
      </c>
      <c r="I11" s="118" t="str">
        <f>IFERROR((1+(VLOOKUP($A$1,'Rising India AIF 6'!$B:$D,2,0)/VLOOKUP(I$2,'Rising India AIF 6'!$B:$D,2,0)-1))^(365/($A$1-I2))-1,"NA")</f>
        <v>NA</v>
      </c>
      <c r="J11" s="115">
        <f>IFERROR((1+(VLOOKUP($A$1,'Rising India AIF 6'!$B:$D,3,0)/VLOOKUP(K$10,'Rising India AIF 6'!$B:$D,3,0)-1))^(365/($A$1-K10))-1,"NA")</f>
        <v>0.12997980462152214</v>
      </c>
      <c r="K11" s="13"/>
      <c r="L11" s="117">
        <f>'Rising India AIF 6'!G15</f>
        <v>0.13440178036689762</v>
      </c>
    </row>
    <row r="12" spans="1: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3"/>
      <c r="L12" s="114"/>
    </row>
    <row r="13" spans="1:12">
      <c r="A13" s="12" t="s">
        <v>49</v>
      </c>
      <c r="B13" s="12" t="s">
        <v>3</v>
      </c>
      <c r="C13" s="115">
        <f>VLOOKUP($A$1,'EOP AIF 7'!$B:$D,2,0)/VLOOKUP(C$2,'EOP AIF 7'!$B:$D,2,0)-1</f>
        <v>5.03622695164192E-2</v>
      </c>
      <c r="D13" s="115">
        <f>VLOOKUP($A$1,'EOP AIF 7'!$B:$D,2,0)/VLOOKUP(D$2,'EOP AIF 7'!$B:$D,2,0)-1</f>
        <v>4.0011082987613911E-2</v>
      </c>
      <c r="E13" s="115">
        <f>VLOOKUP($A$1,'EOP AIF 7'!$B:$D,2,0)/VLOOKUP(E$2,'EOP AIF 7'!$B:$D,2,0)-1</f>
        <v>0.15534869017611297</v>
      </c>
      <c r="F13" s="115">
        <f>VLOOKUP($A$1,'EOP AIF 7'!$B:$D,2,0)/VLOOKUP(F$2,'EOP AIF 7'!$B:$D,2,0)-1</f>
        <v>0.59649848834936958</v>
      </c>
      <c r="G13" s="115" t="str">
        <f>IFERROR((1+(VLOOKUP($A$1,'EOP AIF 7'!$B:$D,2,0)/VLOOKUP(G$2,'EOP AIF 7'!$B:$D,2,0)-1))^(365/($A$1-G$2))-1,"NA")</f>
        <v>NA</v>
      </c>
      <c r="H13" s="115" t="str">
        <f>IFERROR((1+(VLOOKUP($A$1,'EOP AIF 7'!$B:$D,2,0)/VLOOKUP(H$2,'EOP AIF 7'!$B:$D,2,0)-1))^(365/($A$1-H$2))-1,"NA")</f>
        <v>NA</v>
      </c>
      <c r="I13" s="115" t="str">
        <f>IFERROR((1+(VLOOKUP($A$1,'EOP AIF 7'!$B:$D,2,0)/VLOOKUP(I$2,'EOP AIF 7'!$B:$D,2,0)-1))^(365/($A$1-I$2))-1,"NA")</f>
        <v>NA</v>
      </c>
      <c r="J13" s="115">
        <f>IFERROR((1+(VLOOKUP($A$1,'EOP AIF 7'!$B:$D,2,0)/VLOOKUP(K$13,'EOP AIF 7'!$B:$D,2,0)-1))^(365/($A$1-K$13))-1,"NA")</f>
        <v>0.18199204410268033</v>
      </c>
      <c r="K13" s="13">
        <v>43630</v>
      </c>
      <c r="L13" s="117">
        <f>'EOP AIF 7'!G7</f>
        <v>0.32112786173820507</v>
      </c>
    </row>
    <row r="14" spans="1:12">
      <c r="A14" s="12" t="s">
        <v>10</v>
      </c>
      <c r="B14" s="12"/>
      <c r="C14" s="115">
        <f>VLOOKUP($A$1,'EOP AIF 7'!$B:$D,3,0)/VLOOKUP(C$2,'EOP AIF 7'!$B:$D,3,0)-1</f>
        <v>6.7993471813857731E-2</v>
      </c>
      <c r="D14" s="115">
        <f>VLOOKUP($A$1,'EOP AIF 7'!$B:$D,3,0)/VLOOKUP(D$2,'EOP AIF 7'!$B:$D,3,0)-1</f>
        <v>8.2384969485558512E-2</v>
      </c>
      <c r="E14" s="115">
        <f>VLOOKUP($A$1,'EOP AIF 7'!$B:$D,3,0)/VLOOKUP(E$2,'EOP AIF 7'!$B:$D,3,0)-1</f>
        <v>0.22744673009061089</v>
      </c>
      <c r="F14" s="115">
        <f>VLOOKUP($A$1,'EOP AIF 7'!$B:$D,3,0)/VLOOKUP(F$2,'EOP AIF 7'!$B:$D,3,0)-1</f>
        <v>0.66495562342528736</v>
      </c>
      <c r="G14" s="115" t="str">
        <f>IFERROR((1+(VLOOKUP($A$1,'EOP AIF 7'!$B:$D,3,0)/VLOOKUP(G$2,'EOP AIF 7'!$B:$D,3,0)-1))^(365/($A$1-G$2))-1,"NA")</f>
        <v>NA</v>
      </c>
      <c r="H14" s="115" t="str">
        <f>IFERROR((1+(VLOOKUP($A$1,'EOP AIF 7'!$B:$D,3,0)/VLOOKUP(H$2,'EOP AIF 7'!$B:$D,3,0)-1))^(365/($A$1-H$2))-1,"NA")</f>
        <v>NA</v>
      </c>
      <c r="I14" s="115" t="str">
        <f>IFERROR((1+(VLOOKUP($A$1,'EOP AIF 7'!$B:$D,3,0)/VLOOKUP(I$2,'EOP AIF 7'!$B:$D,3,0)-1))^(365/($A$1-I$2))-1,"NA")</f>
        <v>NA</v>
      </c>
      <c r="J14" s="115">
        <f>IFERROR((1+(VLOOKUP($A$1,'EOP AIF 7'!$B:$D,3,0)/VLOOKUP(K$13,'EOP AIF 7'!$B:$D,3,0)-1))^(365/($A$1-K$13))-1,"NA")</f>
        <v>0.17174292685287562</v>
      </c>
      <c r="K14" s="13"/>
      <c r="L14" s="117">
        <f>'EOP AIF 7'!K7</f>
        <v>0.3491120398044586</v>
      </c>
    </row>
    <row r="15" spans="1:1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14"/>
    </row>
    <row r="16" spans="1:12">
      <c r="A16" s="12" t="s">
        <v>50</v>
      </c>
      <c r="B16" s="12" t="s">
        <v>3</v>
      </c>
      <c r="C16" s="115">
        <f>IFERROR((VLOOKUP($A$1,'SOP 2 AIF 8'!$B:$D,2,0)/VLOOKUP(C$2,'SOP 2 AIF 8'!$B:$D,2,0)-1),"NA")</f>
        <v>0.10790835794153764</v>
      </c>
      <c r="D16" s="115">
        <f>IFERROR((VLOOKUP($A$1,'SOP 2 AIF 8'!$B:$D,2,0)/VLOOKUP(D$2,'SOP 2 AIF 8'!$B:$D,2,0)-1),"NA")</f>
        <v>9.2913836838229402E-2</v>
      </c>
      <c r="E16" s="115">
        <f>IFERROR((VLOOKUP($A$1,'SOP 2 AIF 8'!$B:$D,2,0)/VLOOKUP(E$2,'SOP 2 AIF 8'!$B:$D,2,0)-1),"NA")</f>
        <v>0.2539077535463159</v>
      </c>
      <c r="F16" s="115">
        <f>IFERROR((VLOOKUP($A$1,'SOP 2 AIF 8'!$B:$D,2,0)/VLOOKUP(F$2,'SOP 2 AIF 8'!$B:$D,2,0)-1),"NA")</f>
        <v>0.7039394789885951</v>
      </c>
      <c r="G16" s="115" t="str">
        <f>IFERROR(1+((VLOOKUP($A$1,'SOP 2 AIF 8'!$B:$D,2,0)/VLOOKUP(G$2,'SOP 2 AIF 8'!$B:$D,2,0)-1))^(365/($A$1-G$2))-1,"NA")</f>
        <v>NA</v>
      </c>
      <c r="H16" s="115" t="str">
        <f>IFERROR(1+((VLOOKUP($A$1,'SOP 2 AIF 8'!$B:$D,2,0)/VLOOKUP(H$2,'SOP 2 AIF 8'!$B:$D,2,0)-1))^(365/($A$1-H$2))-1,"NA")</f>
        <v>NA</v>
      </c>
      <c r="I16" s="115" t="str">
        <f>IFERROR(1+((VLOOKUP($A$1,'SOP 2 AIF 8'!$B:$D,2,0)/VLOOKUP(I$2,'SOP 2 AIF 8'!$B:$D,2,0)-1))^(365/($A$1-I$2))-1,"NA")</f>
        <v>NA</v>
      </c>
      <c r="J16" s="115">
        <f>(1+(VLOOKUP($A$1,'SOP 2 AIF 8'!$B:$D,2,0)/VLOOKUP('Point to point return'!K16,'SOP 2 AIF 8'!$B:$D,2,0)-1))^(365/($A$1-K16))-1</f>
        <v>0.24335015129381565</v>
      </c>
      <c r="K16" s="13">
        <v>43862</v>
      </c>
      <c r="L16" s="117">
        <f>'SOP 2 AIF 8'!G8</f>
        <v>0.41885215640068074</v>
      </c>
    </row>
    <row r="17" spans="1:12">
      <c r="A17" s="12" t="s">
        <v>22</v>
      </c>
      <c r="B17" s="12"/>
      <c r="C17" s="115">
        <f>IFERROR((VLOOKUP($A$1,'SOP 2 AIF 8'!$B:$D,3,0)/VLOOKUP(C$2,'SOP 2 AIF 8'!$B:$D,3,0)-1),"NA")</f>
        <v>7.1059880236336248E-2</v>
      </c>
      <c r="D17" s="115">
        <f>IFERROR((VLOOKUP($A$1,'SOP 2 AIF 8'!$B:$D,3,0)/VLOOKUP(D$2,'SOP 2 AIF 8'!$B:$D,3,0)-1),"NA")</f>
        <v>8.8260057087705457E-2</v>
      </c>
      <c r="E17" s="115">
        <f>IFERROR((VLOOKUP($A$1,'SOP 2 AIF 8'!$B:$D,3,0)/VLOOKUP(E$2,'SOP 2 AIF 8'!$B:$D,3,0)-1),"NA")</f>
        <v>0.23883924451974137</v>
      </c>
      <c r="F17" s="115">
        <f>IFERROR((VLOOKUP($A$1,'SOP 2 AIF 8'!$B:$D,3,0)/VLOOKUP(F$2,'SOP 2 AIF 8'!$B:$D,3,0)-1),"NA")</f>
        <v>0.70755490510474783</v>
      </c>
      <c r="G17" s="115" t="str">
        <f>IFERROR(1+((VLOOKUP($A$1,'SOP 2 AIF 8'!$B:$D,3,0)/VLOOKUP(G$2,'SOP 2 AIF 8'!$B:$D,3,0)-1))^(365/($A$1-G$2))-1,"NA")</f>
        <v>NA</v>
      </c>
      <c r="H17" s="115" t="str">
        <f>IFERROR(1+((VLOOKUP($A$1,'SOP 2 AIF 8'!$B:$D,3,0)/VLOOKUP(H$2,'SOP 2 AIF 8'!$B:$D,3,0)-1))^(365/($A$1-H$2))-1,"NA")</f>
        <v>NA</v>
      </c>
      <c r="I17" s="115" t="str">
        <f>IFERROR(1+((VLOOKUP($A$1,'SOP 2 AIF 8'!$B:$D,3,0)/VLOOKUP(I$2,'SOP 2 AIF 8'!$B:$D,3,0)-1))^(365/($A$1-I$2))-1,"NA")</f>
        <v>NA</v>
      </c>
      <c r="J17" s="115">
        <f>(1+(VLOOKUP($A$1,'SOP 2 AIF 8'!$B:$D,3,0)/VLOOKUP('Point to point return'!K16,'SOP 2 AIF 8'!$B:$D,3,0)-1))^(365/($A$1-K16))-1</f>
        <v>0.2856956122836134</v>
      </c>
      <c r="K17" s="13"/>
      <c r="L17" s="117">
        <f>'SOP 2 AIF 8'!G17</f>
        <v>0.43671993613243099</v>
      </c>
    </row>
    <row r="18" spans="1:1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114"/>
    </row>
    <row r="19" spans="1:12">
      <c r="A19" s="12" t="s">
        <v>51</v>
      </c>
      <c r="B19" s="12" t="s">
        <v>61</v>
      </c>
      <c r="C19" s="115">
        <f>IFERROR((VLOOKUP($A$1,'BAF 2'!$B:$D,2,0)/VLOOKUP(C$2,'BAF 2'!$B:$D,2,0)-1),"NA")</f>
        <v>0.10024250159540538</v>
      </c>
      <c r="D19" s="115">
        <f>IFERROR((VLOOKUP($A$1,'BAF 2'!$B:$D,2,0)/VLOOKUP(D$2,'BAF 2'!$B:$D,2,0)-1),"NA")</f>
        <v>0.10391517407413731</v>
      </c>
      <c r="E19" s="115">
        <f>IFERROR((VLOOKUP($A$1,'BAF 2'!$B:$D,2,0)/VLOOKUP(E$2,'BAF 2'!$B:$D,2,0)-1),"NA")</f>
        <v>0.21410664488324271</v>
      </c>
      <c r="F19" s="115" t="str">
        <f>IFERROR((VLOOKUP($A$1,'BAF 2'!$B:$D,2,0)/VLOOKUP(F$2,'BAF 2'!$B:$D,2,0)-1),"NA")</f>
        <v>NA</v>
      </c>
      <c r="G19" s="115" t="str">
        <f>IFERROR((VLOOKUP($A$1,'BAF 2'!$B:$D,2,0)/VLOOKUP(G$2,'BAF 2'!$B:$D,2,0)-1),"NA")</f>
        <v>NA</v>
      </c>
      <c r="H19" s="115" t="str">
        <f>IFERROR((VLOOKUP($A$1,'BAF 2'!$B:$D,2,0)/VLOOKUP(H$2,'BAF 2'!$B:$D,2,0)-1),"NA")</f>
        <v>NA</v>
      </c>
      <c r="I19" s="115" t="str">
        <f>IFERROR((VLOOKUP($A$1,'BAF 2'!$B:$D,2,0)/VLOOKUP(I$2,'BAF 2'!$B:$D,2,0)-1),"NA")</f>
        <v>NA</v>
      </c>
      <c r="J19" s="115">
        <f>IFERROR((VLOOKUP($A$1,'BAF 2'!$B:$D,2,0)/VLOOKUP(K$19,'BAF 2'!$B:$D,2,0)-1),"NA")</f>
        <v>0.2930600000000001</v>
      </c>
      <c r="K19" s="119">
        <v>44075</v>
      </c>
      <c r="L19" s="117">
        <f>'BAF 2'!G6</f>
        <v>0.41391344666481011</v>
      </c>
    </row>
    <row r="20" spans="1:12">
      <c r="A20" s="12" t="s">
        <v>22</v>
      </c>
      <c r="B20" s="12"/>
      <c r="C20" s="115">
        <f>IFERROR((VLOOKUP($A$1,'BAF 2'!$B:$D,3,0)/VLOOKUP(C$2,'BAF 2'!$B:$D,3,0)-1),"NA")</f>
        <v>7.1059880236336248E-2</v>
      </c>
      <c r="D20" s="115">
        <f>IFERROR((VLOOKUP($A$1,'BAF 2'!$B:$D,3,0)/VLOOKUP(D$2,'BAF 2'!$B:$D,3,0)-1),"NA")</f>
        <v>8.8260057087705457E-2</v>
      </c>
      <c r="E20" s="115">
        <f>IFERROR((VLOOKUP($A$1,'BAF 2'!$B:$D,3,0)/VLOOKUP(E$2,'BAF 2'!$B:$D,3,0)-1),"NA")</f>
        <v>0.23883924451974137</v>
      </c>
      <c r="F20" s="115" t="str">
        <f>IFERROR((VLOOKUP($A$1,'BAF 2'!$B:$D,3,0)/VLOOKUP(F$2,'BAF 2'!$B:$D,3,0)-1),"NA")</f>
        <v>NA</v>
      </c>
      <c r="G20" s="115" t="str">
        <f>IFERROR((VLOOKUP($A$1,'BAF 2'!$B:$D,3,0)/VLOOKUP(G$2,'BAF 2'!$B:$D,3,0)-1),"NA")</f>
        <v>NA</v>
      </c>
      <c r="H20" s="115" t="str">
        <f>IFERROR((VLOOKUP($A$1,'BAF 2'!$B:$D,3,0)/VLOOKUP(H$2,'BAF 2'!$B:$D,3,0)-1),"NA")</f>
        <v>NA</v>
      </c>
      <c r="I20" s="115" t="str">
        <f>IFERROR((VLOOKUP($A$1,'BAF 2'!$B:$D,3,0)/VLOOKUP(I$2,'BAF 2'!$B:$D,3,0)-1),"NA")</f>
        <v>NA</v>
      </c>
      <c r="J20" s="115">
        <f>IFERROR((VLOOKUP($A$1,'BAF 2'!$B:$D,3,0)/VLOOKUP(K$19,'BAF 2'!$B:$D,3,0)-1),"NA")</f>
        <v>0.40968321135693064</v>
      </c>
      <c r="K20" s="13"/>
      <c r="L20" s="117">
        <f>'BAF 2'!L6</f>
        <v>0.48987525105476382</v>
      </c>
    </row>
    <row r="21" spans="1:1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14"/>
    </row>
    <row r="22" spans="1:12">
      <c r="A22" s="12" t="s">
        <v>52</v>
      </c>
      <c r="B22" s="12" t="s">
        <v>3</v>
      </c>
      <c r="C22" s="115">
        <f>IFERROR(VLOOKUP($A$1,'EOP2 AIF 11'!$A:$C,2,0)/VLOOKUP(C2,'EOP2 AIF 11'!$A:$C,2,0)-1,"NA")</f>
        <v>7.4716008900339581E-2</v>
      </c>
      <c r="D22" s="115">
        <f>IFERROR(VLOOKUP($A$1,'EOP2 AIF 11'!$A:$C,2,0)/VLOOKUP(D2,'EOP2 AIF 11'!$A:$C,2,0)-1,"NA")</f>
        <v>4.9991418834432366E-2</v>
      </c>
      <c r="E22" s="115">
        <f>IFERROR(VLOOKUP($A$1,'EOP2 AIF 11'!$A:$C,2,0)/VLOOKUP(E2,'EOP2 AIF 11'!$A:$C,2,0)-1,"NA")</f>
        <v>0.16842794521544602</v>
      </c>
      <c r="F22" s="115" t="str">
        <f>IFERROR(VLOOKUP($A$1,'EOP2 AIF 11'!$A:$C,2,0)/VLOOKUP(F2,'EOP2 AIF 11'!$A:$C,2,0)-1,"NA")</f>
        <v>NA</v>
      </c>
      <c r="G22" s="115" t="str">
        <f>IFERROR((1+(VLOOKUP($A$1,'EOP2 AIF 11'!$A:$C,2,0)/VLOOKUP(G2,'EOP2 AIF 11'!$A:$C,2,0)-1)^(365/($A$1-G2))-1),"NA")</f>
        <v>NA</v>
      </c>
      <c r="H22" s="115" t="str">
        <f>IFERROR((1+(VLOOKUP($A$1,'EOP2 AIF 11'!$A:$C,2,0)/VLOOKUP(H2,'EOP2 AIF 11'!$A:$C,2,0)-1)^(365/($A$1-H2))-1),"NA")</f>
        <v>NA</v>
      </c>
      <c r="I22" s="115" t="str">
        <f>IFERROR((1+(VLOOKUP($A$1,'EOP2 AIF 11'!$A:$C,2,0)/VLOOKUP(I2,'EOP2 AIF 11'!$A:$C,2,0)-1)^(365/($A$1-I2))-1),"NA")</f>
        <v>NA</v>
      </c>
      <c r="J22" s="115">
        <f>IFERROR(VLOOKUP($A$1,'EOP2 AIF 11'!$A:$C,2,0)/VLOOKUP(K22,'EOP2 AIF 11'!$A:$C,2,0)-1,"NA")</f>
        <v>0.28478000000000003</v>
      </c>
      <c r="K22" s="119">
        <v>44138</v>
      </c>
      <c r="L22" s="114">
        <f>'EOP2 AIF 11'!F4</f>
        <v>0.54902992844581611</v>
      </c>
    </row>
    <row r="23" spans="1:12">
      <c r="A23" s="12" t="s">
        <v>22</v>
      </c>
      <c r="B23" s="12"/>
      <c r="C23" s="115">
        <f>IFERROR(VLOOKUP($A$1,'EOP2 AIF 11'!$A:$C,3,0)/VLOOKUP(C2,'EOP2 AIF 11'!$A:$C,3,0)-1,"NA")</f>
        <v>7.1059880236336248E-2</v>
      </c>
      <c r="D23" s="115">
        <f>IFERROR(VLOOKUP($A$1,'EOP2 AIF 11'!$A:$C,3,0)/VLOOKUP(D2,'EOP2 AIF 11'!$A:$C,3,0)-1,"NA")</f>
        <v>8.8260057087705457E-2</v>
      </c>
      <c r="E23" s="115">
        <f>IFERROR(VLOOKUP($A$1,'EOP2 AIF 11'!$A:$C,3,0)/VLOOKUP(E2,'EOP2 AIF 11'!$A:$C,3,0)-1,"NA")</f>
        <v>0.23883924451974137</v>
      </c>
      <c r="F23" s="115" t="str">
        <f>IFERROR(VLOOKUP($A$1,'EOP2 AIF 11'!$A:$C,3,0)/VLOOKUP(F2,'EOP2 AIF 11'!$A:$C,3,0)-1,"NA")</f>
        <v>NA</v>
      </c>
      <c r="G23" s="115" t="str">
        <f>IFERROR((1+(VLOOKUP($A$1,'EOP2 AIF 11'!$A:$C,3,0)/VLOOKUP(G2,'EOP2 AIF 11'!$A:$C,3,0)-1)^(365/($A$1-G2))-1),"NA")</f>
        <v>NA</v>
      </c>
      <c r="H23" s="115" t="str">
        <f>IFERROR((1+(VLOOKUP($A$1,'EOP2 AIF 11'!$A:$C,3,0)/VLOOKUP(H2,'EOP2 AIF 11'!$A:$C,3,0)-1)^(365/($A$1-H2))-1),"NA")</f>
        <v>NA</v>
      </c>
      <c r="I23" s="115" t="str">
        <f>IFERROR((1+(VLOOKUP($A$1,'EOP2 AIF 11'!$A:$C,3,0)/VLOOKUP(I2,'EOP2 AIF 11'!$A:$C,3,0)-1)^(365/($A$1-I2))-1),"NA")</f>
        <v>NA</v>
      </c>
      <c r="J23" s="115">
        <f>IFERROR(VLOOKUP($A$1,'EOP2 AIF 11'!$A:$C,3,0)/VLOOKUP(K22,'EOP2 AIF 11'!$A:$C,3,0)-1,"NA")</f>
        <v>0.37034988047434636</v>
      </c>
      <c r="K23" s="13"/>
      <c r="L23" s="114">
        <f>'EOP2 AIF 11'!K4</f>
        <v>0.73366044759750371</v>
      </c>
    </row>
    <row r="24" spans="1:1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3"/>
      <c r="L24" s="114"/>
    </row>
    <row r="25" spans="1:12">
      <c r="A25" s="12" t="s">
        <v>53</v>
      </c>
      <c r="B25" s="12" t="s">
        <v>3</v>
      </c>
      <c r="C25" s="115">
        <f>IFERROR(VLOOKUP($A$1,'Multicap open ended'!$A:$C,2,0)/VLOOKUP(C2,'Multicap open ended'!$A:$C,2,0)-1,"NA")</f>
        <v>4.2023936893950564E-2</v>
      </c>
      <c r="D25" s="115">
        <f>IFERROR(VLOOKUP($A$1,'Multicap open ended'!$A:$C,2,0)/VLOOKUP(D2,'Multicap open ended'!$A:$C,2,0)-1,"NA")</f>
        <v>3.3175466645215534E-2</v>
      </c>
      <c r="E25" s="115">
        <f>IFERROR(VLOOKUP($A$1,'Multicap open ended'!$A:$C,2,0)/VLOOKUP(E2,'Multicap open ended'!$A:$C,2,0)-1,"NA")</f>
        <v>0.14400923369258622</v>
      </c>
      <c r="F25" s="115" t="str">
        <f>IFERROR(VLOOKUP($A$1,'Multicap open ended'!$A:$C,2,0)/VLOOKUP(F2,'Multicap open ended'!$A:$C,2,0)-1,"NA")</f>
        <v>NA</v>
      </c>
      <c r="G25" s="115" t="str">
        <f>IFERROR((1+(VLOOKUP($A$1,'Multicap open ended'!$A:$C,2,0)/VLOOKUP(G2,'Multicap open ended'!$A:$C,2,0)-1)^(365/($A$1-G2))-1),"NA")</f>
        <v>NA</v>
      </c>
      <c r="H25" s="115" t="str">
        <f>IFERROR((1+(VLOOKUP($A$1,'Multicap open ended'!$A:$C,2,0)/VLOOKUP(H2,'Multicap open ended'!$A:$C,2,0)-1)^(365/($A$1-H2))-1),"NA")</f>
        <v>NA</v>
      </c>
      <c r="I25" s="115" t="str">
        <f>IFERROR((1+(VLOOKUP($A$1,'Multicap open ended'!$A:$C,2,0)/VLOOKUP(I2,'Multicap open ended'!$A:$C,2,0)-1)^(365/($A$1-I2))-1),"NA")</f>
        <v>NA</v>
      </c>
      <c r="J25" s="115">
        <f>IFERROR(VLOOKUP($A$1,'Multicap open ended'!$A:$C,2,0)/VLOOKUP(K25,'Multicap open ended'!$A:$C,2,0)-1,"NA")</f>
        <v>0.23300399999999999</v>
      </c>
      <c r="K25" s="119">
        <v>44081</v>
      </c>
      <c r="L25" s="117">
        <f>'Multicap open ended'!K4</f>
        <v>0.23300399999999999</v>
      </c>
    </row>
    <row r="26" spans="1:12">
      <c r="A26" s="12" t="s">
        <v>42</v>
      </c>
      <c r="B26" s="12"/>
      <c r="C26" s="115">
        <f>IFERROR(VLOOKUP($A$1,'Multicap open ended'!$A:$C,3,0)/VLOOKUP(C2,'Multicap open ended'!$A:$C,3,0)-1,"NA")</f>
        <v>6.6909389350794379E-2</v>
      </c>
      <c r="D26" s="115">
        <f>IFERROR(VLOOKUP($A$1,'Multicap open ended'!$A:$C,3,0)/VLOOKUP(D2,'Multicap open ended'!$A:$C,3,0)-1,"NA")</f>
        <v>7.5501044326728994E-2</v>
      </c>
      <c r="E26" s="115">
        <f>IFERROR(VLOOKUP($A$1,'Multicap open ended'!$A:$C,3,0)/VLOOKUP(E2,'Multicap open ended'!$A:$C,3,0)-1,"NA")</f>
        <v>0.20720629124634216</v>
      </c>
      <c r="F26" s="115" t="str">
        <f>IFERROR(VLOOKUP($A$1,'Multicap open ended'!$A:$C,3,0)/VLOOKUP(F2,'Multicap open ended'!$A:$C,3,0)-1,"NA")</f>
        <v>NA</v>
      </c>
      <c r="G26" s="115" t="str">
        <f>IFERROR((1+(VLOOKUP($A$1,'Multicap open ended'!$A:$C,3,0)/VLOOKUP(G2,'Multicap open ended'!$A:$C,3,0)-1)^(365/($A$1-G2))-1),"NA")</f>
        <v>NA</v>
      </c>
      <c r="H26" s="115" t="str">
        <f>IFERROR((1+(VLOOKUP($A$1,'Multicap open ended'!$A:$C,3,0)/VLOOKUP(H2,'Multicap open ended'!$A:$C,3,0)-1)^(365/($A$1-H2))-1),"NA")</f>
        <v>NA</v>
      </c>
      <c r="I26" s="115" t="str">
        <f>IFERROR((1+(VLOOKUP($A$1,'Multicap open ended'!$A:$C,3,0)/VLOOKUP(I2,'Multicap open ended'!$A:$C,3,0)-1)^(365/($A$1-I2))-1),"NA")</f>
        <v>NA</v>
      </c>
      <c r="J26" s="115">
        <f>IFERROR(VLOOKUP($A$1,'Multicap open ended'!$A:$C,3,0)/VLOOKUP(K25,'Multicap open ended'!$A:$C,3,0)-1,"NA")</f>
        <v>0.38184634610525481</v>
      </c>
      <c r="K26" s="13"/>
      <c r="L26" s="117">
        <f>'Multicap open ended'!K5</f>
        <v>0.38184634610525481</v>
      </c>
    </row>
    <row r="27" spans="1:1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3"/>
      <c r="L27" s="114"/>
    </row>
    <row r="28" spans="1:12">
      <c r="A28" s="12" t="s">
        <v>60</v>
      </c>
      <c r="B28" s="12" t="s">
        <v>3</v>
      </c>
      <c r="C28" s="115">
        <f>VLOOKUP($A$1,'GOP2'!$A:$C,2,0)/VLOOKUP(C2,'GOP2'!$A:$C,2,0)-1</f>
        <v>4.9180817390958032E-2</v>
      </c>
      <c r="D28" s="115" t="str">
        <f>IFERROR((VLOOKUP($A$1,'GOP2'!$A:$C,2,0)/VLOOKUP(D2,'GOP2'!$A:$C,2,0)-1),"NA")</f>
        <v>NA</v>
      </c>
      <c r="E28" s="115" t="str">
        <f>IFERROR((VLOOKUP($A$1,'GOP2'!$A:$C,2,0)/VLOOKUP(E2,'GOP2'!$A:$C,2,0)-1),"NA")</f>
        <v>NA</v>
      </c>
      <c r="F28" s="115" t="str">
        <f>IFERROR((VLOOKUP($A$1,'GOP2'!$A:$C,2,0)/VLOOKUP(F2,'GOP2'!$A:$C,2,0)-1),"NA")</f>
        <v>NA</v>
      </c>
      <c r="G28" s="115" t="str">
        <f>IFERROR((VLOOKUP($A$1,'GOP2'!$A:$C,2,0)/VLOOKUP(G2,'GOP2'!$A:$C,2,0)-1),"NA")</f>
        <v>NA</v>
      </c>
      <c r="H28" s="115" t="str">
        <f>IFERROR((VLOOKUP($A$1,'GOP2'!$A:$C,2,0)/VLOOKUP(H2,'GOP2'!$A:$C,2,0)-1),"NA")</f>
        <v>NA</v>
      </c>
      <c r="I28" s="115" t="str">
        <f>IFERROR((VLOOKUP($A$1,'GOP2'!$A:$C,2,0)/VLOOKUP(I2,'GOP2'!$A:$C,2,0)-1),"NA")</f>
        <v>NA</v>
      </c>
      <c r="J28" s="115">
        <f>VLOOKUP($A$1,'GOP2'!$A:$C,2,0)/VLOOKUP(K28,'GOP2'!$A:$C,2,0)-1</f>
        <v>5.406999999999984E-2</v>
      </c>
      <c r="K28" s="119">
        <v>44306</v>
      </c>
      <c r="L28" s="114">
        <f>'GOP2'!G4</f>
        <v>9.6325403451919561E-2</v>
      </c>
    </row>
    <row r="29" spans="1:12">
      <c r="A29" s="12" t="s">
        <v>22</v>
      </c>
      <c r="B29" s="12"/>
      <c r="C29" s="115">
        <f>VLOOKUP($A$1,'GOP2'!$A:$C,3,0)/VLOOKUP(C2,'GOP2'!$A:$C,3,0)-1</f>
        <v>7.1059880236336248E-2</v>
      </c>
      <c r="D29" s="115" t="str">
        <f>IFERROR((VLOOKUP($A$1,'GOP2'!$A:$C,3,0)/VLOOKUP(D3,'GOP2'!$A:$C,3,0)-1),"NA")</f>
        <v>NA</v>
      </c>
      <c r="E29" s="115" t="str">
        <f>IFERROR((VLOOKUP($A$1,'GOP2'!$A:$C,3,0)/VLOOKUP(E3,'GOP2'!$A:$C,3,0)-1),"NA")</f>
        <v>NA</v>
      </c>
      <c r="F29" s="115" t="str">
        <f>IFERROR((VLOOKUP($A$1,'GOP2'!$A:$C,3,0)/VLOOKUP(F3,'GOP2'!$A:$C,3,0)-1),"NA")</f>
        <v>NA</v>
      </c>
      <c r="G29" s="115" t="str">
        <f>IFERROR((VLOOKUP($A$1,'GOP2'!$A:$C,3,0)/VLOOKUP(G3,'GOP2'!$A:$C,3,0)-1),"NA")</f>
        <v>NA</v>
      </c>
      <c r="H29" s="115" t="str">
        <f>IFERROR((VLOOKUP($A$1,'GOP2'!$A:$C,3,0)/VLOOKUP(H3,'GOP2'!$A:$C,3,0)-1),"NA")</f>
        <v>NA</v>
      </c>
      <c r="I29" s="115" t="str">
        <f>IFERROR((VLOOKUP($A$1,'GOP2'!$A:$C,3,0)/VLOOKUP(I3,'GOP2'!$A:$C,3,0)-1),"NA")</f>
        <v>NA</v>
      </c>
      <c r="J29" s="115">
        <f>VLOOKUP($A$1,'GOP2'!$A:$C,3,0)/VLOOKUP(K28,'GOP2'!$A:$C,3,0)-1</f>
        <v>9.8793232235545814E-2</v>
      </c>
      <c r="K29" s="13"/>
      <c r="L29" s="114">
        <f>'GOP2'!L4</f>
        <v>0.17884343266487127</v>
      </c>
    </row>
    <row r="30" spans="1:1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3"/>
      <c r="L30" s="114"/>
    </row>
    <row r="31" spans="1:12">
      <c r="A31" s="11" t="s">
        <v>62</v>
      </c>
      <c r="B31" s="11" t="s">
        <v>61</v>
      </c>
      <c r="C31" s="12"/>
      <c r="D31" s="12"/>
      <c r="E31" s="12"/>
      <c r="F31" s="12"/>
      <c r="G31" s="12"/>
      <c r="H31" s="12"/>
      <c r="I31" s="12"/>
      <c r="J31" s="12"/>
      <c r="K31" s="13"/>
      <c r="L31" s="114"/>
    </row>
    <row r="32" spans="1:12">
      <c r="A32" s="11" t="s">
        <v>22</v>
      </c>
      <c r="B32" s="11"/>
      <c r="C32" s="12"/>
      <c r="D32" s="12"/>
      <c r="E32" s="12"/>
      <c r="F32" s="12"/>
      <c r="G32" s="12"/>
      <c r="H32" s="12"/>
      <c r="I32" s="12"/>
      <c r="J32" s="12"/>
      <c r="K32" s="13"/>
      <c r="L32" s="114"/>
    </row>
    <row r="34" spans="1:2">
      <c r="A34" t="s">
        <v>54</v>
      </c>
    </row>
    <row r="35" spans="1:2">
      <c r="A35" s="1" t="s">
        <v>67</v>
      </c>
      <c r="B3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workbookViewId="0">
      <selection activeCell="B2" sqref="B2"/>
    </sheetView>
  </sheetViews>
  <sheetFormatPr defaultRowHeight="15"/>
  <cols>
    <col min="1" max="1" width="10" bestFit="1" customWidth="1"/>
    <col min="2" max="2" width="8" style="25" bestFit="1" customWidth="1"/>
    <col min="3" max="3" width="12" bestFit="1" customWidth="1"/>
    <col min="5" max="5" width="12" bestFit="1" customWidth="1"/>
    <col min="6" max="6" width="9.85546875" bestFit="1" customWidth="1"/>
    <col min="7" max="7" width="9.7109375" bestFit="1" customWidth="1"/>
    <col min="8" max="8" width="10" bestFit="1" customWidth="1"/>
    <col min="9" max="9" width="10.140625" bestFit="1" customWidth="1"/>
    <col min="10" max="10" width="12" customWidth="1"/>
  </cols>
  <sheetData>
    <row r="1" spans="1:13">
      <c r="A1" s="17" t="s">
        <v>23</v>
      </c>
      <c r="B1" s="17" t="s">
        <v>24</v>
      </c>
      <c r="C1" s="12" t="s">
        <v>22</v>
      </c>
      <c r="E1" s="35" t="s">
        <v>38</v>
      </c>
      <c r="F1" t="s">
        <v>34</v>
      </c>
      <c r="G1" t="s">
        <v>2</v>
      </c>
      <c r="H1" t="s">
        <v>37</v>
      </c>
      <c r="J1" s="35" t="s">
        <v>22</v>
      </c>
      <c r="K1" t="s">
        <v>34</v>
      </c>
      <c r="L1" t="s">
        <v>2</v>
      </c>
      <c r="M1" t="s">
        <v>37</v>
      </c>
    </row>
    <row r="2" spans="1:13">
      <c r="A2" s="18">
        <v>44138</v>
      </c>
      <c r="B2" s="19">
        <v>10</v>
      </c>
      <c r="C2" s="12">
        <v>14695.59</v>
      </c>
      <c r="E2" s="103">
        <v>44138</v>
      </c>
      <c r="F2" s="104">
        <v>-3000000</v>
      </c>
      <c r="G2" s="104">
        <v>10</v>
      </c>
      <c r="H2" s="104">
        <f>F2/G2</f>
        <v>-300000</v>
      </c>
      <c r="J2" s="103">
        <v>44138</v>
      </c>
      <c r="K2" s="104">
        <v>-3000000</v>
      </c>
      <c r="L2" s="104">
        <v>14695.59</v>
      </c>
      <c r="M2" s="104">
        <f>K2/L2</f>
        <v>-204.14287551571593</v>
      </c>
    </row>
    <row r="3" spans="1:13">
      <c r="A3" s="18">
        <v>44139</v>
      </c>
      <c r="B3" s="19">
        <v>9.9771000000000001</v>
      </c>
      <c r="C3" s="12">
        <v>14803.64</v>
      </c>
      <c r="E3" s="2">
        <f>MAX(A:A)</f>
        <v>44347</v>
      </c>
      <c r="F3">
        <f>-G3*H3</f>
        <v>3854340</v>
      </c>
      <c r="G3">
        <f>VLOOKUP(E3,$A:$C,2,0)</f>
        <v>12.847799999999999</v>
      </c>
      <c r="H3">
        <f>SUM(H2)</f>
        <v>-300000</v>
      </c>
      <c r="J3" s="2">
        <f>E3</f>
        <v>44347</v>
      </c>
      <c r="K3">
        <f>-L3*M3</f>
        <v>4111049.6414230387</v>
      </c>
      <c r="L3">
        <f>VLOOKUP(J3,$A:$C,3,0)</f>
        <v>20138.099999999999</v>
      </c>
      <c r="M3">
        <f>SUM(M2)</f>
        <v>-204.14287551571593</v>
      </c>
    </row>
    <row r="4" spans="1:13">
      <c r="A4" s="18">
        <v>44140</v>
      </c>
      <c r="B4" s="19">
        <v>10.1599</v>
      </c>
      <c r="C4" s="12">
        <v>15063.26</v>
      </c>
      <c r="F4" s="26">
        <f>XIRR(F2:F3,E2:E3)</f>
        <v>0.54902992844581611</v>
      </c>
      <c r="K4" s="26">
        <f>XIRR(K2:K3,J2:J3)</f>
        <v>0.73366044759750371</v>
      </c>
    </row>
    <row r="5" spans="1:13">
      <c r="A5" s="18">
        <v>44141</v>
      </c>
      <c r="B5" s="19">
        <v>10.222300000000001</v>
      </c>
      <c r="C5" s="12">
        <v>15212.07</v>
      </c>
    </row>
    <row r="6" spans="1:13">
      <c r="A6" s="18">
        <v>44142</v>
      </c>
      <c r="B6" s="19">
        <v>10.2216</v>
      </c>
      <c r="C6" s="12">
        <v>15212.07</v>
      </c>
      <c r="E6" s="107" t="s">
        <v>63</v>
      </c>
    </row>
    <row r="7" spans="1:13">
      <c r="A7" s="18">
        <v>44143</v>
      </c>
      <c r="B7" s="58">
        <v>10.2209</v>
      </c>
      <c r="C7" s="12">
        <v>15212.07</v>
      </c>
    </row>
    <row r="8" spans="1:13">
      <c r="A8" s="2">
        <v>44144</v>
      </c>
      <c r="B8" s="25">
        <v>10.3119</v>
      </c>
      <c r="C8" s="12">
        <v>15428.84</v>
      </c>
    </row>
    <row r="9" spans="1:13">
      <c r="A9" s="2">
        <v>44145</v>
      </c>
      <c r="B9" s="25">
        <v>10.2004</v>
      </c>
      <c r="C9" s="12">
        <v>15569.44</v>
      </c>
      <c r="E9" s="2">
        <f>MAX(A:A)</f>
        <v>44347</v>
      </c>
      <c r="F9" s="2">
        <f>EOMONTH($E$9,-F10)</f>
        <v>44316</v>
      </c>
      <c r="G9" s="2">
        <f t="shared" ref="G9:I9" si="0">EOMONTH($E$9,-G10)</f>
        <v>44255</v>
      </c>
      <c r="H9" s="2">
        <f t="shared" si="0"/>
        <v>44165</v>
      </c>
      <c r="I9" s="2">
        <f t="shared" si="0"/>
        <v>43982</v>
      </c>
      <c r="J9" s="2">
        <f>A2</f>
        <v>44138</v>
      </c>
    </row>
    <row r="10" spans="1:13">
      <c r="A10" s="2">
        <v>44146</v>
      </c>
      <c r="B10" s="25">
        <v>10.2226</v>
      </c>
      <c r="C10" s="12">
        <v>15702.39</v>
      </c>
      <c r="E10" s="2"/>
      <c r="F10" s="25">
        <v>1</v>
      </c>
      <c r="G10" s="25">
        <v>3</v>
      </c>
      <c r="H10" s="25">
        <v>6</v>
      </c>
      <c r="I10" s="25">
        <v>12</v>
      </c>
      <c r="J10" s="2" t="s">
        <v>8</v>
      </c>
    </row>
    <row r="11" spans="1:13">
      <c r="A11" s="2">
        <v>44147</v>
      </c>
      <c r="B11" s="25">
        <v>10.2409</v>
      </c>
      <c r="C11" s="12">
        <v>15681.98</v>
      </c>
      <c r="F11" t="s">
        <v>26</v>
      </c>
      <c r="G11" t="s">
        <v>27</v>
      </c>
      <c r="H11" t="s">
        <v>28</v>
      </c>
      <c r="I11" t="s">
        <v>29</v>
      </c>
      <c r="J11" t="s">
        <v>8</v>
      </c>
    </row>
    <row r="12" spans="1:13">
      <c r="A12" s="2">
        <v>44148</v>
      </c>
      <c r="B12" s="25">
        <v>10.3147</v>
      </c>
      <c r="C12" s="12">
        <v>15749.74</v>
      </c>
      <c r="E12" t="s">
        <v>24</v>
      </c>
      <c r="F12" s="20">
        <f>VLOOKUP($E$9,$A:$C,2,0)/VLOOKUP(F9,$A:$C,2,0)-1</f>
        <v>7.4716008900339581E-2</v>
      </c>
      <c r="G12" s="20">
        <f>VLOOKUP($E$9,$A:$C,2,0)/VLOOKUP(G9,$A:$C,2,0)-1</f>
        <v>4.9991418834432366E-2</v>
      </c>
      <c r="H12" s="20">
        <f>VLOOKUP($E$9,$A:$C,2,0)/VLOOKUP(H9,$A:$C,2,0)-1</f>
        <v>0.16842794521544602</v>
      </c>
      <c r="I12" t="e">
        <f>VLOOKUP($E$9,$A:$C,2,0)/VLOOKUP(I9,$A:$C,2,0)-1</f>
        <v>#N/A</v>
      </c>
      <c r="J12" s="20">
        <f>VLOOKUP($E$9,$A:$C,2,0)/VLOOKUP(J9,$A:$C,2,0)-1</f>
        <v>0.28478000000000003</v>
      </c>
    </row>
    <row r="13" spans="1:13">
      <c r="A13" s="2">
        <v>44149</v>
      </c>
      <c r="B13" s="25">
        <v>10.394299999999999</v>
      </c>
      <c r="C13" s="12">
        <v>15830.35</v>
      </c>
      <c r="E13" t="s">
        <v>22</v>
      </c>
      <c r="F13" s="20">
        <f>VLOOKUP($E$9,$A:$C,3,0)/VLOOKUP(F9,$A:$C,3,0)-1</f>
        <v>7.1059880236336248E-2</v>
      </c>
      <c r="G13" s="20">
        <f>VLOOKUP($E$9,$A:$C,3,0)/VLOOKUP(G9,$A:$C,3,0)-1</f>
        <v>8.8260057087705457E-2</v>
      </c>
      <c r="H13" s="20">
        <f>VLOOKUP($E$9,$A:$C,3,0)/VLOOKUP(H9,$A:$C,3,0)-1</f>
        <v>0.23883924451974137</v>
      </c>
      <c r="I13" t="e">
        <f>VLOOKUP($E$9,$A:$C,3,0)/VLOOKUP(I9,$A:$C,3,0)-1</f>
        <v>#N/A</v>
      </c>
      <c r="J13" s="20">
        <f>VLOOKUP($E$9,$A:$C,3,0)/VLOOKUP(J9,$A:$C,3,0)-1</f>
        <v>0.37034988047434636</v>
      </c>
    </row>
    <row r="14" spans="1:13">
      <c r="A14" s="2">
        <v>44150</v>
      </c>
      <c r="B14" s="25">
        <v>10.393599999999999</v>
      </c>
      <c r="C14" s="12">
        <v>15830.35</v>
      </c>
    </row>
    <row r="15" spans="1:13">
      <c r="A15" s="2">
        <v>44151</v>
      </c>
      <c r="B15" s="25">
        <v>10.392899999999999</v>
      </c>
      <c r="C15" s="12">
        <v>15830.35</v>
      </c>
    </row>
    <row r="16" spans="1:13">
      <c r="A16" s="2">
        <v>44152</v>
      </c>
      <c r="B16" s="25">
        <v>10.435</v>
      </c>
      <c r="C16" s="12">
        <v>15957.28</v>
      </c>
    </row>
    <row r="17" spans="1:3">
      <c r="A17" s="2">
        <v>44153</v>
      </c>
      <c r="B17" s="25">
        <v>10.5746</v>
      </c>
      <c r="C17" s="12">
        <v>16055.59</v>
      </c>
    </row>
    <row r="18" spans="1:3">
      <c r="A18" s="2">
        <v>44154</v>
      </c>
      <c r="B18" s="25">
        <v>10.5627</v>
      </c>
      <c r="C18" s="12">
        <v>15887.85</v>
      </c>
    </row>
    <row r="19" spans="1:3">
      <c r="A19" s="2">
        <v>44155</v>
      </c>
      <c r="B19" s="25">
        <v>10.6615</v>
      </c>
      <c r="C19" s="12">
        <v>16013.83</v>
      </c>
    </row>
    <row r="20" spans="1:3">
      <c r="A20" s="2">
        <v>44156</v>
      </c>
      <c r="B20" s="25">
        <v>10.6608</v>
      </c>
      <c r="C20" s="12">
        <v>16013.83</v>
      </c>
    </row>
    <row r="21" spans="1:3">
      <c r="A21" s="2">
        <v>44157</v>
      </c>
      <c r="B21" s="25">
        <v>10.66</v>
      </c>
      <c r="C21" s="12">
        <v>16013.83</v>
      </c>
    </row>
    <row r="22" spans="1:3">
      <c r="A22" s="2">
        <v>44158</v>
      </c>
      <c r="B22" s="25">
        <v>10.7425</v>
      </c>
      <c r="C22" s="12">
        <v>16129.46</v>
      </c>
    </row>
    <row r="23" spans="1:3">
      <c r="A23" s="2">
        <v>44159</v>
      </c>
      <c r="B23" s="25">
        <v>10.825799999999999</v>
      </c>
      <c r="C23" s="12">
        <v>16277.69</v>
      </c>
    </row>
    <row r="24" spans="1:3">
      <c r="A24" s="2">
        <v>44160</v>
      </c>
      <c r="B24" s="25">
        <v>10.7797</v>
      </c>
      <c r="C24" s="12">
        <v>16037.11</v>
      </c>
    </row>
    <row r="25" spans="1:3">
      <c r="A25" s="2">
        <v>44161</v>
      </c>
      <c r="B25" s="25">
        <v>10.7798</v>
      </c>
      <c r="C25" s="12">
        <v>16187.4</v>
      </c>
    </row>
    <row r="26" spans="1:3">
      <c r="A26" s="2">
        <v>44162</v>
      </c>
      <c r="B26" s="25">
        <v>10.997999999999999</v>
      </c>
      <c r="C26" s="12">
        <v>16255.62</v>
      </c>
    </row>
    <row r="27" spans="1:3">
      <c r="A27" s="2">
        <v>44163</v>
      </c>
      <c r="B27" s="25">
        <v>10.997299999999999</v>
      </c>
      <c r="C27" s="12">
        <v>16255.62</v>
      </c>
    </row>
    <row r="28" spans="1:3">
      <c r="A28" s="2">
        <v>44164</v>
      </c>
      <c r="B28" s="25">
        <v>10.996499999999999</v>
      </c>
      <c r="C28" s="12">
        <v>16255.62</v>
      </c>
    </row>
    <row r="29" spans="1:3">
      <c r="A29" s="2">
        <v>44165</v>
      </c>
      <c r="B29" s="25">
        <v>10.995799999999999</v>
      </c>
      <c r="C29" s="12">
        <v>16255.62</v>
      </c>
    </row>
    <row r="30" spans="1:3">
      <c r="A30" s="2">
        <v>44166</v>
      </c>
      <c r="B30" s="25">
        <v>11.032</v>
      </c>
      <c r="C30" s="12">
        <v>16431.79</v>
      </c>
    </row>
    <row r="31" spans="1:3">
      <c r="A31" s="2">
        <v>44167</v>
      </c>
      <c r="B31" s="25">
        <v>11.0366</v>
      </c>
      <c r="C31" s="12">
        <v>16466.7</v>
      </c>
    </row>
    <row r="32" spans="1:3">
      <c r="A32" s="2">
        <v>44168</v>
      </c>
      <c r="B32" s="25">
        <v>11.0878</v>
      </c>
      <c r="C32" s="12">
        <v>16520.43</v>
      </c>
    </row>
    <row r="33" spans="1:3">
      <c r="A33" s="2">
        <v>44169</v>
      </c>
      <c r="B33" s="25">
        <v>11.1183</v>
      </c>
      <c r="C33" s="12">
        <v>16649.759999999998</v>
      </c>
    </row>
    <row r="34" spans="1:3">
      <c r="A34" s="2">
        <v>44170</v>
      </c>
      <c r="B34" s="25">
        <v>11.1175</v>
      </c>
      <c r="C34" s="12">
        <v>16649.759999999998</v>
      </c>
    </row>
    <row r="35" spans="1:3">
      <c r="A35" s="2">
        <v>44171</v>
      </c>
      <c r="B35" s="25">
        <v>11.1168</v>
      </c>
      <c r="C35" s="12">
        <v>16649.759999999998</v>
      </c>
    </row>
    <row r="36" spans="1:3">
      <c r="A36" s="2">
        <v>44172</v>
      </c>
      <c r="B36" s="25">
        <v>11.2821</v>
      </c>
      <c r="C36" s="12">
        <v>16788.330000000002</v>
      </c>
    </row>
    <row r="37" spans="1:3">
      <c r="A37" s="2">
        <v>44173</v>
      </c>
      <c r="B37" s="25">
        <v>11.2471</v>
      </c>
      <c r="C37" s="12">
        <v>16816.259999999998</v>
      </c>
    </row>
    <row r="38" spans="1:3">
      <c r="A38" s="2">
        <v>44174</v>
      </c>
      <c r="B38" s="25">
        <v>11.239699999999999</v>
      </c>
      <c r="C38" s="12">
        <v>16956.62</v>
      </c>
    </row>
    <row r="39" spans="1:3">
      <c r="A39" s="2">
        <v>44175</v>
      </c>
      <c r="B39" s="25">
        <v>11.2141</v>
      </c>
      <c r="C39" s="12">
        <v>16896.14</v>
      </c>
    </row>
    <row r="40" spans="1:3">
      <c r="A40" s="2">
        <v>44176</v>
      </c>
      <c r="B40" s="25">
        <v>11.272399999999999</v>
      </c>
      <c r="C40" s="12">
        <v>16941.77</v>
      </c>
    </row>
    <row r="41" spans="1:3">
      <c r="A41" s="2">
        <v>44177</v>
      </c>
      <c r="B41" s="25">
        <v>11.271599999999999</v>
      </c>
      <c r="C41" s="12">
        <v>16941.77</v>
      </c>
    </row>
    <row r="42" spans="1:3">
      <c r="A42" s="2">
        <v>44178</v>
      </c>
      <c r="B42" s="25">
        <v>11.270799999999999</v>
      </c>
      <c r="C42" s="12">
        <v>16941.77</v>
      </c>
    </row>
    <row r="43" spans="1:3">
      <c r="A43" s="2">
        <v>44179</v>
      </c>
      <c r="B43" s="25">
        <v>11.2829</v>
      </c>
      <c r="C43" s="12">
        <v>17008.25</v>
      </c>
    </row>
    <row r="44" spans="1:3">
      <c r="A44" s="2">
        <v>44180</v>
      </c>
      <c r="B44" s="25">
        <v>11.304500000000001</v>
      </c>
      <c r="C44" s="12">
        <v>17021.37</v>
      </c>
    </row>
    <row r="45" spans="1:3">
      <c r="A45" s="2">
        <v>44181</v>
      </c>
      <c r="B45" s="25">
        <v>11.3994</v>
      </c>
      <c r="C45" s="12">
        <v>17167.23</v>
      </c>
    </row>
    <row r="46" spans="1:3">
      <c r="A46" s="2">
        <v>44182</v>
      </c>
      <c r="B46" s="25">
        <v>11.447800000000001</v>
      </c>
      <c r="C46" s="12">
        <v>17209.96</v>
      </c>
    </row>
    <row r="47" spans="1:3">
      <c r="A47" s="2">
        <v>44183</v>
      </c>
      <c r="B47" s="25">
        <v>11.385400000000001</v>
      </c>
      <c r="C47" s="12">
        <v>17223.02</v>
      </c>
    </row>
    <row r="48" spans="1:3">
      <c r="A48" s="2">
        <v>44184</v>
      </c>
      <c r="B48" s="25">
        <v>11.3847</v>
      </c>
      <c r="C48" s="12">
        <v>17223.02</v>
      </c>
    </row>
    <row r="49" spans="1:3">
      <c r="A49" s="2">
        <v>44185</v>
      </c>
      <c r="B49" s="25">
        <v>11.383900000000001</v>
      </c>
      <c r="C49" s="12">
        <v>17223.02</v>
      </c>
    </row>
    <row r="50" spans="1:3">
      <c r="A50" s="2">
        <v>44186</v>
      </c>
      <c r="B50" s="25">
        <v>10.958500000000001</v>
      </c>
      <c r="C50" s="12">
        <v>16630.400000000001</v>
      </c>
    </row>
    <row r="51" spans="1:3">
      <c r="A51" s="2">
        <v>44187</v>
      </c>
      <c r="B51" s="25">
        <v>11.049899999999999</v>
      </c>
      <c r="C51" s="12">
        <v>16799.490000000002</v>
      </c>
    </row>
    <row r="52" spans="1:3">
      <c r="A52" s="2">
        <v>44188</v>
      </c>
      <c r="B52" s="25">
        <v>11.270799999999999</v>
      </c>
      <c r="C52" s="12">
        <v>17026.8</v>
      </c>
    </row>
    <row r="53" spans="1:3">
      <c r="A53" s="2">
        <v>44189</v>
      </c>
      <c r="B53" s="25">
        <v>11.4107</v>
      </c>
      <c r="C53" s="12">
        <v>17178.02</v>
      </c>
    </row>
    <row r="54" spans="1:3">
      <c r="A54" s="2">
        <v>44190</v>
      </c>
      <c r="B54" s="25">
        <v>11.41</v>
      </c>
      <c r="C54" s="12">
        <v>17178.02</v>
      </c>
    </row>
    <row r="55" spans="1:3">
      <c r="A55" s="2">
        <v>44191</v>
      </c>
      <c r="B55" s="25">
        <v>11.4092</v>
      </c>
      <c r="C55" s="12">
        <v>17178.02</v>
      </c>
    </row>
    <row r="56" spans="1:3">
      <c r="A56" s="2">
        <v>44192</v>
      </c>
      <c r="B56" s="25">
        <v>11.4084</v>
      </c>
      <c r="C56" s="12">
        <v>17178.02</v>
      </c>
    </row>
    <row r="57" spans="1:3">
      <c r="A57" s="2">
        <v>44193</v>
      </c>
      <c r="B57" s="25">
        <v>11.499700000000001</v>
      </c>
      <c r="C57" s="12">
        <v>17343.97</v>
      </c>
    </row>
    <row r="58" spans="1:3">
      <c r="A58" s="2">
        <v>44194</v>
      </c>
      <c r="B58" s="25">
        <v>11.4826</v>
      </c>
      <c r="C58" s="12">
        <v>17392.96</v>
      </c>
    </row>
    <row r="59" spans="1:3">
      <c r="A59" s="2">
        <v>44195</v>
      </c>
      <c r="B59" s="25">
        <v>11.4864</v>
      </c>
      <c r="C59" s="12">
        <v>17457.650000000001</v>
      </c>
    </row>
    <row r="60" spans="1:3">
      <c r="A60" s="2">
        <v>44196</v>
      </c>
      <c r="B60" s="25">
        <v>11.444800000000001</v>
      </c>
      <c r="C60" s="12">
        <v>17470.79</v>
      </c>
    </row>
    <row r="61" spans="1:3">
      <c r="A61" s="2">
        <v>44197</v>
      </c>
      <c r="B61" s="25">
        <v>11.5406</v>
      </c>
      <c r="C61" s="12">
        <v>17556.560000000001</v>
      </c>
    </row>
    <row r="62" spans="1:3">
      <c r="A62" s="2">
        <v>44198</v>
      </c>
      <c r="B62" s="25">
        <v>11.5398</v>
      </c>
      <c r="C62" s="12">
        <v>17556.560000000001</v>
      </c>
    </row>
    <row r="63" spans="1:3">
      <c r="A63" s="2">
        <v>44199</v>
      </c>
      <c r="B63" s="25">
        <v>11.539</v>
      </c>
      <c r="C63" s="12">
        <v>17556.560000000001</v>
      </c>
    </row>
    <row r="64" spans="1:3">
      <c r="A64" s="2">
        <v>44200</v>
      </c>
      <c r="B64" s="25">
        <v>11.680999999999999</v>
      </c>
      <c r="C64" s="12">
        <v>17733.95</v>
      </c>
    </row>
    <row r="65" spans="1:3">
      <c r="A65" s="2">
        <v>44201</v>
      </c>
      <c r="B65" s="25">
        <v>11.803599999999999</v>
      </c>
      <c r="C65" s="12">
        <v>17848.060000000001</v>
      </c>
    </row>
    <row r="66" spans="1:3">
      <c r="A66" s="2">
        <v>44202</v>
      </c>
      <c r="B66" s="25">
        <v>11.8537</v>
      </c>
      <c r="C66" s="12">
        <v>17803.919999999998</v>
      </c>
    </row>
    <row r="67" spans="1:3">
      <c r="A67" s="2">
        <v>44203</v>
      </c>
      <c r="B67" s="25">
        <v>11.904400000000001</v>
      </c>
      <c r="C67" s="12">
        <v>17846.66</v>
      </c>
    </row>
    <row r="68" spans="1:3">
      <c r="A68" s="2">
        <v>44204</v>
      </c>
      <c r="B68" s="25">
        <v>11.9345</v>
      </c>
      <c r="C68" s="12">
        <v>18088.64</v>
      </c>
    </row>
    <row r="69" spans="1:3">
      <c r="A69" s="2">
        <v>44205</v>
      </c>
      <c r="B69" s="25">
        <v>11.9337</v>
      </c>
      <c r="C69" s="12">
        <v>18088.64</v>
      </c>
    </row>
    <row r="70" spans="1:3">
      <c r="A70" s="2">
        <v>44206</v>
      </c>
      <c r="B70" s="25">
        <v>11.9329</v>
      </c>
      <c r="C70" s="12">
        <v>18088.64</v>
      </c>
    </row>
    <row r="71" spans="1:3">
      <c r="A71" s="2">
        <v>44207</v>
      </c>
      <c r="B71" s="25">
        <v>11.9543</v>
      </c>
      <c r="C71" s="12">
        <v>18211.34</v>
      </c>
    </row>
    <row r="72" spans="1:3">
      <c r="A72" s="2">
        <v>44208</v>
      </c>
      <c r="B72" s="25">
        <v>11.9907</v>
      </c>
      <c r="C72" s="12">
        <v>18290.03</v>
      </c>
    </row>
    <row r="73" spans="1:3">
      <c r="A73" s="2">
        <v>44209</v>
      </c>
      <c r="B73" s="25">
        <v>11.978</v>
      </c>
      <c r="C73" s="12">
        <v>18263.91</v>
      </c>
    </row>
    <row r="74" spans="1:3">
      <c r="A74" s="2">
        <v>44210</v>
      </c>
      <c r="B74" s="25">
        <v>11.945</v>
      </c>
      <c r="C74" s="12">
        <v>18308.29</v>
      </c>
    </row>
    <row r="75" spans="1:3">
      <c r="A75" s="2">
        <v>44211</v>
      </c>
      <c r="B75" s="25">
        <v>11.8558</v>
      </c>
      <c r="C75" s="12">
        <v>18098.509999999998</v>
      </c>
    </row>
    <row r="76" spans="1:3">
      <c r="A76" s="2">
        <v>44212</v>
      </c>
      <c r="B76" s="25">
        <v>11.855</v>
      </c>
      <c r="C76" s="12">
        <v>18098.509999999998</v>
      </c>
    </row>
    <row r="77" spans="1:3">
      <c r="A77" s="2">
        <v>44213</v>
      </c>
      <c r="B77" s="25">
        <v>11.854200000000001</v>
      </c>
      <c r="C77" s="12">
        <v>18098.509999999998</v>
      </c>
    </row>
    <row r="78" spans="1:3">
      <c r="A78" s="2">
        <v>44214</v>
      </c>
      <c r="B78" s="25">
        <v>11.6967</v>
      </c>
      <c r="C78" s="12">
        <v>17863.349999999999</v>
      </c>
    </row>
    <row r="79" spans="1:3">
      <c r="A79" s="2">
        <v>44215</v>
      </c>
      <c r="B79" s="25">
        <v>11.853999999999999</v>
      </c>
      <c r="C79" s="12">
        <v>18175.28</v>
      </c>
    </row>
    <row r="80" spans="1:3">
      <c r="A80" s="2">
        <v>44216</v>
      </c>
      <c r="B80" s="25">
        <v>11.918200000000001</v>
      </c>
      <c r="C80" s="12">
        <v>18321.73</v>
      </c>
    </row>
    <row r="81" spans="1:3">
      <c r="A81" s="2">
        <v>44217</v>
      </c>
      <c r="B81" s="25">
        <v>11.869199999999999</v>
      </c>
      <c r="C81" s="12">
        <v>18227.91</v>
      </c>
    </row>
    <row r="82" spans="1:3">
      <c r="A82" s="2">
        <v>44218</v>
      </c>
      <c r="B82" s="25">
        <v>11.826700000000001</v>
      </c>
      <c r="C82" s="12">
        <v>17983.28</v>
      </c>
    </row>
    <row r="83" spans="1:3">
      <c r="A83" s="2">
        <v>44219</v>
      </c>
      <c r="B83" s="25">
        <v>11.825799999999999</v>
      </c>
      <c r="C83" s="12">
        <v>17983.28</v>
      </c>
    </row>
    <row r="84" spans="1:3">
      <c r="A84" s="2">
        <v>44220</v>
      </c>
      <c r="B84" s="25">
        <v>11.824999999999999</v>
      </c>
      <c r="C84" s="12">
        <v>17983.28</v>
      </c>
    </row>
    <row r="85" spans="1:3">
      <c r="A85" s="2">
        <v>44221</v>
      </c>
      <c r="B85" s="25">
        <v>11.742000000000001</v>
      </c>
      <c r="C85" s="12">
        <v>17815.21</v>
      </c>
    </row>
    <row r="86" spans="1:3">
      <c r="A86" s="2">
        <v>44222</v>
      </c>
      <c r="B86" s="25">
        <v>11.741199999999999</v>
      </c>
      <c r="C86" s="12">
        <v>17815.21</v>
      </c>
    </row>
    <row r="87" spans="1:3">
      <c r="A87" s="2">
        <v>44223</v>
      </c>
      <c r="B87" s="25">
        <v>11.6297</v>
      </c>
      <c r="C87" s="12">
        <v>17516.93</v>
      </c>
    </row>
    <row r="88" spans="1:3">
      <c r="A88" s="2">
        <v>44224</v>
      </c>
      <c r="B88" s="25">
        <v>11.584</v>
      </c>
      <c r="C88" s="12">
        <v>17359.8</v>
      </c>
    </row>
    <row r="89" spans="1:3">
      <c r="A89" s="2">
        <v>44225</v>
      </c>
      <c r="B89" s="25">
        <v>11.5717</v>
      </c>
      <c r="C89" s="12">
        <v>17147.27</v>
      </c>
    </row>
    <row r="90" spans="1:3">
      <c r="A90" s="2">
        <v>44226</v>
      </c>
      <c r="B90" s="25">
        <v>11.5709</v>
      </c>
      <c r="C90" s="12">
        <v>17147.27</v>
      </c>
    </row>
    <row r="91" spans="1:3">
      <c r="A91" s="2">
        <v>44227</v>
      </c>
      <c r="B91" s="25">
        <v>11.5702</v>
      </c>
      <c r="C91" s="12">
        <v>17147.27</v>
      </c>
    </row>
    <row r="92" spans="1:3">
      <c r="A92" s="2">
        <v>44228</v>
      </c>
      <c r="B92" s="25">
        <v>11.7232</v>
      </c>
      <c r="C92" s="12">
        <v>17857.07</v>
      </c>
    </row>
    <row r="93" spans="1:3">
      <c r="A93" s="2">
        <v>44229</v>
      </c>
      <c r="B93" s="25">
        <v>11.7583</v>
      </c>
      <c r="C93" s="12">
        <v>18286.87</v>
      </c>
    </row>
    <row r="94" spans="1:3">
      <c r="A94" s="2">
        <v>44230</v>
      </c>
      <c r="B94" s="25">
        <v>11.8352</v>
      </c>
      <c r="C94" s="12">
        <v>18470.150000000001</v>
      </c>
    </row>
    <row r="95" spans="1:3">
      <c r="A95" s="2">
        <v>44231</v>
      </c>
      <c r="B95" s="25">
        <v>11.936400000000001</v>
      </c>
      <c r="C95" s="12">
        <v>18640.59</v>
      </c>
    </row>
    <row r="96" spans="1:3">
      <c r="A96" s="2">
        <v>44232</v>
      </c>
      <c r="B96" s="25">
        <v>11.913500000000001</v>
      </c>
      <c r="C96" s="12">
        <v>18631.61</v>
      </c>
    </row>
    <row r="97" spans="1:3">
      <c r="A97" s="2">
        <v>44233</v>
      </c>
      <c r="B97" s="25">
        <v>11.912699999999999</v>
      </c>
      <c r="C97" s="12">
        <v>18631.61</v>
      </c>
    </row>
    <row r="98" spans="1:3">
      <c r="A98" s="2">
        <v>44234</v>
      </c>
      <c r="B98" s="25">
        <v>11.911799999999999</v>
      </c>
      <c r="C98" s="12">
        <v>18631.61</v>
      </c>
    </row>
    <row r="99" spans="1:3">
      <c r="A99" s="2">
        <v>44235</v>
      </c>
      <c r="B99" s="25">
        <v>11.9497</v>
      </c>
      <c r="C99" s="12">
        <v>18876.939999999999</v>
      </c>
    </row>
    <row r="100" spans="1:3">
      <c r="A100" s="2">
        <v>44236</v>
      </c>
      <c r="B100" s="25">
        <v>11.9697</v>
      </c>
      <c r="C100" s="12">
        <v>18867.87</v>
      </c>
    </row>
    <row r="101" spans="1:3">
      <c r="A101" s="2">
        <v>44237</v>
      </c>
      <c r="B101" s="25">
        <v>12.021100000000001</v>
      </c>
      <c r="C101" s="12">
        <v>18896</v>
      </c>
    </row>
    <row r="102" spans="1:3">
      <c r="A102" s="2">
        <v>44238</v>
      </c>
      <c r="B102" s="25">
        <v>12.089499999999999</v>
      </c>
      <c r="C102" s="12">
        <v>18993.38</v>
      </c>
    </row>
    <row r="103" spans="1:3">
      <c r="A103" s="2">
        <v>44239</v>
      </c>
      <c r="B103" s="25">
        <v>12.055400000000001</v>
      </c>
      <c r="C103" s="12">
        <v>18984.95</v>
      </c>
    </row>
    <row r="104" spans="1:3">
      <c r="A104" s="2">
        <v>44240</v>
      </c>
      <c r="B104" s="25">
        <v>12.054600000000001</v>
      </c>
      <c r="C104" s="12">
        <v>18984.95</v>
      </c>
    </row>
    <row r="105" spans="1:3">
      <c r="A105" s="2">
        <v>44241</v>
      </c>
      <c r="B105" s="25">
        <v>12.053800000000001</v>
      </c>
      <c r="C105" s="12">
        <v>18984.95</v>
      </c>
    </row>
    <row r="106" spans="1:3">
      <c r="A106" s="2">
        <v>44242</v>
      </c>
      <c r="B106" s="25">
        <v>12.0748</v>
      </c>
      <c r="C106" s="12">
        <v>19174.53</v>
      </c>
    </row>
    <row r="107" spans="1:3">
      <c r="A107" s="2">
        <v>44243</v>
      </c>
      <c r="B107" s="25">
        <v>12.104200000000001</v>
      </c>
      <c r="C107" s="12">
        <v>19197.73</v>
      </c>
    </row>
    <row r="108" spans="1:3">
      <c r="A108" s="2">
        <v>44244</v>
      </c>
      <c r="B108" s="25">
        <v>12.1882</v>
      </c>
      <c r="C108" s="12">
        <v>19127.05</v>
      </c>
    </row>
    <row r="109" spans="1:3">
      <c r="A109" s="2">
        <v>44245</v>
      </c>
      <c r="B109" s="25">
        <v>12.218999999999999</v>
      </c>
      <c r="C109" s="12">
        <v>19079.009999999998</v>
      </c>
    </row>
    <row r="110" spans="1:3">
      <c r="A110" s="2">
        <v>44246</v>
      </c>
      <c r="B110" s="25">
        <v>12.1732</v>
      </c>
      <c r="C110" s="12">
        <v>18886.34</v>
      </c>
    </row>
    <row r="111" spans="1:3">
      <c r="A111" s="2">
        <v>44247</v>
      </c>
      <c r="B111" s="25">
        <v>12.1724</v>
      </c>
      <c r="C111" s="12">
        <v>18886.34</v>
      </c>
    </row>
    <row r="112" spans="1:3">
      <c r="A112" s="2">
        <v>44248</v>
      </c>
      <c r="B112" s="25">
        <v>12.1716</v>
      </c>
      <c r="C112" s="12">
        <v>18886.34</v>
      </c>
    </row>
    <row r="113" spans="1:3">
      <c r="A113" s="2">
        <v>44249</v>
      </c>
      <c r="B113" s="25">
        <v>12.0783</v>
      </c>
      <c r="C113" s="12">
        <v>18551.849999999999</v>
      </c>
    </row>
    <row r="114" spans="1:3">
      <c r="A114" s="2">
        <v>44250</v>
      </c>
      <c r="B114" s="25">
        <v>12.1122</v>
      </c>
      <c r="C114" s="12">
        <v>18629.78</v>
      </c>
    </row>
    <row r="115" spans="1:3">
      <c r="A115" s="2">
        <v>44251</v>
      </c>
      <c r="B115" s="25">
        <v>12.200100000000001</v>
      </c>
      <c r="C115" s="12">
        <v>18920.72</v>
      </c>
    </row>
    <row r="116" spans="1:3">
      <c r="A116" s="2">
        <v>44252</v>
      </c>
      <c r="B116" s="25">
        <v>12.377700000000001</v>
      </c>
      <c r="C116" s="12">
        <v>19091.93</v>
      </c>
    </row>
    <row r="117" spans="1:3">
      <c r="A117" s="2">
        <v>44253</v>
      </c>
      <c r="B117" s="25">
        <v>12.2378</v>
      </c>
      <c r="C117" s="12">
        <v>18504.86</v>
      </c>
    </row>
    <row r="118" spans="1:3">
      <c r="A118" s="2">
        <v>44254</v>
      </c>
      <c r="B118" s="25">
        <v>12.2369</v>
      </c>
      <c r="C118" s="12">
        <v>18504.86</v>
      </c>
    </row>
    <row r="119" spans="1:3">
      <c r="A119" s="2">
        <v>44255</v>
      </c>
      <c r="B119" s="25">
        <v>12.2361</v>
      </c>
      <c r="C119" s="12">
        <v>18504.86</v>
      </c>
    </row>
    <row r="120" spans="1:3">
      <c r="A120" s="2">
        <v>44256</v>
      </c>
      <c r="B120" s="25">
        <v>12.275</v>
      </c>
      <c r="C120" s="12">
        <v>18788.79</v>
      </c>
    </row>
    <row r="121" spans="1:3">
      <c r="A121" s="2">
        <v>44257</v>
      </c>
      <c r="B121" s="25">
        <v>12.3956</v>
      </c>
      <c r="C121" s="12">
        <v>19018.349999999999</v>
      </c>
    </row>
    <row r="122" spans="1:3">
      <c r="A122" s="2">
        <v>44258</v>
      </c>
      <c r="B122" s="25">
        <v>12.446400000000001</v>
      </c>
      <c r="C122" s="12">
        <v>19391.150000000001</v>
      </c>
    </row>
    <row r="123" spans="1:3">
      <c r="A123" s="2">
        <v>44259</v>
      </c>
      <c r="B123" s="25">
        <v>12.464499999999999</v>
      </c>
      <c r="C123" s="12">
        <v>19275.759999999998</v>
      </c>
    </row>
    <row r="124" spans="1:3">
      <c r="A124" s="2">
        <v>44260</v>
      </c>
      <c r="B124" s="25">
        <v>12.341100000000001</v>
      </c>
      <c r="C124" s="12">
        <v>19048.330000000002</v>
      </c>
    </row>
    <row r="125" spans="1:3">
      <c r="A125" s="2">
        <v>44261</v>
      </c>
      <c r="B125" s="25">
        <v>12.340199999999999</v>
      </c>
      <c r="C125" s="12">
        <v>19048.330000000002</v>
      </c>
    </row>
    <row r="126" spans="1:3">
      <c r="A126" s="2">
        <v>44262</v>
      </c>
      <c r="B126" s="25">
        <v>12.339399999999999</v>
      </c>
      <c r="C126" s="12">
        <v>19048.330000000002</v>
      </c>
    </row>
    <row r="127" spans="1:3">
      <c r="A127" s="2">
        <v>44263</v>
      </c>
      <c r="B127" s="25">
        <v>12.3401</v>
      </c>
      <c r="C127" s="12">
        <v>19080.72</v>
      </c>
    </row>
    <row r="128" spans="1:3">
      <c r="A128" s="2">
        <v>44264</v>
      </c>
      <c r="B128" s="25">
        <v>12.3439</v>
      </c>
      <c r="C128" s="12">
        <v>19169.29</v>
      </c>
    </row>
    <row r="129" spans="1:3">
      <c r="A129" s="2">
        <v>44265</v>
      </c>
      <c r="B129" s="25">
        <v>12.3543</v>
      </c>
      <c r="C129" s="12">
        <v>19282.39</v>
      </c>
    </row>
    <row r="130" spans="1:3">
      <c r="A130" s="2">
        <v>44266</v>
      </c>
      <c r="B130" s="25">
        <v>12.353400000000001</v>
      </c>
      <c r="C130" s="12">
        <v>19282.39</v>
      </c>
    </row>
    <row r="131" spans="1:3">
      <c r="A131" s="2">
        <v>44267</v>
      </c>
      <c r="B131" s="25">
        <v>12.2826</v>
      </c>
      <c r="C131" s="12">
        <v>19134.34</v>
      </c>
    </row>
    <row r="132" spans="1:3">
      <c r="A132" s="2">
        <v>44268</v>
      </c>
      <c r="B132" s="25">
        <v>12.2818</v>
      </c>
      <c r="C132" s="12">
        <v>19134.34</v>
      </c>
    </row>
    <row r="133" spans="1:3">
      <c r="A133" s="2">
        <v>44269</v>
      </c>
      <c r="B133" s="25">
        <v>12.281000000000001</v>
      </c>
      <c r="C133" s="12">
        <v>19134.34</v>
      </c>
    </row>
    <row r="134" spans="1:3">
      <c r="A134" s="2">
        <v>44270</v>
      </c>
      <c r="B134" s="25">
        <v>12.2254</v>
      </c>
      <c r="C134" s="12">
        <v>19009.240000000002</v>
      </c>
    </row>
    <row r="135" spans="1:3">
      <c r="A135" s="2">
        <v>44271</v>
      </c>
      <c r="B135" s="25">
        <v>12.212199999999999</v>
      </c>
      <c r="C135" s="12">
        <v>19013.09</v>
      </c>
    </row>
    <row r="136" spans="1:3">
      <c r="A136" s="2">
        <v>44272</v>
      </c>
      <c r="B136" s="25">
        <v>12.0511</v>
      </c>
      <c r="C136" s="12">
        <v>18720.14</v>
      </c>
    </row>
    <row r="137" spans="1:3">
      <c r="A137" s="2">
        <v>44273</v>
      </c>
      <c r="B137" s="25">
        <v>11.986599999999999</v>
      </c>
      <c r="C137" s="12">
        <v>18500.439999999999</v>
      </c>
    </row>
    <row r="138" spans="1:3">
      <c r="A138" s="2">
        <v>44274</v>
      </c>
      <c r="B138" s="25">
        <v>12.0288</v>
      </c>
      <c r="C138" s="12">
        <v>18713.400000000001</v>
      </c>
    </row>
    <row r="139" spans="1:3">
      <c r="A139" s="2">
        <v>44275</v>
      </c>
      <c r="B139" s="25">
        <v>12.028</v>
      </c>
      <c r="C139" s="12">
        <v>18713.400000000001</v>
      </c>
    </row>
    <row r="140" spans="1:3">
      <c r="A140" s="2">
        <v>44276</v>
      </c>
      <c r="B140" s="25">
        <v>12.027200000000001</v>
      </c>
      <c r="C140" s="12">
        <v>18713.400000000001</v>
      </c>
    </row>
    <row r="141" spans="1:3">
      <c r="A141" s="2">
        <v>44277</v>
      </c>
      <c r="B141" s="25">
        <v>12.015000000000001</v>
      </c>
      <c r="C141" s="12">
        <v>18751.47</v>
      </c>
    </row>
    <row r="142" spans="1:3">
      <c r="A142" s="2">
        <v>44278</v>
      </c>
      <c r="B142" s="25">
        <v>12.0083</v>
      </c>
      <c r="C142" s="12">
        <v>18872.96</v>
      </c>
    </row>
    <row r="143" spans="1:3">
      <c r="A143" s="2">
        <v>44279</v>
      </c>
      <c r="B143" s="25">
        <v>11.8592</v>
      </c>
      <c r="C143" s="12">
        <v>18538.400000000001</v>
      </c>
    </row>
    <row r="144" spans="1:3">
      <c r="A144" s="2">
        <v>44280</v>
      </c>
      <c r="B144" s="25">
        <v>11.8208</v>
      </c>
      <c r="C144" s="12">
        <v>18229.330000000002</v>
      </c>
    </row>
    <row r="145" spans="1:3">
      <c r="A145" s="2">
        <v>44281</v>
      </c>
      <c r="B145" s="25">
        <v>11.932499999999999</v>
      </c>
      <c r="C145" s="12">
        <v>18465.849999999999</v>
      </c>
    </row>
    <row r="146" spans="1:3">
      <c r="A146" s="2">
        <v>44282</v>
      </c>
      <c r="B146" s="25">
        <v>11.931699999999999</v>
      </c>
      <c r="C146" s="12">
        <v>18465.849999999999</v>
      </c>
    </row>
    <row r="147" spans="1:3">
      <c r="A147" s="2">
        <v>44283</v>
      </c>
      <c r="B147" s="25">
        <v>11.9308</v>
      </c>
      <c r="C147" s="12">
        <v>18465.849999999999</v>
      </c>
    </row>
    <row r="148" spans="1:3">
      <c r="A148" s="2">
        <v>44284</v>
      </c>
      <c r="B148" s="25">
        <v>11.93</v>
      </c>
      <c r="C148" s="12">
        <v>18465.849999999999</v>
      </c>
    </row>
    <row r="149" spans="1:3">
      <c r="A149" s="2">
        <v>44285</v>
      </c>
      <c r="B149" s="25">
        <v>12.0078</v>
      </c>
      <c r="C149" s="12">
        <v>18830.03</v>
      </c>
    </row>
    <row r="150" spans="1:3">
      <c r="A150" s="2">
        <v>44286</v>
      </c>
      <c r="B150" s="25">
        <v>12.000299999999999</v>
      </c>
      <c r="C150" s="12">
        <v>18717.240000000002</v>
      </c>
    </row>
    <row r="151" spans="1:3">
      <c r="A151" s="2">
        <v>44287</v>
      </c>
      <c r="B151" s="25">
        <v>12.0619</v>
      </c>
      <c r="C151" s="12">
        <v>18968.55</v>
      </c>
    </row>
    <row r="152" spans="1:3">
      <c r="A152" s="2">
        <v>44288</v>
      </c>
      <c r="B152" s="25">
        <v>12.0611</v>
      </c>
      <c r="C152" s="12">
        <v>18968.55</v>
      </c>
    </row>
    <row r="153" spans="1:3">
      <c r="A153" s="2">
        <v>44289</v>
      </c>
      <c r="B153" s="25">
        <v>12.0603</v>
      </c>
      <c r="C153" s="12">
        <v>18968.55</v>
      </c>
    </row>
    <row r="154" spans="1:3">
      <c r="A154" s="2">
        <v>44290</v>
      </c>
      <c r="B154" s="25">
        <v>12.0595</v>
      </c>
      <c r="C154" s="12">
        <v>18968.55</v>
      </c>
    </row>
    <row r="155" spans="1:3">
      <c r="A155" s="2">
        <v>44291</v>
      </c>
      <c r="B155" s="25">
        <v>11.911300000000001</v>
      </c>
      <c r="C155" s="12">
        <v>18694.759999999998</v>
      </c>
    </row>
    <row r="156" spans="1:3">
      <c r="A156" s="2">
        <v>44292</v>
      </c>
      <c r="B156" s="25">
        <v>11.979200000000001</v>
      </c>
      <c r="C156" s="12">
        <v>18785.23</v>
      </c>
    </row>
    <row r="157" spans="1:3">
      <c r="A157" s="2">
        <v>44293</v>
      </c>
      <c r="B157" s="25">
        <v>12.0608</v>
      </c>
      <c r="C157" s="12">
        <v>18972.599999999999</v>
      </c>
    </row>
    <row r="158" spans="1:3">
      <c r="A158" s="2">
        <v>44294</v>
      </c>
      <c r="B158" s="25">
        <v>12.123699999999999</v>
      </c>
      <c r="C158" s="12">
        <v>19065.82</v>
      </c>
    </row>
    <row r="159" spans="1:3">
      <c r="A159" s="2">
        <v>44295</v>
      </c>
      <c r="B159" s="25">
        <v>12.142099999999999</v>
      </c>
      <c r="C159" s="12">
        <v>19044.22</v>
      </c>
    </row>
    <row r="160" spans="1:3">
      <c r="A160" s="2">
        <v>44296</v>
      </c>
      <c r="B160" s="25">
        <v>12.1412</v>
      </c>
      <c r="C160" s="12">
        <v>19044.22</v>
      </c>
    </row>
    <row r="161" spans="1:3">
      <c r="A161" s="2">
        <v>44297</v>
      </c>
      <c r="B161" s="25">
        <v>12.1404</v>
      </c>
      <c r="C161" s="12">
        <v>19044.22</v>
      </c>
    </row>
    <row r="162" spans="1:3">
      <c r="A162" s="2">
        <v>44298</v>
      </c>
      <c r="B162" s="25">
        <v>11.715199999999999</v>
      </c>
      <c r="C162" s="12">
        <v>18279.05</v>
      </c>
    </row>
    <row r="163" spans="1:3">
      <c r="A163" s="2">
        <v>44299</v>
      </c>
      <c r="B163" s="25">
        <v>11.7989</v>
      </c>
      <c r="C163" s="12">
        <v>18526.240000000002</v>
      </c>
    </row>
    <row r="164" spans="1:3">
      <c r="A164" s="2">
        <v>44300</v>
      </c>
      <c r="B164" s="25">
        <v>11.798</v>
      </c>
      <c r="C164" s="12">
        <v>18526.240000000002</v>
      </c>
    </row>
    <row r="165" spans="1:3">
      <c r="A165" s="2">
        <v>44301</v>
      </c>
      <c r="B165" s="25">
        <v>11.8078</v>
      </c>
      <c r="C165" s="12">
        <v>18603.68</v>
      </c>
    </row>
    <row r="166" spans="1:3">
      <c r="A166" s="2">
        <v>44302</v>
      </c>
      <c r="B166" s="25">
        <v>11.927300000000001</v>
      </c>
      <c r="C166" s="12">
        <v>18695.580000000002</v>
      </c>
    </row>
    <row r="167" spans="1:3">
      <c r="A167" s="2">
        <v>44303</v>
      </c>
      <c r="B167" s="25">
        <v>11.926500000000001</v>
      </c>
      <c r="C167" s="12">
        <v>18695.580000000002</v>
      </c>
    </row>
    <row r="168" spans="1:3">
      <c r="A168" s="2">
        <v>44304</v>
      </c>
      <c r="B168" s="25">
        <v>11.925599999999999</v>
      </c>
      <c r="C168" s="12">
        <v>18695.580000000002</v>
      </c>
    </row>
    <row r="169" spans="1:3">
      <c r="A169" s="2">
        <v>44305</v>
      </c>
      <c r="B169" s="25">
        <v>11.698499999999999</v>
      </c>
      <c r="C169" s="12">
        <v>18359.48</v>
      </c>
    </row>
    <row r="170" spans="1:3">
      <c r="A170" s="2">
        <v>44306</v>
      </c>
      <c r="B170" s="25">
        <v>11.7857</v>
      </c>
      <c r="C170" s="12">
        <v>18327.47</v>
      </c>
    </row>
    <row r="171" spans="1:3">
      <c r="A171" s="2">
        <v>44307</v>
      </c>
      <c r="B171" s="25">
        <v>11.7849</v>
      </c>
      <c r="C171" s="12">
        <v>18327.47</v>
      </c>
    </row>
    <row r="172" spans="1:3">
      <c r="A172" s="2">
        <v>44308</v>
      </c>
      <c r="B172" s="25">
        <v>11.7659</v>
      </c>
      <c r="C172" s="12">
        <v>18444.73</v>
      </c>
    </row>
    <row r="173" spans="1:3">
      <c r="A173" s="2">
        <v>44309</v>
      </c>
      <c r="B173" s="25">
        <v>11.774900000000001</v>
      </c>
      <c r="C173" s="12">
        <v>18404.47</v>
      </c>
    </row>
    <row r="174" spans="1:3">
      <c r="A174" s="2">
        <v>44310</v>
      </c>
      <c r="B174" s="25">
        <v>11.774100000000001</v>
      </c>
      <c r="C174" s="12">
        <v>18404.47</v>
      </c>
    </row>
    <row r="175" spans="1:3">
      <c r="A175" s="2">
        <v>44311</v>
      </c>
      <c r="B175" s="25">
        <v>11.773300000000001</v>
      </c>
      <c r="C175" s="12">
        <v>18404.47</v>
      </c>
    </row>
    <row r="176" spans="1:3">
      <c r="A176" s="2">
        <v>44312</v>
      </c>
      <c r="B176" s="25">
        <v>11.8592</v>
      </c>
      <c r="C176" s="12">
        <v>18573.669999999998</v>
      </c>
    </row>
    <row r="177" spans="1:3">
      <c r="A177" s="2">
        <v>44313</v>
      </c>
      <c r="B177" s="25">
        <v>11.9665</v>
      </c>
      <c r="C177" s="12">
        <v>18795.169999999998</v>
      </c>
    </row>
    <row r="178" spans="1:3">
      <c r="A178" s="2">
        <v>44314</v>
      </c>
      <c r="B178" s="25">
        <v>12.063000000000001</v>
      </c>
      <c r="C178" s="12">
        <v>19031.439999999999</v>
      </c>
    </row>
    <row r="179" spans="1:3">
      <c r="A179" s="2">
        <v>44315</v>
      </c>
      <c r="B179" s="25">
        <v>12.0571</v>
      </c>
      <c r="C179" s="12">
        <v>19058.16</v>
      </c>
    </row>
    <row r="180" spans="1:3">
      <c r="A180" s="2">
        <v>44316</v>
      </c>
      <c r="B180" s="25">
        <v>11.954599999999999</v>
      </c>
      <c r="C180" s="12">
        <v>18802.03</v>
      </c>
    </row>
    <row r="181" spans="1:3">
      <c r="A181" s="2">
        <v>44317</v>
      </c>
      <c r="B181" s="25">
        <v>11.953799999999999</v>
      </c>
      <c r="C181" s="12">
        <v>18802.03</v>
      </c>
    </row>
    <row r="182" spans="1:3">
      <c r="A182" s="2">
        <v>44318</v>
      </c>
      <c r="B182" s="25">
        <v>11.952999999999999</v>
      </c>
      <c r="C182" s="12">
        <v>18802.03</v>
      </c>
    </row>
    <row r="183" spans="1:3">
      <c r="A183" s="2">
        <v>44319</v>
      </c>
      <c r="B183" s="25">
        <v>12.057399999999999</v>
      </c>
      <c r="C183" s="12">
        <v>18848.97</v>
      </c>
    </row>
    <row r="184" spans="1:3">
      <c r="A184" s="2">
        <v>44320</v>
      </c>
      <c r="B184" s="25">
        <v>12.0335</v>
      </c>
      <c r="C184" s="12">
        <v>18704.849999999999</v>
      </c>
    </row>
    <row r="185" spans="1:3">
      <c r="A185" s="2">
        <v>44321</v>
      </c>
      <c r="B185" s="25">
        <v>12.180099999999999</v>
      </c>
      <c r="C185" s="12">
        <v>18876.03</v>
      </c>
    </row>
    <row r="186" spans="1:3">
      <c r="A186" s="2">
        <v>44322</v>
      </c>
      <c r="B186" s="25">
        <v>12.192600000000001</v>
      </c>
      <c r="C186" s="12">
        <v>19011.169999999998</v>
      </c>
    </row>
    <row r="187" spans="1:3">
      <c r="A187" s="2">
        <v>44323</v>
      </c>
      <c r="B187" s="25">
        <v>12.1716</v>
      </c>
      <c r="C187" s="12">
        <v>19104.240000000002</v>
      </c>
    </row>
    <row r="188" spans="1:3">
      <c r="A188" s="2">
        <v>44324</v>
      </c>
      <c r="B188" s="25">
        <v>12.1708</v>
      </c>
      <c r="C188" s="12">
        <v>19104.240000000002</v>
      </c>
    </row>
    <row r="189" spans="1:3">
      <c r="A189" s="2">
        <v>44325</v>
      </c>
      <c r="B189" s="25">
        <v>12.1699</v>
      </c>
      <c r="C189" s="12">
        <v>19104.240000000002</v>
      </c>
    </row>
    <row r="190" spans="1:3">
      <c r="A190" s="2">
        <v>44326</v>
      </c>
      <c r="B190" s="25">
        <v>12.2546</v>
      </c>
      <c r="C190" s="12">
        <v>19266.669999999998</v>
      </c>
    </row>
    <row r="191" spans="1:3">
      <c r="A191" s="2">
        <v>44327</v>
      </c>
      <c r="B191" s="25">
        <v>12.233599999999999</v>
      </c>
      <c r="C191" s="12">
        <v>19225.099999999999</v>
      </c>
    </row>
    <row r="192" spans="1:3">
      <c r="A192" s="2">
        <v>44328</v>
      </c>
      <c r="B192" s="25">
        <v>12.164899999999999</v>
      </c>
      <c r="C192" s="12">
        <v>19066.54</v>
      </c>
    </row>
    <row r="193" spans="1:3">
      <c r="A193" s="2">
        <v>44329</v>
      </c>
      <c r="B193" s="25">
        <v>12.164099999999999</v>
      </c>
      <c r="C193" s="12">
        <v>19066.54</v>
      </c>
    </row>
    <row r="194" spans="1:3">
      <c r="A194" s="2">
        <v>44330</v>
      </c>
      <c r="B194" s="25">
        <v>12.1684</v>
      </c>
      <c r="C194" s="12">
        <v>18966.490000000002</v>
      </c>
    </row>
    <row r="195" spans="1:3">
      <c r="A195" s="2">
        <v>44331</v>
      </c>
      <c r="B195" s="25">
        <v>12.1676</v>
      </c>
      <c r="C195" s="12">
        <v>18966.490000000002</v>
      </c>
    </row>
    <row r="196" spans="1:3">
      <c r="A196" s="2">
        <v>44332</v>
      </c>
      <c r="B196" s="25">
        <v>12.166700000000001</v>
      </c>
      <c r="C196" s="12">
        <v>18966.490000000002</v>
      </c>
    </row>
    <row r="197" spans="1:3">
      <c r="A197" s="2">
        <v>44333</v>
      </c>
      <c r="B197" s="25">
        <v>12.2887</v>
      </c>
      <c r="C197" s="12">
        <v>19270.53</v>
      </c>
    </row>
    <row r="198" spans="1:3">
      <c r="A198" s="2">
        <v>44334</v>
      </c>
      <c r="B198" s="25">
        <v>12.434799999999999</v>
      </c>
      <c r="C198" s="12">
        <v>19524.650000000001</v>
      </c>
    </row>
    <row r="199" spans="1:3">
      <c r="A199" s="2">
        <v>44335</v>
      </c>
      <c r="B199" s="25">
        <v>12.5177</v>
      </c>
      <c r="C199" s="12">
        <v>19478.900000000001</v>
      </c>
    </row>
    <row r="200" spans="1:3">
      <c r="A200" s="2">
        <v>44336</v>
      </c>
      <c r="B200" s="25">
        <v>12.5481</v>
      </c>
      <c r="C200" s="12">
        <v>19368.54</v>
      </c>
    </row>
    <row r="201" spans="1:3">
      <c r="A201" s="2">
        <v>44337</v>
      </c>
      <c r="B201" s="25">
        <v>12.6747</v>
      </c>
      <c r="C201" s="12">
        <v>19644.37</v>
      </c>
    </row>
    <row r="202" spans="1:3">
      <c r="A202" s="2">
        <v>44338</v>
      </c>
      <c r="B202" s="25">
        <v>12.6739</v>
      </c>
      <c r="C202" s="12">
        <v>19644.37</v>
      </c>
    </row>
    <row r="203" spans="1:3">
      <c r="A203" s="2">
        <v>44339</v>
      </c>
      <c r="B203" s="25">
        <v>12.673</v>
      </c>
      <c r="C203" s="12">
        <v>19644.37</v>
      </c>
    </row>
    <row r="204" spans="1:3">
      <c r="A204" s="2">
        <v>44340</v>
      </c>
      <c r="B204" s="25">
        <v>12.7842</v>
      </c>
      <c r="C204" s="12">
        <v>19712.23</v>
      </c>
    </row>
    <row r="205" spans="1:3">
      <c r="A205" s="2">
        <v>44341</v>
      </c>
      <c r="B205" s="25">
        <v>12.755699999999999</v>
      </c>
      <c r="C205" s="12">
        <v>19717.29</v>
      </c>
    </row>
    <row r="206" spans="1:3">
      <c r="A206" s="2">
        <v>44342</v>
      </c>
      <c r="B206" s="25">
        <v>12.8789</v>
      </c>
      <c r="C206" s="12">
        <v>19807.349999999999</v>
      </c>
    </row>
    <row r="207" spans="1:3">
      <c r="A207" s="2">
        <v>44343</v>
      </c>
      <c r="B207" s="25">
        <v>12.928800000000001</v>
      </c>
      <c r="C207" s="12">
        <v>19874.32</v>
      </c>
    </row>
    <row r="208" spans="1:3">
      <c r="A208" s="2">
        <v>44344</v>
      </c>
      <c r="B208" s="25">
        <v>12.869400000000001</v>
      </c>
      <c r="C208" s="12">
        <v>19952.29</v>
      </c>
    </row>
    <row r="209" spans="1:3">
      <c r="A209" s="2">
        <v>44345</v>
      </c>
      <c r="B209" s="25">
        <v>12.868499999999999</v>
      </c>
      <c r="C209" s="12">
        <v>19952.29</v>
      </c>
    </row>
    <row r="210" spans="1:3">
      <c r="A210" s="2">
        <v>44346</v>
      </c>
      <c r="B210" s="25">
        <v>12.867699999999999</v>
      </c>
      <c r="C210" s="12">
        <v>19952.29</v>
      </c>
    </row>
    <row r="211" spans="1:3">
      <c r="A211" s="2">
        <v>44347</v>
      </c>
      <c r="B211" s="25">
        <v>12.847799999999999</v>
      </c>
      <c r="C211" s="12">
        <v>20138.099999999999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workbookViewId="0">
      <selection activeCell="K4" sqref="K4"/>
    </sheetView>
  </sheetViews>
  <sheetFormatPr defaultRowHeight="15"/>
  <cols>
    <col min="1" max="1" width="10" bestFit="1" customWidth="1"/>
    <col min="2" max="2" width="9" bestFit="1" customWidth="1"/>
    <col min="3" max="3" width="11" bestFit="1" customWidth="1"/>
    <col min="6" max="7" width="23.7109375" customWidth="1"/>
    <col min="8" max="8" width="11" customWidth="1"/>
    <col min="9" max="9" width="9.7109375" customWidth="1"/>
    <col min="10" max="10" width="9.85546875" customWidth="1"/>
    <col min="11" max="11" width="9.7109375" customWidth="1"/>
  </cols>
  <sheetData>
    <row r="1" spans="1:11">
      <c r="A1" s="8" t="s">
        <v>23</v>
      </c>
      <c r="B1" s="8" t="s">
        <v>3</v>
      </c>
      <c r="C1" t="s">
        <v>42</v>
      </c>
      <c r="F1" s="2">
        <f>MAX(A:A)</f>
        <v>44347</v>
      </c>
      <c r="G1" s="2">
        <f>EOMONTH($F$1,-G2)</f>
        <v>44316</v>
      </c>
      <c r="H1" s="2">
        <f t="shared" ref="H1:J1" si="0">EOMONTH($F$1,-H2)</f>
        <v>44255</v>
      </c>
      <c r="I1" s="2">
        <f t="shared" si="0"/>
        <v>44165</v>
      </c>
      <c r="J1" s="2">
        <f t="shared" si="0"/>
        <v>43982</v>
      </c>
      <c r="K1" s="2">
        <f>MIN(A:A)</f>
        <v>44081</v>
      </c>
    </row>
    <row r="2" spans="1:11">
      <c r="A2" s="2">
        <v>44081</v>
      </c>
      <c r="B2">
        <v>100</v>
      </c>
      <c r="C2">
        <v>16068.06</v>
      </c>
      <c r="G2" s="25">
        <v>1</v>
      </c>
      <c r="H2" s="25">
        <v>3</v>
      </c>
      <c r="I2" s="25">
        <v>6</v>
      </c>
      <c r="J2" s="25">
        <v>12</v>
      </c>
      <c r="K2" s="2" t="s">
        <v>8</v>
      </c>
    </row>
    <row r="3" spans="1:11">
      <c r="A3" s="2">
        <v>44082</v>
      </c>
      <c r="B3">
        <v>99.128699999999995</v>
      </c>
      <c r="C3">
        <v>16014.67</v>
      </c>
      <c r="G3" t="s">
        <v>26</v>
      </c>
      <c r="H3" t="s">
        <v>27</v>
      </c>
      <c r="I3" t="s">
        <v>28</v>
      </c>
      <c r="J3" t="s">
        <v>29</v>
      </c>
      <c r="K3" t="s">
        <v>8</v>
      </c>
    </row>
    <row r="4" spans="1:11">
      <c r="A4" s="2">
        <v>44083</v>
      </c>
      <c r="B4">
        <v>98.746899999999997</v>
      </c>
      <c r="C4">
        <v>15958.99</v>
      </c>
      <c r="F4" t="s">
        <v>43</v>
      </c>
      <c r="G4" s="3">
        <f>VLOOKUP($F$1,$A:$C,2,0)/VLOOKUP(G1,$A:$C,2,0)-1</f>
        <v>4.2023936893950564E-2</v>
      </c>
      <c r="H4" s="3">
        <f t="shared" ref="H4:K4" si="1">VLOOKUP($F$1,$A:$C,2,0)/VLOOKUP(H1,$A:$C,2,0)-1</f>
        <v>3.3175466645215534E-2</v>
      </c>
      <c r="I4" s="3">
        <f t="shared" si="1"/>
        <v>0.14400923369258622</v>
      </c>
      <c r="J4" s="3" t="e">
        <f t="shared" si="1"/>
        <v>#N/A</v>
      </c>
      <c r="K4" s="24">
        <f t="shared" si="1"/>
        <v>0.23300399999999999</v>
      </c>
    </row>
    <row r="5" spans="1:11">
      <c r="A5" s="2">
        <v>44084</v>
      </c>
      <c r="B5">
        <v>99.407799999999995</v>
      </c>
      <c r="C5">
        <v>16201.44</v>
      </c>
      <c r="F5" t="s">
        <v>42</v>
      </c>
      <c r="G5" s="3">
        <f>VLOOKUP($F$1,$A:$C,3,0)/VLOOKUP(G1,$A:$C,3,0)-1</f>
        <v>6.6909389350794379E-2</v>
      </c>
      <c r="H5" s="3">
        <f t="shared" ref="H5:K5" si="2">VLOOKUP($F$1,$A:$C,3,0)/VLOOKUP(H1,$A:$C,3,0)-1</f>
        <v>7.5501044326728994E-2</v>
      </c>
      <c r="I5" s="3">
        <f t="shared" si="2"/>
        <v>0.20720629124634216</v>
      </c>
      <c r="J5" s="3" t="e">
        <f t="shared" si="2"/>
        <v>#N/A</v>
      </c>
      <c r="K5" s="3">
        <f t="shared" si="2"/>
        <v>0.38184634610525481</v>
      </c>
    </row>
    <row r="6" spans="1:11">
      <c r="A6" s="2">
        <v>44085</v>
      </c>
      <c r="B6" s="64">
        <v>99.419499999999999</v>
      </c>
      <c r="C6">
        <v>16222.92</v>
      </c>
    </row>
    <row r="7" spans="1:11">
      <c r="A7" s="2">
        <v>44086</v>
      </c>
      <c r="B7" s="64">
        <v>99.410700000000006</v>
      </c>
      <c r="C7">
        <v>16222.92</v>
      </c>
    </row>
    <row r="8" spans="1:11">
      <c r="A8" s="2">
        <v>44087</v>
      </c>
      <c r="B8" s="57">
        <v>99.401899999999998</v>
      </c>
      <c r="C8">
        <v>16222.92</v>
      </c>
    </row>
    <row r="9" spans="1:11">
      <c r="A9" s="2">
        <v>44088</v>
      </c>
      <c r="B9" s="65">
        <v>99.567800000000005</v>
      </c>
      <c r="C9">
        <v>16189.14</v>
      </c>
      <c r="F9" s="26"/>
      <c r="G9" s="26"/>
      <c r="H9" s="26"/>
    </row>
    <row r="10" spans="1:11">
      <c r="A10" s="2">
        <v>44089</v>
      </c>
      <c r="B10" s="66">
        <v>100.1996</v>
      </c>
      <c r="C10">
        <v>16304.84</v>
      </c>
      <c r="F10" s="26"/>
      <c r="G10" s="26"/>
      <c r="H10" s="26"/>
    </row>
    <row r="11" spans="1:11">
      <c r="A11" s="2">
        <v>44090</v>
      </c>
      <c r="B11" s="74">
        <v>101.0475</v>
      </c>
      <c r="C11">
        <v>16421.95</v>
      </c>
      <c r="F11" s="26"/>
      <c r="G11" s="26"/>
      <c r="H11" s="26"/>
    </row>
    <row r="12" spans="1:11">
      <c r="A12" s="2">
        <v>44091</v>
      </c>
      <c r="B12">
        <v>100.71299999999999</v>
      </c>
      <c r="C12">
        <v>16296.78</v>
      </c>
      <c r="F12" s="26"/>
      <c r="G12" s="26"/>
      <c r="H12" s="26"/>
    </row>
    <row r="13" spans="1:11">
      <c r="A13" s="2">
        <v>44092</v>
      </c>
      <c r="B13">
        <v>100.59869999999999</v>
      </c>
      <c r="C13">
        <v>16281</v>
      </c>
      <c r="F13" s="26"/>
      <c r="G13" s="26"/>
      <c r="H13" s="26"/>
    </row>
    <row r="14" spans="1:11">
      <c r="A14" s="2">
        <v>44093</v>
      </c>
      <c r="B14">
        <v>100.58969999999999</v>
      </c>
      <c r="C14">
        <v>16281</v>
      </c>
    </row>
    <row r="15" spans="1:11">
      <c r="A15" s="2">
        <v>44094</v>
      </c>
      <c r="B15">
        <v>100.5808</v>
      </c>
      <c r="C15">
        <v>16281</v>
      </c>
    </row>
    <row r="16" spans="1:11">
      <c r="A16" s="2">
        <v>44095</v>
      </c>
      <c r="B16">
        <v>97.910600000000002</v>
      </c>
      <c r="C16">
        <v>15920.99</v>
      </c>
    </row>
    <row r="17" spans="1:3">
      <c r="A17" s="2">
        <v>44096</v>
      </c>
      <c r="B17">
        <v>96.939800000000005</v>
      </c>
      <c r="C17">
        <v>15783.87</v>
      </c>
    </row>
    <row r="18" spans="1:3">
      <c r="A18" s="2">
        <v>44097</v>
      </c>
      <c r="B18">
        <v>96.272300000000001</v>
      </c>
      <c r="C18">
        <v>15752.97</v>
      </c>
    </row>
    <row r="19" spans="1:3">
      <c r="A19" s="2">
        <v>44098</v>
      </c>
      <c r="B19">
        <v>94.220600000000005</v>
      </c>
      <c r="C19">
        <v>15291.25</v>
      </c>
    </row>
    <row r="20" spans="1:3">
      <c r="A20" s="2">
        <v>44099</v>
      </c>
      <c r="B20">
        <v>96.088099999999997</v>
      </c>
      <c r="C20">
        <v>15637.53</v>
      </c>
    </row>
    <row r="21" spans="1:3">
      <c r="A21" s="2">
        <v>44100</v>
      </c>
      <c r="B21">
        <v>96.079599999999999</v>
      </c>
      <c r="C21">
        <v>15637.53</v>
      </c>
    </row>
    <row r="22" spans="1:3">
      <c r="A22" s="2">
        <v>44101</v>
      </c>
      <c r="B22">
        <v>96.070999999999998</v>
      </c>
      <c r="C22">
        <v>15637.53</v>
      </c>
    </row>
    <row r="23" spans="1:3">
      <c r="A23" s="2">
        <v>44102</v>
      </c>
      <c r="B23">
        <v>98.089600000000004</v>
      </c>
      <c r="C23">
        <v>15888.44</v>
      </c>
    </row>
    <row r="24" spans="1:3">
      <c r="A24" s="2">
        <v>44103</v>
      </c>
      <c r="B24">
        <v>97.186199999999999</v>
      </c>
      <c r="C24">
        <v>15881.16</v>
      </c>
    </row>
    <row r="25" spans="1:3">
      <c r="A25" s="2">
        <v>44104</v>
      </c>
      <c r="B25">
        <v>96.949399999999997</v>
      </c>
      <c r="C25">
        <v>15916.72</v>
      </c>
    </row>
    <row r="26" spans="1:3">
      <c r="A26" s="2">
        <v>44105</v>
      </c>
      <c r="B26">
        <v>98.171499999999995</v>
      </c>
      <c r="C26">
        <v>16156.44</v>
      </c>
    </row>
    <row r="27" spans="1:3">
      <c r="A27" s="2">
        <v>44106</v>
      </c>
      <c r="B27">
        <v>98.162700000000001</v>
      </c>
      <c r="C27">
        <v>16156.44</v>
      </c>
    </row>
    <row r="28" spans="1:3">
      <c r="A28" s="2">
        <v>44107</v>
      </c>
      <c r="B28">
        <v>98.153999999999996</v>
      </c>
      <c r="C28">
        <v>16156.44</v>
      </c>
    </row>
    <row r="29" spans="1:3">
      <c r="A29" s="2">
        <v>44108</v>
      </c>
      <c r="B29">
        <v>98.145300000000006</v>
      </c>
      <c r="C29">
        <v>16156.44</v>
      </c>
    </row>
    <row r="30" spans="1:3">
      <c r="A30" s="2">
        <v>44109</v>
      </c>
      <c r="B30">
        <v>97.975200000000001</v>
      </c>
      <c r="C30">
        <v>16278.72</v>
      </c>
    </row>
    <row r="31" spans="1:3">
      <c r="A31" s="2">
        <v>44110</v>
      </c>
      <c r="B31">
        <v>98.727900000000005</v>
      </c>
      <c r="C31">
        <v>16503.77</v>
      </c>
    </row>
    <row r="32" spans="1:3">
      <c r="A32" s="2">
        <v>44111</v>
      </c>
      <c r="B32">
        <v>98.299000000000007</v>
      </c>
      <c r="C32">
        <v>16611.96</v>
      </c>
    </row>
    <row r="33" spans="1:3">
      <c r="A33" s="2">
        <v>44112</v>
      </c>
      <c r="B33">
        <v>98.671400000000006</v>
      </c>
      <c r="C33">
        <v>16747.48</v>
      </c>
    </row>
    <row r="34" spans="1:3">
      <c r="A34" s="2">
        <v>44113</v>
      </c>
      <c r="B34">
        <v>99.234399999999994</v>
      </c>
      <c r="C34">
        <v>16860.11</v>
      </c>
    </row>
    <row r="35" spans="1:3">
      <c r="A35" s="2">
        <v>44114</v>
      </c>
      <c r="B35">
        <v>99.2256</v>
      </c>
      <c r="C35">
        <v>16860.11</v>
      </c>
    </row>
    <row r="36" spans="1:3">
      <c r="A36" s="2">
        <v>44115</v>
      </c>
      <c r="B36">
        <v>99.216800000000006</v>
      </c>
      <c r="C36">
        <v>16860.11</v>
      </c>
    </row>
    <row r="37" spans="1:3">
      <c r="A37" s="2">
        <v>44116</v>
      </c>
      <c r="B37">
        <v>98.773200000000003</v>
      </c>
      <c r="C37">
        <v>16883.84</v>
      </c>
    </row>
    <row r="38" spans="1:3">
      <c r="A38" s="2">
        <v>44117</v>
      </c>
      <c r="B38">
        <v>98.263800000000003</v>
      </c>
      <c r="C38">
        <v>16888.87</v>
      </c>
    </row>
    <row r="39" spans="1:3">
      <c r="A39" s="2">
        <v>44118</v>
      </c>
      <c r="B39">
        <v>98.728099999999998</v>
      </c>
      <c r="C39">
        <v>16944.73</v>
      </c>
    </row>
    <row r="40" spans="1:3">
      <c r="A40" s="2">
        <v>44119</v>
      </c>
      <c r="B40">
        <v>96.744799999999998</v>
      </c>
      <c r="C40">
        <v>16533.240000000002</v>
      </c>
    </row>
    <row r="41" spans="1:3">
      <c r="A41" s="2">
        <v>44120</v>
      </c>
      <c r="B41">
        <v>97.560299999999998</v>
      </c>
      <c r="C41">
        <v>16649.46</v>
      </c>
    </row>
    <row r="42" spans="1:3">
      <c r="A42" s="2">
        <v>44121</v>
      </c>
      <c r="B42">
        <v>97.551699999999997</v>
      </c>
      <c r="C42">
        <v>16649.46</v>
      </c>
    </row>
    <row r="43" spans="1:3">
      <c r="A43" s="2">
        <v>44122</v>
      </c>
      <c r="B43">
        <v>97.543000000000006</v>
      </c>
      <c r="C43">
        <v>16649.46</v>
      </c>
    </row>
    <row r="44" spans="1:3">
      <c r="A44" s="2">
        <v>44123</v>
      </c>
      <c r="B44">
        <v>98.630600000000001</v>
      </c>
      <c r="C44">
        <v>16805.97</v>
      </c>
    </row>
    <row r="45" spans="1:3">
      <c r="A45" s="2">
        <v>44124</v>
      </c>
      <c r="B45">
        <v>98.781700000000001</v>
      </c>
      <c r="C45">
        <v>16839.599999999999</v>
      </c>
    </row>
    <row r="46" spans="1:3">
      <c r="A46" s="2">
        <v>44125</v>
      </c>
      <c r="B46">
        <v>99.179100000000005</v>
      </c>
      <c r="C46">
        <v>16897.43</v>
      </c>
    </row>
    <row r="47" spans="1:3">
      <c r="A47" s="2">
        <v>44126</v>
      </c>
      <c r="B47">
        <v>99.489500000000007</v>
      </c>
      <c r="C47">
        <v>16840.52</v>
      </c>
    </row>
    <row r="48" spans="1:3">
      <c r="A48" s="2">
        <v>44127</v>
      </c>
      <c r="B48">
        <v>100.0806</v>
      </c>
      <c r="C48">
        <v>16902.96</v>
      </c>
    </row>
    <row r="49" spans="1:3">
      <c r="A49" s="2">
        <v>44128</v>
      </c>
      <c r="B49">
        <v>100.07170000000001</v>
      </c>
      <c r="C49">
        <v>16902.96</v>
      </c>
    </row>
    <row r="50" spans="1:3">
      <c r="A50" s="2">
        <v>44129</v>
      </c>
      <c r="B50">
        <v>100.0628</v>
      </c>
      <c r="C50">
        <v>16902.96</v>
      </c>
    </row>
    <row r="51" spans="1:3">
      <c r="A51" s="2">
        <v>44130</v>
      </c>
      <c r="B51">
        <v>99.244500000000002</v>
      </c>
      <c r="C51">
        <v>16672.62</v>
      </c>
    </row>
    <row r="52" spans="1:3">
      <c r="A52" s="2">
        <v>44131</v>
      </c>
      <c r="B52">
        <v>101.4924</v>
      </c>
      <c r="C52">
        <v>16844.96</v>
      </c>
    </row>
    <row r="53" spans="1:3">
      <c r="A53" s="2">
        <v>44132</v>
      </c>
      <c r="B53">
        <v>100.6435</v>
      </c>
      <c r="C53">
        <v>16623.13</v>
      </c>
    </row>
    <row r="54" spans="1:3">
      <c r="A54" s="2">
        <v>44133</v>
      </c>
      <c r="B54">
        <v>100.41070000000001</v>
      </c>
      <c r="C54">
        <v>16544.45</v>
      </c>
    </row>
    <row r="55" spans="1:3">
      <c r="A55" s="2">
        <v>44134</v>
      </c>
      <c r="B55">
        <v>99.642799999999994</v>
      </c>
      <c r="C55">
        <v>16504.16</v>
      </c>
    </row>
    <row r="56" spans="1:3">
      <c r="A56" s="2">
        <v>44135</v>
      </c>
      <c r="B56">
        <v>99.466099999999997</v>
      </c>
      <c r="C56">
        <v>16504.16</v>
      </c>
    </row>
    <row r="57" spans="1:3">
      <c r="A57" s="2">
        <v>44136</v>
      </c>
      <c r="B57">
        <v>99.457300000000004</v>
      </c>
      <c r="C57">
        <v>16504.16</v>
      </c>
    </row>
    <row r="58" spans="1:3">
      <c r="A58" s="2">
        <v>44137</v>
      </c>
      <c r="B58">
        <v>100.6362</v>
      </c>
      <c r="C58">
        <v>16542.080000000002</v>
      </c>
    </row>
    <row r="59" spans="1:3">
      <c r="A59" s="2">
        <v>44138</v>
      </c>
      <c r="B59">
        <v>101.7679</v>
      </c>
      <c r="C59">
        <v>16746.75</v>
      </c>
    </row>
    <row r="60" spans="1:3">
      <c r="A60" s="2">
        <v>44139</v>
      </c>
      <c r="B60">
        <v>101.92</v>
      </c>
      <c r="C60">
        <v>16888.650000000001</v>
      </c>
    </row>
    <row r="61" spans="1:3">
      <c r="A61" s="2">
        <v>44140</v>
      </c>
      <c r="B61">
        <v>103.2291</v>
      </c>
      <c r="C61">
        <v>17189.03</v>
      </c>
    </row>
    <row r="62" spans="1:3">
      <c r="A62" s="2">
        <v>44141</v>
      </c>
      <c r="B62">
        <v>103.58450000000001</v>
      </c>
      <c r="C62">
        <v>17392.14</v>
      </c>
    </row>
    <row r="63" spans="1:3">
      <c r="A63" s="2">
        <v>44142</v>
      </c>
      <c r="B63">
        <v>103.5754</v>
      </c>
      <c r="C63">
        <v>17392.14</v>
      </c>
    </row>
    <row r="64" spans="1:3">
      <c r="A64" s="2">
        <v>44143</v>
      </c>
      <c r="B64">
        <v>103.56619999999999</v>
      </c>
      <c r="C64">
        <v>17392.14</v>
      </c>
    </row>
    <row r="65" spans="1:3">
      <c r="A65" s="2">
        <v>44144</v>
      </c>
      <c r="B65">
        <v>104.8355</v>
      </c>
      <c r="C65">
        <v>17672.25</v>
      </c>
    </row>
    <row r="66" spans="1:3">
      <c r="A66" s="2">
        <v>44145</v>
      </c>
      <c r="B66">
        <v>105.4037</v>
      </c>
      <c r="C66">
        <v>17913.400000000001</v>
      </c>
    </row>
    <row r="67" spans="1:3">
      <c r="A67" s="2">
        <v>44146</v>
      </c>
      <c r="B67">
        <v>106.58580000000001</v>
      </c>
      <c r="C67">
        <v>18080.84</v>
      </c>
    </row>
    <row r="68" spans="1:3">
      <c r="A68" s="2">
        <v>44147</v>
      </c>
      <c r="B68">
        <v>106.3205</v>
      </c>
      <c r="C68">
        <v>17998.11</v>
      </c>
    </row>
    <row r="69" spans="1:3">
      <c r="A69" s="2">
        <v>44148</v>
      </c>
      <c r="B69">
        <v>106.70659999999999</v>
      </c>
      <c r="C69">
        <v>18039.439999999999</v>
      </c>
    </row>
    <row r="70" spans="1:3">
      <c r="A70" s="2">
        <v>44149</v>
      </c>
      <c r="B70">
        <v>107.4443</v>
      </c>
      <c r="C70">
        <v>18124.93</v>
      </c>
    </row>
    <row r="71" spans="1:3">
      <c r="A71" s="2">
        <v>44150</v>
      </c>
      <c r="B71">
        <v>107.4348</v>
      </c>
      <c r="C71">
        <v>18124.93</v>
      </c>
    </row>
    <row r="72" spans="1:3">
      <c r="A72" s="2">
        <v>44151</v>
      </c>
      <c r="B72">
        <v>107.4252</v>
      </c>
      <c r="C72">
        <v>18124.93</v>
      </c>
    </row>
    <row r="73" spans="1:3">
      <c r="A73" s="2">
        <v>44152</v>
      </c>
      <c r="B73">
        <v>108.24850000000001</v>
      </c>
      <c r="C73">
        <v>18258.23</v>
      </c>
    </row>
    <row r="74" spans="1:3">
      <c r="A74" s="2">
        <v>44153</v>
      </c>
      <c r="B74">
        <v>108.94499999999999</v>
      </c>
      <c r="C74">
        <v>18349.02</v>
      </c>
    </row>
    <row r="75" spans="1:3">
      <c r="A75" s="2">
        <v>44154</v>
      </c>
      <c r="B75">
        <v>107.64</v>
      </c>
      <c r="C75">
        <v>18112.830000000002</v>
      </c>
    </row>
    <row r="76" spans="1:3">
      <c r="A76" s="2">
        <v>44155</v>
      </c>
      <c r="B76">
        <v>109.22799999999999</v>
      </c>
      <c r="C76">
        <v>18236.68</v>
      </c>
    </row>
    <row r="77" spans="1:3">
      <c r="A77" s="2">
        <v>44156</v>
      </c>
      <c r="B77">
        <v>109.2184</v>
      </c>
      <c r="C77">
        <v>18236.68</v>
      </c>
    </row>
    <row r="78" spans="1:3">
      <c r="A78" s="2">
        <v>44157</v>
      </c>
      <c r="B78">
        <v>109.2086</v>
      </c>
      <c r="C78">
        <v>18236.68</v>
      </c>
    </row>
    <row r="79" spans="1:3">
      <c r="A79" s="2">
        <v>44158</v>
      </c>
      <c r="B79">
        <v>109.5975</v>
      </c>
      <c r="C79">
        <v>18332.330000000002</v>
      </c>
    </row>
    <row r="80" spans="1:3">
      <c r="A80" s="2">
        <v>44159</v>
      </c>
      <c r="B80">
        <v>110.7097</v>
      </c>
      <c r="C80">
        <v>18514.82</v>
      </c>
    </row>
    <row r="81" spans="1:3">
      <c r="A81" s="2">
        <v>44160</v>
      </c>
      <c r="B81">
        <v>109.1545</v>
      </c>
      <c r="C81">
        <v>18235.759999999998</v>
      </c>
    </row>
    <row r="82" spans="1:3">
      <c r="A82" s="2">
        <v>44161</v>
      </c>
      <c r="B82">
        <v>109.7131</v>
      </c>
      <c r="C82">
        <v>18418.16</v>
      </c>
    </row>
    <row r="83" spans="1:3">
      <c r="A83" s="2">
        <v>44162</v>
      </c>
      <c r="B83">
        <v>107.8079</v>
      </c>
      <c r="C83">
        <v>18392.54</v>
      </c>
    </row>
    <row r="84" spans="1:3">
      <c r="A84" s="2">
        <v>44163</v>
      </c>
      <c r="B84">
        <v>107.7983</v>
      </c>
      <c r="C84">
        <v>18392.54</v>
      </c>
    </row>
    <row r="85" spans="1:3">
      <c r="A85" s="2">
        <v>44164</v>
      </c>
      <c r="B85">
        <v>107.78879999999999</v>
      </c>
      <c r="C85">
        <v>18392.54</v>
      </c>
    </row>
    <row r="86" spans="1:3">
      <c r="A86" s="2">
        <v>44165</v>
      </c>
      <c r="B86">
        <v>107.7792</v>
      </c>
      <c r="C86">
        <v>18392.54</v>
      </c>
    </row>
    <row r="87" spans="1:3">
      <c r="A87" s="2">
        <v>44166</v>
      </c>
      <c r="B87">
        <v>108.38</v>
      </c>
      <c r="C87">
        <v>18591.25</v>
      </c>
    </row>
    <row r="88" spans="1:3">
      <c r="A88" s="2">
        <v>44167</v>
      </c>
      <c r="B88">
        <v>108.2431</v>
      </c>
      <c r="C88">
        <v>18597.900000000001</v>
      </c>
    </row>
    <row r="89" spans="1:3">
      <c r="A89" s="2">
        <v>44168</v>
      </c>
      <c r="B89">
        <v>109.1074</v>
      </c>
      <c r="C89">
        <v>18626.53</v>
      </c>
    </row>
    <row r="90" spans="1:3">
      <c r="A90" s="2">
        <v>44169</v>
      </c>
      <c r="B90">
        <v>110.0787</v>
      </c>
      <c r="C90">
        <v>18803.27</v>
      </c>
    </row>
    <row r="91" spans="1:3">
      <c r="A91" s="2">
        <v>44170</v>
      </c>
      <c r="B91">
        <v>110.069</v>
      </c>
      <c r="C91">
        <v>18803.27</v>
      </c>
    </row>
    <row r="92" spans="1:3">
      <c r="A92" s="2">
        <v>44171</v>
      </c>
      <c r="B92">
        <v>110.05929999999999</v>
      </c>
      <c r="C92">
        <v>18803.27</v>
      </c>
    </row>
    <row r="93" spans="1:3">
      <c r="A93" s="2">
        <v>44172</v>
      </c>
      <c r="B93">
        <v>110.75069999999999</v>
      </c>
      <c r="C93">
        <v>18941.150000000001</v>
      </c>
    </row>
    <row r="94" spans="1:3">
      <c r="A94" s="2">
        <v>44173</v>
      </c>
      <c r="B94">
        <v>110.6604</v>
      </c>
      <c r="C94">
        <v>18993.86</v>
      </c>
    </row>
    <row r="95" spans="1:3">
      <c r="A95" s="2">
        <v>44174</v>
      </c>
      <c r="B95">
        <v>111.0883</v>
      </c>
      <c r="C95">
        <v>19186.95</v>
      </c>
    </row>
    <row r="96" spans="1:3">
      <c r="A96" s="2">
        <v>44175</v>
      </c>
      <c r="B96">
        <v>111.1721</v>
      </c>
      <c r="C96">
        <v>19114.96</v>
      </c>
    </row>
    <row r="97" spans="1:3">
      <c r="A97" s="2">
        <v>44176</v>
      </c>
      <c r="B97">
        <v>111.467</v>
      </c>
      <c r="C97">
        <v>19165.330000000002</v>
      </c>
    </row>
    <row r="98" spans="1:3">
      <c r="A98" s="2">
        <v>44177</v>
      </c>
      <c r="B98">
        <v>111.4571</v>
      </c>
      <c r="C98">
        <v>19165.330000000002</v>
      </c>
    </row>
    <row r="99" spans="1:3">
      <c r="A99" s="2">
        <v>44178</v>
      </c>
      <c r="B99">
        <v>111.4472</v>
      </c>
      <c r="C99">
        <v>19165.330000000002</v>
      </c>
    </row>
    <row r="100" spans="1:3">
      <c r="A100" s="2">
        <v>44179</v>
      </c>
      <c r="B100">
        <v>111.8818</v>
      </c>
      <c r="C100">
        <v>19228.16</v>
      </c>
    </row>
    <row r="101" spans="1:3">
      <c r="A101" s="2">
        <v>44180</v>
      </c>
      <c r="B101">
        <v>111.6986</v>
      </c>
      <c r="C101">
        <v>19241.900000000001</v>
      </c>
    </row>
    <row r="102" spans="1:3">
      <c r="A102" s="2">
        <v>44181</v>
      </c>
      <c r="B102">
        <v>112.1611</v>
      </c>
      <c r="C102">
        <v>19404.8</v>
      </c>
    </row>
    <row r="103" spans="1:3">
      <c r="A103" s="2">
        <v>44182</v>
      </c>
      <c r="B103">
        <v>112.6972</v>
      </c>
      <c r="C103">
        <v>19491.3</v>
      </c>
    </row>
    <row r="104" spans="1:3">
      <c r="A104" s="2">
        <v>44183</v>
      </c>
      <c r="B104">
        <v>112.52500000000001</v>
      </c>
      <c r="C104">
        <v>19519.419999999998</v>
      </c>
    </row>
    <row r="105" spans="1:3">
      <c r="A105" s="2">
        <v>44184</v>
      </c>
      <c r="B105">
        <v>112.515</v>
      </c>
      <c r="C105">
        <v>19519.419999999998</v>
      </c>
    </row>
    <row r="106" spans="1:3">
      <c r="A106" s="2">
        <v>44185</v>
      </c>
      <c r="B106">
        <v>112.505</v>
      </c>
      <c r="C106">
        <v>19519.419999999998</v>
      </c>
    </row>
    <row r="107" spans="1:3">
      <c r="A107" s="2">
        <v>44186</v>
      </c>
      <c r="B107">
        <v>109.1016</v>
      </c>
      <c r="C107">
        <v>18906.45</v>
      </c>
    </row>
    <row r="108" spans="1:3">
      <c r="A108" s="2">
        <v>44187</v>
      </c>
      <c r="B108">
        <v>109.83629999999999</v>
      </c>
      <c r="C108">
        <v>19102.060000000001</v>
      </c>
    </row>
    <row r="109" spans="1:3">
      <c r="A109" s="2">
        <v>44188</v>
      </c>
      <c r="B109">
        <v>111.3407</v>
      </c>
      <c r="C109">
        <v>19293.259999999998</v>
      </c>
    </row>
    <row r="110" spans="1:3">
      <c r="A110" s="2">
        <v>44189</v>
      </c>
      <c r="B110">
        <v>112.0839</v>
      </c>
      <c r="C110">
        <v>19503.400000000001</v>
      </c>
    </row>
    <row r="111" spans="1:3">
      <c r="A111" s="2">
        <v>44190</v>
      </c>
      <c r="B111">
        <v>112.07389999999999</v>
      </c>
      <c r="C111">
        <v>19503.400000000001</v>
      </c>
    </row>
    <row r="112" spans="1:3">
      <c r="A112" s="2">
        <v>44191</v>
      </c>
      <c r="B112">
        <v>112.06399999999999</v>
      </c>
      <c r="C112">
        <v>19503.400000000001</v>
      </c>
    </row>
    <row r="113" spans="1:3">
      <c r="A113" s="2">
        <v>44192</v>
      </c>
      <c r="B113">
        <v>112.054</v>
      </c>
      <c r="C113">
        <v>19503.400000000001</v>
      </c>
    </row>
    <row r="114" spans="1:3">
      <c r="A114" s="2">
        <v>44193</v>
      </c>
      <c r="B114">
        <v>113.3738</v>
      </c>
      <c r="C114">
        <v>19679.240000000002</v>
      </c>
    </row>
    <row r="115" spans="1:3">
      <c r="A115" s="2">
        <v>44194</v>
      </c>
      <c r="B115">
        <v>113.18340000000001</v>
      </c>
      <c r="C115">
        <v>19763.509999999998</v>
      </c>
    </row>
    <row r="116" spans="1:3">
      <c r="A116" s="2">
        <v>44195</v>
      </c>
      <c r="B116">
        <v>113.4935</v>
      </c>
      <c r="C116">
        <v>19833.53</v>
      </c>
    </row>
    <row r="117" spans="1:3">
      <c r="A117" s="2">
        <v>44196</v>
      </c>
      <c r="B117">
        <v>112.5196</v>
      </c>
      <c r="C117">
        <v>19833.189999999999</v>
      </c>
    </row>
    <row r="118" spans="1:3">
      <c r="A118" s="2">
        <v>44197</v>
      </c>
      <c r="B118">
        <v>112.9597</v>
      </c>
      <c r="C118">
        <v>19885.36</v>
      </c>
    </row>
    <row r="119" spans="1:3">
      <c r="A119" s="2">
        <v>44198</v>
      </c>
      <c r="B119">
        <v>112.94970000000001</v>
      </c>
      <c r="C119">
        <v>19885.36</v>
      </c>
    </row>
    <row r="120" spans="1:3">
      <c r="A120" s="2">
        <v>44199</v>
      </c>
      <c r="B120">
        <v>112.9397</v>
      </c>
      <c r="C120">
        <v>19885.36</v>
      </c>
    </row>
    <row r="121" spans="1:3">
      <c r="A121" s="2">
        <v>44200</v>
      </c>
      <c r="B121">
        <v>113.9833</v>
      </c>
      <c r="C121">
        <v>20047.61</v>
      </c>
    </row>
    <row r="122" spans="1:3">
      <c r="A122" s="2">
        <v>44201</v>
      </c>
      <c r="B122">
        <v>115.3947</v>
      </c>
      <c r="C122">
        <v>20142.13</v>
      </c>
    </row>
    <row r="123" spans="1:3">
      <c r="A123" s="2">
        <v>44202</v>
      </c>
      <c r="B123">
        <v>116.083</v>
      </c>
      <c r="C123">
        <v>20066.560000000001</v>
      </c>
    </row>
    <row r="124" spans="1:3">
      <c r="A124" s="2">
        <v>44203</v>
      </c>
      <c r="B124">
        <v>116.4402</v>
      </c>
      <c r="C124">
        <v>20053.97</v>
      </c>
    </row>
    <row r="125" spans="1:3">
      <c r="A125" s="2">
        <v>44204</v>
      </c>
      <c r="B125">
        <v>117.6352</v>
      </c>
      <c r="C125">
        <v>20351.669999999998</v>
      </c>
    </row>
    <row r="126" spans="1:3">
      <c r="A126" s="2">
        <v>44205</v>
      </c>
      <c r="B126">
        <v>117.62479999999999</v>
      </c>
      <c r="C126">
        <v>20351.669999999998</v>
      </c>
    </row>
    <row r="127" spans="1:3">
      <c r="A127" s="2">
        <v>44206</v>
      </c>
      <c r="B127">
        <v>117.6144</v>
      </c>
      <c r="C127">
        <v>20351.669999999998</v>
      </c>
    </row>
    <row r="128" spans="1:3">
      <c r="A128" s="2">
        <v>44207</v>
      </c>
      <c r="B128">
        <v>118.18770000000001</v>
      </c>
      <c r="C128">
        <v>20546.740000000002</v>
      </c>
    </row>
    <row r="129" spans="1:3">
      <c r="A129" s="2">
        <v>44208</v>
      </c>
      <c r="B129">
        <v>118.3862</v>
      </c>
      <c r="C129">
        <v>20658.34</v>
      </c>
    </row>
    <row r="130" spans="1:3">
      <c r="A130" s="2">
        <v>44209</v>
      </c>
      <c r="B130">
        <v>118.3875</v>
      </c>
      <c r="C130">
        <v>20660.349999999999</v>
      </c>
    </row>
    <row r="131" spans="1:3">
      <c r="A131" s="2">
        <v>44210</v>
      </c>
      <c r="B131">
        <v>118.4194</v>
      </c>
      <c r="C131">
        <v>20706.07</v>
      </c>
    </row>
    <row r="132" spans="1:3">
      <c r="A132" s="2">
        <v>44211</v>
      </c>
      <c r="B132">
        <v>117.0365</v>
      </c>
      <c r="C132">
        <v>20476.38</v>
      </c>
    </row>
    <row r="133" spans="1:3">
      <c r="A133" s="2">
        <v>44212</v>
      </c>
      <c r="B133">
        <v>117.0261</v>
      </c>
      <c r="C133">
        <v>20476.38</v>
      </c>
    </row>
    <row r="134" spans="1:3">
      <c r="A134" s="2">
        <v>44213</v>
      </c>
      <c r="B134">
        <v>117.0157</v>
      </c>
      <c r="C134">
        <v>20476.38</v>
      </c>
    </row>
    <row r="135" spans="1:3">
      <c r="A135" s="2">
        <v>44214</v>
      </c>
      <c r="B135">
        <v>115.4063</v>
      </c>
      <c r="C135">
        <v>20260.18</v>
      </c>
    </row>
    <row r="136" spans="1:3">
      <c r="A136" s="2">
        <v>44215</v>
      </c>
      <c r="B136">
        <v>117.124</v>
      </c>
      <c r="C136">
        <v>20600.41</v>
      </c>
    </row>
    <row r="137" spans="1:3">
      <c r="A137" s="2">
        <v>44216</v>
      </c>
      <c r="B137">
        <v>117.92870000000001</v>
      </c>
      <c r="C137">
        <v>20775.669999999998</v>
      </c>
    </row>
    <row r="138" spans="1:3">
      <c r="A138" s="2">
        <v>44217</v>
      </c>
      <c r="B138">
        <v>116.5568</v>
      </c>
      <c r="C138">
        <v>20700.02</v>
      </c>
    </row>
    <row r="139" spans="1:3">
      <c r="A139" s="2">
        <v>44218</v>
      </c>
      <c r="B139">
        <v>115.6418</v>
      </c>
      <c r="C139">
        <v>20390.57</v>
      </c>
    </row>
    <row r="140" spans="1:3">
      <c r="A140" s="2">
        <v>44219</v>
      </c>
      <c r="B140">
        <v>115.63160000000001</v>
      </c>
      <c r="C140">
        <v>20390.57</v>
      </c>
    </row>
    <row r="141" spans="1:3">
      <c r="A141" s="2">
        <v>44220</v>
      </c>
      <c r="B141">
        <v>115.62130000000001</v>
      </c>
      <c r="C141">
        <v>20390.57</v>
      </c>
    </row>
    <row r="142" spans="1:3">
      <c r="A142" s="2">
        <v>44221</v>
      </c>
      <c r="B142">
        <v>114.9222</v>
      </c>
      <c r="C142">
        <v>20201.900000000001</v>
      </c>
    </row>
    <row r="143" spans="1:3">
      <c r="A143" s="2">
        <v>44222</v>
      </c>
      <c r="B143">
        <v>114.91200000000001</v>
      </c>
      <c r="C143">
        <v>20201.900000000001</v>
      </c>
    </row>
    <row r="144" spans="1:3">
      <c r="A144" s="2">
        <v>44223</v>
      </c>
      <c r="B144">
        <v>112.6461</v>
      </c>
      <c r="C144">
        <v>19818.34</v>
      </c>
    </row>
    <row r="145" spans="1:3">
      <c r="A145" s="2">
        <v>44224</v>
      </c>
      <c r="B145">
        <v>111.3051</v>
      </c>
      <c r="C145">
        <v>19605.59</v>
      </c>
    </row>
    <row r="146" spans="1:3">
      <c r="A146" s="2">
        <v>44225</v>
      </c>
      <c r="B146">
        <v>111.1417</v>
      </c>
      <c r="C146">
        <v>19346.03</v>
      </c>
    </row>
    <row r="147" spans="1:3">
      <c r="A147" s="2">
        <v>44226</v>
      </c>
      <c r="B147">
        <v>111.1318</v>
      </c>
      <c r="C147">
        <v>19346.03</v>
      </c>
    </row>
    <row r="148" spans="1:3">
      <c r="A148" s="2">
        <v>44227</v>
      </c>
      <c r="B148">
        <v>111.1219</v>
      </c>
      <c r="C148">
        <v>19346.03</v>
      </c>
    </row>
    <row r="149" spans="1:3">
      <c r="A149" s="2">
        <v>44228</v>
      </c>
      <c r="B149">
        <v>115.5401</v>
      </c>
      <c r="C149">
        <v>20263.439999999999</v>
      </c>
    </row>
    <row r="150" spans="1:3">
      <c r="A150" s="2">
        <v>44229</v>
      </c>
      <c r="B150">
        <v>117.3353</v>
      </c>
      <c r="C150">
        <v>20783.689999999999</v>
      </c>
    </row>
    <row r="151" spans="1:3">
      <c r="A151" s="2">
        <v>44230</v>
      </c>
      <c r="B151">
        <v>118.5111</v>
      </c>
      <c r="C151">
        <v>20985.32</v>
      </c>
    </row>
    <row r="152" spans="1:3">
      <c r="A152" s="2">
        <v>44231</v>
      </c>
      <c r="B152">
        <v>119.52809999999999</v>
      </c>
      <c r="C152">
        <v>21135.31</v>
      </c>
    </row>
    <row r="153" spans="1:3">
      <c r="A153" s="2">
        <v>44232</v>
      </c>
      <c r="B153">
        <v>118.6579</v>
      </c>
      <c r="C153">
        <v>21175.89</v>
      </c>
    </row>
    <row r="154" spans="1:3">
      <c r="A154" s="2">
        <v>44233</v>
      </c>
      <c r="B154">
        <v>118.6474</v>
      </c>
      <c r="C154">
        <v>21175.89</v>
      </c>
    </row>
    <row r="155" spans="1:3">
      <c r="A155" s="2">
        <v>44234</v>
      </c>
      <c r="B155">
        <v>118.63679999999999</v>
      </c>
      <c r="C155">
        <v>21175.89</v>
      </c>
    </row>
    <row r="156" spans="1:3">
      <c r="A156" s="2">
        <v>44235</v>
      </c>
      <c r="B156">
        <v>120.3085</v>
      </c>
      <c r="C156">
        <v>21447.64</v>
      </c>
    </row>
    <row r="157" spans="1:3">
      <c r="A157" s="2">
        <v>44236</v>
      </c>
      <c r="B157">
        <v>121.12949999999999</v>
      </c>
      <c r="C157">
        <v>21440.42</v>
      </c>
    </row>
    <row r="158" spans="1:3">
      <c r="A158" s="2">
        <v>44237</v>
      </c>
      <c r="B158">
        <v>122.0029</v>
      </c>
      <c r="C158">
        <v>21436.44</v>
      </c>
    </row>
    <row r="159" spans="1:3">
      <c r="A159" s="2">
        <v>44238</v>
      </c>
      <c r="B159">
        <v>122.7945</v>
      </c>
      <c r="C159">
        <v>21536</v>
      </c>
    </row>
    <row r="160" spans="1:3">
      <c r="A160" s="2">
        <v>44239</v>
      </c>
      <c r="B160">
        <v>122.5976</v>
      </c>
      <c r="C160">
        <v>21521.82</v>
      </c>
    </row>
    <row r="161" spans="1:3">
      <c r="A161" s="2">
        <v>44240</v>
      </c>
      <c r="B161">
        <v>122.58669999999999</v>
      </c>
      <c r="C161">
        <v>21521.82</v>
      </c>
    </row>
    <row r="162" spans="1:3">
      <c r="A162" s="2">
        <v>44241</v>
      </c>
      <c r="B162">
        <v>122.5758</v>
      </c>
      <c r="C162">
        <v>21521.82</v>
      </c>
    </row>
    <row r="163" spans="1:3">
      <c r="A163" s="2">
        <v>44242</v>
      </c>
      <c r="B163">
        <v>123.98950000000001</v>
      </c>
      <c r="C163">
        <v>21739.69</v>
      </c>
    </row>
    <row r="164" spans="1:3">
      <c r="A164" s="2">
        <v>44243</v>
      </c>
      <c r="B164">
        <v>124.30840000000001</v>
      </c>
      <c r="C164">
        <v>21737.9</v>
      </c>
    </row>
    <row r="165" spans="1:3">
      <c r="A165" s="2">
        <v>44244</v>
      </c>
      <c r="B165">
        <v>124.1893</v>
      </c>
      <c r="C165">
        <v>21595.82</v>
      </c>
    </row>
    <row r="166" spans="1:3">
      <c r="A166" s="2">
        <v>44245</v>
      </c>
      <c r="B166">
        <v>124.1073</v>
      </c>
      <c r="C166">
        <v>21468.11</v>
      </c>
    </row>
    <row r="167" spans="1:3">
      <c r="A167" s="2">
        <v>44246</v>
      </c>
      <c r="B167">
        <v>122.3875</v>
      </c>
      <c r="C167">
        <v>21273.279999999999</v>
      </c>
    </row>
    <row r="168" spans="1:3">
      <c r="A168" s="2">
        <v>44247</v>
      </c>
      <c r="B168">
        <v>122.3767</v>
      </c>
      <c r="C168">
        <v>21273.279999999999</v>
      </c>
    </row>
    <row r="169" spans="1:3">
      <c r="A169" s="2">
        <v>44248</v>
      </c>
      <c r="B169">
        <v>122.36579999999999</v>
      </c>
      <c r="C169">
        <v>21273.279999999999</v>
      </c>
    </row>
    <row r="170" spans="1:3">
      <c r="A170" s="2">
        <v>44249</v>
      </c>
      <c r="B170">
        <v>120.4349</v>
      </c>
      <c r="C170">
        <v>20853.12</v>
      </c>
    </row>
    <row r="171" spans="1:3">
      <c r="A171" s="2">
        <v>44250</v>
      </c>
      <c r="B171">
        <v>121.23439999999999</v>
      </c>
      <c r="C171">
        <v>20898.75</v>
      </c>
    </row>
    <row r="172" spans="1:3">
      <c r="A172" s="2">
        <v>44251</v>
      </c>
      <c r="B172">
        <v>123.2092</v>
      </c>
      <c r="C172">
        <v>21288.35</v>
      </c>
    </row>
    <row r="173" spans="1:3">
      <c r="A173" s="2">
        <v>44252</v>
      </c>
      <c r="B173">
        <v>124.90940000000001</v>
      </c>
      <c r="C173">
        <v>21452.240000000002</v>
      </c>
    </row>
    <row r="174" spans="1:3">
      <c r="A174" s="2">
        <v>44253</v>
      </c>
      <c r="B174">
        <v>119.36239999999999</v>
      </c>
      <c r="C174">
        <v>20644.88</v>
      </c>
    </row>
    <row r="175" spans="1:3">
      <c r="A175" s="2">
        <v>44254</v>
      </c>
      <c r="B175">
        <v>119.3518</v>
      </c>
      <c r="C175">
        <v>20644.88</v>
      </c>
    </row>
    <row r="176" spans="1:3">
      <c r="A176" s="2">
        <v>44255</v>
      </c>
      <c r="B176">
        <v>119.3412</v>
      </c>
      <c r="C176">
        <v>20644.88</v>
      </c>
    </row>
    <row r="177" spans="1:3">
      <c r="A177" s="2">
        <v>44256</v>
      </c>
      <c r="B177">
        <v>120.2972</v>
      </c>
      <c r="C177">
        <v>20975.08</v>
      </c>
    </row>
    <row r="178" spans="1:3">
      <c r="A178" s="2">
        <v>44257</v>
      </c>
      <c r="B178">
        <v>122.342</v>
      </c>
      <c r="C178">
        <v>21198.93</v>
      </c>
    </row>
    <row r="179" spans="1:3">
      <c r="A179" s="2">
        <v>44258</v>
      </c>
      <c r="B179">
        <v>124.45650000000001</v>
      </c>
      <c r="C179">
        <v>21662.92</v>
      </c>
    </row>
    <row r="180" spans="1:3">
      <c r="A180" s="2">
        <v>44259</v>
      </c>
      <c r="B180">
        <v>123.6404</v>
      </c>
      <c r="C180">
        <v>21428.63</v>
      </c>
    </row>
    <row r="181" spans="1:3">
      <c r="A181" s="2">
        <v>44260</v>
      </c>
      <c r="B181">
        <v>122.2843</v>
      </c>
      <c r="C181">
        <v>21225.94</v>
      </c>
    </row>
    <row r="182" spans="1:3">
      <c r="A182" s="2">
        <v>44261</v>
      </c>
      <c r="B182">
        <v>122.2734</v>
      </c>
      <c r="C182">
        <v>21225.94</v>
      </c>
    </row>
    <row r="183" spans="1:3">
      <c r="A183" s="2">
        <v>44262</v>
      </c>
      <c r="B183">
        <v>122.26260000000001</v>
      </c>
      <c r="C183">
        <v>21225.94</v>
      </c>
    </row>
    <row r="184" spans="1:3">
      <c r="A184" s="2">
        <v>44263</v>
      </c>
      <c r="B184">
        <v>122.2732</v>
      </c>
      <c r="C184">
        <v>21255.06</v>
      </c>
    </row>
    <row r="185" spans="1:3">
      <c r="A185" s="2">
        <v>44264</v>
      </c>
      <c r="B185">
        <v>123.1879</v>
      </c>
      <c r="C185">
        <v>21457.17</v>
      </c>
    </row>
    <row r="186" spans="1:3">
      <c r="A186" s="2">
        <v>44265</v>
      </c>
      <c r="B186">
        <v>123.65779999999999</v>
      </c>
      <c r="C186">
        <v>21565.72</v>
      </c>
    </row>
    <row r="187" spans="1:3">
      <c r="A187" s="2">
        <v>44266</v>
      </c>
      <c r="B187">
        <v>123.6469</v>
      </c>
      <c r="C187">
        <v>21565.72</v>
      </c>
    </row>
    <row r="188" spans="1:3">
      <c r="A188" s="2">
        <v>44267</v>
      </c>
      <c r="B188">
        <v>121.6901</v>
      </c>
      <c r="C188">
        <v>21361.29</v>
      </c>
    </row>
    <row r="189" spans="1:3">
      <c r="A189" s="2">
        <v>44268</v>
      </c>
      <c r="B189">
        <v>121.6793</v>
      </c>
      <c r="C189">
        <v>21361.29</v>
      </c>
    </row>
    <row r="190" spans="1:3">
      <c r="A190" s="2">
        <v>44269</v>
      </c>
      <c r="B190">
        <v>121.66849999999999</v>
      </c>
      <c r="C190">
        <v>21361.29</v>
      </c>
    </row>
    <row r="191" spans="1:3">
      <c r="A191" s="2">
        <v>44270</v>
      </c>
      <c r="B191">
        <v>120.5797</v>
      </c>
      <c r="C191">
        <v>21220.59</v>
      </c>
    </row>
    <row r="192" spans="1:3">
      <c r="A192" s="2">
        <v>44271</v>
      </c>
      <c r="B192">
        <v>120.352</v>
      </c>
      <c r="C192">
        <v>21193.46</v>
      </c>
    </row>
    <row r="193" spans="1:3">
      <c r="A193" s="2">
        <v>44272</v>
      </c>
      <c r="B193">
        <v>118.2235</v>
      </c>
      <c r="C193">
        <v>20924.61</v>
      </c>
    </row>
    <row r="194" spans="1:3">
      <c r="A194" s="2">
        <v>44273</v>
      </c>
      <c r="B194">
        <v>117.1884</v>
      </c>
      <c r="C194">
        <v>20692.34</v>
      </c>
    </row>
    <row r="195" spans="1:3">
      <c r="A195" s="2">
        <v>44274</v>
      </c>
      <c r="B195">
        <v>117.7984</v>
      </c>
      <c r="C195">
        <v>20956.87</v>
      </c>
    </row>
    <row r="196" spans="1:3">
      <c r="A196" s="2">
        <v>44275</v>
      </c>
      <c r="B196">
        <v>117.78789999999999</v>
      </c>
      <c r="C196">
        <v>20956.87</v>
      </c>
    </row>
    <row r="197" spans="1:3">
      <c r="A197" s="2">
        <v>44276</v>
      </c>
      <c r="B197">
        <v>117.7774</v>
      </c>
      <c r="C197">
        <v>20956.87</v>
      </c>
    </row>
    <row r="198" spans="1:3">
      <c r="A198" s="2">
        <v>44277</v>
      </c>
      <c r="B198">
        <v>117.1058</v>
      </c>
      <c r="C198">
        <v>20947.650000000001</v>
      </c>
    </row>
    <row r="199" spans="1:3">
      <c r="A199" s="2">
        <v>44278</v>
      </c>
      <c r="B199">
        <v>118.00749999999999</v>
      </c>
      <c r="C199">
        <v>21061.52</v>
      </c>
    </row>
    <row r="200" spans="1:3">
      <c r="A200" s="2">
        <v>44279</v>
      </c>
      <c r="B200">
        <v>115.7606</v>
      </c>
      <c r="C200">
        <v>20684.27</v>
      </c>
    </row>
    <row r="201" spans="1:3">
      <c r="A201" s="2">
        <v>44280</v>
      </c>
      <c r="B201">
        <v>114.62139999999999</v>
      </c>
      <c r="C201">
        <v>20366.419999999998</v>
      </c>
    </row>
    <row r="202" spans="1:3">
      <c r="A202" s="2">
        <v>44281</v>
      </c>
      <c r="B202">
        <v>116.3905</v>
      </c>
      <c r="C202">
        <v>20625.79</v>
      </c>
    </row>
    <row r="203" spans="1:3">
      <c r="A203" s="2">
        <v>44282</v>
      </c>
      <c r="B203">
        <v>116.3801</v>
      </c>
      <c r="C203">
        <v>20625.79</v>
      </c>
    </row>
    <row r="204" spans="1:3">
      <c r="A204" s="2">
        <v>44283</v>
      </c>
      <c r="B204">
        <v>116.3698</v>
      </c>
      <c r="C204">
        <v>20625.79</v>
      </c>
    </row>
    <row r="205" spans="1:3">
      <c r="A205" s="2">
        <v>44284</v>
      </c>
      <c r="B205">
        <v>116.35939999999999</v>
      </c>
      <c r="C205">
        <v>20625.79</v>
      </c>
    </row>
    <row r="206" spans="1:3">
      <c r="A206" s="2">
        <v>44285</v>
      </c>
      <c r="B206">
        <v>118.4623</v>
      </c>
      <c r="C206">
        <v>21106.06</v>
      </c>
    </row>
    <row r="207" spans="1:3">
      <c r="A207" s="2">
        <v>44286</v>
      </c>
      <c r="B207">
        <v>117.92489999999999</v>
      </c>
      <c r="C207">
        <v>20886.52</v>
      </c>
    </row>
    <row r="208" spans="1:3">
      <c r="A208" s="2">
        <v>44287</v>
      </c>
      <c r="B208">
        <v>119.4198</v>
      </c>
      <c r="C208">
        <v>21137.69</v>
      </c>
    </row>
    <row r="209" spans="1:3">
      <c r="A209" s="2">
        <v>44288</v>
      </c>
      <c r="B209">
        <v>119.4092</v>
      </c>
      <c r="C209">
        <v>21137.69</v>
      </c>
    </row>
    <row r="210" spans="1:3">
      <c r="A210" s="2">
        <v>44289</v>
      </c>
      <c r="B210">
        <v>119.3985</v>
      </c>
      <c r="C210">
        <v>21137.69</v>
      </c>
    </row>
    <row r="211" spans="1:3">
      <c r="A211" s="2">
        <v>44290</v>
      </c>
      <c r="B211">
        <v>119.3879</v>
      </c>
      <c r="C211">
        <v>21137.69</v>
      </c>
    </row>
    <row r="212" spans="1:3">
      <c r="A212" s="2">
        <v>44291</v>
      </c>
      <c r="B212">
        <v>116.98260000000001</v>
      </c>
      <c r="C212">
        <v>20811.61</v>
      </c>
    </row>
    <row r="213" spans="1:3">
      <c r="A213" s="2">
        <v>44292</v>
      </c>
      <c r="B213">
        <v>117.5772</v>
      </c>
      <c r="C213">
        <v>20876.57</v>
      </c>
    </row>
    <row r="214" spans="1:3">
      <c r="A214" s="2">
        <v>44293</v>
      </c>
      <c r="B214">
        <v>119.2084</v>
      </c>
      <c r="C214">
        <v>21069.32</v>
      </c>
    </row>
    <row r="215" spans="1:3">
      <c r="A215" s="2">
        <v>44294</v>
      </c>
      <c r="B215">
        <v>119.2312</v>
      </c>
      <c r="C215">
        <v>21149.59</v>
      </c>
    </row>
    <row r="216" spans="1:3">
      <c r="A216" s="2">
        <v>44295</v>
      </c>
      <c r="B216">
        <v>118.8779</v>
      </c>
      <c r="C216">
        <v>21094.17</v>
      </c>
    </row>
    <row r="217" spans="1:3">
      <c r="A217" s="2">
        <v>44296</v>
      </c>
      <c r="B217">
        <v>118.8674</v>
      </c>
      <c r="C217">
        <v>21094.17</v>
      </c>
    </row>
    <row r="218" spans="1:3">
      <c r="A218" s="2">
        <v>44297</v>
      </c>
      <c r="B218">
        <v>118.85680000000001</v>
      </c>
      <c r="C218">
        <v>21094.17</v>
      </c>
    </row>
    <row r="219" spans="1:3">
      <c r="A219" s="2">
        <v>44298</v>
      </c>
      <c r="B219">
        <v>114.5519</v>
      </c>
      <c r="C219">
        <v>20348.990000000002</v>
      </c>
    </row>
    <row r="220" spans="1:3">
      <c r="A220" s="2">
        <v>44299</v>
      </c>
      <c r="B220">
        <v>116.4174</v>
      </c>
      <c r="C220">
        <v>20624.86</v>
      </c>
    </row>
    <row r="221" spans="1:3">
      <c r="A221" s="2">
        <v>44300</v>
      </c>
      <c r="B221">
        <v>116.4071</v>
      </c>
      <c r="C221">
        <v>20624.86</v>
      </c>
    </row>
    <row r="222" spans="1:3">
      <c r="A222" s="2">
        <v>44301</v>
      </c>
      <c r="B222">
        <v>116.5534</v>
      </c>
      <c r="C222">
        <v>20733.88</v>
      </c>
    </row>
    <row r="223" spans="1:3">
      <c r="A223" s="2">
        <v>44302</v>
      </c>
      <c r="B223">
        <v>117.3451</v>
      </c>
      <c r="C223">
        <v>20785.61</v>
      </c>
    </row>
    <row r="224" spans="1:3">
      <c r="A224" s="2">
        <v>44303</v>
      </c>
      <c r="B224">
        <v>117.3347</v>
      </c>
      <c r="C224">
        <v>20785.61</v>
      </c>
    </row>
    <row r="225" spans="1:3">
      <c r="A225" s="2">
        <v>44304</v>
      </c>
      <c r="B225">
        <v>117.32429999999999</v>
      </c>
      <c r="C225">
        <v>20785.61</v>
      </c>
    </row>
    <row r="226" spans="1:3">
      <c r="A226" s="2">
        <v>44305</v>
      </c>
      <c r="B226">
        <v>115.06140000000001</v>
      </c>
      <c r="C226">
        <v>20418.16</v>
      </c>
    </row>
    <row r="227" spans="1:3">
      <c r="A227" s="2">
        <v>44306</v>
      </c>
      <c r="B227">
        <v>115.5938</v>
      </c>
      <c r="C227">
        <v>20328.55</v>
      </c>
    </row>
    <row r="228" spans="1:3">
      <c r="A228" s="2">
        <v>44307</v>
      </c>
      <c r="B228">
        <v>115.5836</v>
      </c>
      <c r="C228">
        <v>20328.55</v>
      </c>
    </row>
    <row r="229" spans="1:3">
      <c r="A229" s="2">
        <v>44308</v>
      </c>
      <c r="B229">
        <v>116.57769999999999</v>
      </c>
      <c r="C229">
        <v>20484.63</v>
      </c>
    </row>
    <row r="230" spans="1:3">
      <c r="A230" s="2">
        <v>44309</v>
      </c>
      <c r="B230">
        <v>116.2803</v>
      </c>
      <c r="C230">
        <v>20392.439999999999</v>
      </c>
    </row>
    <row r="231" spans="1:3">
      <c r="A231" s="2">
        <v>44310</v>
      </c>
      <c r="B231">
        <v>116.26990000000001</v>
      </c>
      <c r="C231">
        <v>20392.439999999999</v>
      </c>
    </row>
    <row r="232" spans="1:3">
      <c r="A232" s="2">
        <v>44311</v>
      </c>
      <c r="B232">
        <v>116.25960000000001</v>
      </c>
      <c r="C232">
        <v>20392.439999999999</v>
      </c>
    </row>
    <row r="233" spans="1:3">
      <c r="A233" s="2">
        <v>44312</v>
      </c>
      <c r="B233">
        <v>117.03279999999999</v>
      </c>
      <c r="C233">
        <v>20596.72</v>
      </c>
    </row>
    <row r="234" spans="1:3">
      <c r="A234" s="2">
        <v>44313</v>
      </c>
      <c r="B234">
        <v>118.1465</v>
      </c>
      <c r="C234">
        <v>20835.669999999998</v>
      </c>
    </row>
    <row r="235" spans="1:3">
      <c r="A235" s="2">
        <v>44314</v>
      </c>
      <c r="B235">
        <v>120.4191</v>
      </c>
      <c r="C235">
        <v>21136.41</v>
      </c>
    </row>
    <row r="236" spans="1:3">
      <c r="A236" s="2">
        <v>44315</v>
      </c>
      <c r="B236">
        <v>120.4997</v>
      </c>
      <c r="C236">
        <v>21186.3</v>
      </c>
    </row>
    <row r="237" spans="1:3">
      <c r="A237" s="2">
        <v>44316</v>
      </c>
      <c r="B237">
        <v>118.3278</v>
      </c>
      <c r="C237">
        <v>20811.13</v>
      </c>
    </row>
    <row r="238" spans="1:3">
      <c r="A238" s="2">
        <v>44317</v>
      </c>
      <c r="B238">
        <v>118.3173</v>
      </c>
      <c r="C238">
        <v>20811.13</v>
      </c>
    </row>
    <row r="239" spans="1:3">
      <c r="A239" s="2">
        <v>44318</v>
      </c>
      <c r="B239">
        <v>118.3068</v>
      </c>
      <c r="C239">
        <v>20811.13</v>
      </c>
    </row>
    <row r="240" spans="1:3">
      <c r="A240" s="2">
        <v>44319</v>
      </c>
      <c r="B240">
        <v>118.7628</v>
      </c>
      <c r="C240">
        <v>20815.43</v>
      </c>
    </row>
    <row r="241" spans="1:3">
      <c r="A241" s="2">
        <v>44320</v>
      </c>
      <c r="B241">
        <v>117.85899999999999</v>
      </c>
      <c r="C241">
        <v>20619.62</v>
      </c>
    </row>
    <row r="242" spans="1:3">
      <c r="A242" s="2">
        <v>44321</v>
      </c>
      <c r="B242">
        <v>118.9461</v>
      </c>
      <c r="C242">
        <v>20792.240000000002</v>
      </c>
    </row>
    <row r="243" spans="1:3">
      <c r="A243" s="2">
        <v>44322</v>
      </c>
      <c r="B243">
        <v>119.7791</v>
      </c>
      <c r="C243">
        <v>20944.41</v>
      </c>
    </row>
    <row r="244" spans="1:3">
      <c r="A244" s="2">
        <v>44323</v>
      </c>
      <c r="B244">
        <v>119.97110000000001</v>
      </c>
      <c r="C244">
        <v>21084.26</v>
      </c>
    </row>
    <row r="245" spans="1:3">
      <c r="A245" s="2">
        <v>44324</v>
      </c>
      <c r="B245">
        <v>119.9605</v>
      </c>
      <c r="C245">
        <v>21084.26</v>
      </c>
    </row>
    <row r="246" spans="1:3">
      <c r="A246" s="2">
        <v>44325</v>
      </c>
      <c r="B246">
        <v>119.9498</v>
      </c>
      <c r="C246">
        <v>21084.26</v>
      </c>
    </row>
    <row r="247" spans="1:3">
      <c r="A247" s="2">
        <v>44326</v>
      </c>
      <c r="B247">
        <v>120.5474</v>
      </c>
      <c r="C247">
        <v>21253.8</v>
      </c>
    </row>
    <row r="248" spans="1:3">
      <c r="A248" s="2">
        <v>44327</v>
      </c>
      <c r="B248">
        <v>120.4327</v>
      </c>
      <c r="C248">
        <v>21123.53</v>
      </c>
    </row>
    <row r="249" spans="1:3">
      <c r="A249" s="2">
        <v>44328</v>
      </c>
      <c r="B249">
        <v>119.111</v>
      </c>
      <c r="C249">
        <v>20904.13</v>
      </c>
    </row>
    <row r="250" spans="1:3">
      <c r="A250" s="2">
        <v>44329</v>
      </c>
      <c r="B250">
        <v>119.10039999999999</v>
      </c>
      <c r="C250">
        <v>20904.13</v>
      </c>
    </row>
    <row r="251" spans="1:3">
      <c r="A251" s="2">
        <v>44330</v>
      </c>
      <c r="B251">
        <v>118.4915</v>
      </c>
      <c r="C251">
        <v>20877.560000000001</v>
      </c>
    </row>
    <row r="252" spans="1:3">
      <c r="A252" s="2">
        <v>44331</v>
      </c>
      <c r="B252">
        <v>118.48099999999999</v>
      </c>
      <c r="C252">
        <v>20877.560000000001</v>
      </c>
    </row>
    <row r="253" spans="1:3">
      <c r="A253" s="2">
        <v>44332</v>
      </c>
      <c r="B253">
        <v>118.4705</v>
      </c>
      <c r="C253">
        <v>20877.560000000001</v>
      </c>
    </row>
    <row r="254" spans="1:3">
      <c r="A254" s="2">
        <v>44333</v>
      </c>
      <c r="B254">
        <v>120.1199</v>
      </c>
      <c r="C254">
        <v>21226.53</v>
      </c>
    </row>
    <row r="255" spans="1:3">
      <c r="A255" s="2">
        <v>44334</v>
      </c>
      <c r="B255">
        <v>121.2227</v>
      </c>
      <c r="C255">
        <v>21489.56</v>
      </c>
    </row>
    <row r="256" spans="1:3">
      <c r="A256" s="2">
        <v>44335</v>
      </c>
      <c r="B256">
        <v>120.7835</v>
      </c>
      <c r="C256">
        <v>21378.71</v>
      </c>
    </row>
    <row r="257" spans="1:3">
      <c r="A257" s="2">
        <v>44336</v>
      </c>
      <c r="B257">
        <v>120.40470000000001</v>
      </c>
      <c r="C257">
        <v>21202.21</v>
      </c>
    </row>
    <row r="258" spans="1:3">
      <c r="A258" s="2">
        <v>44337</v>
      </c>
      <c r="B258">
        <v>122.3091</v>
      </c>
      <c r="C258">
        <v>21585.18</v>
      </c>
    </row>
    <row r="259" spans="1:3">
      <c r="A259" s="2">
        <v>44338</v>
      </c>
      <c r="B259">
        <v>122.2983</v>
      </c>
      <c r="C259">
        <v>21585.18</v>
      </c>
    </row>
    <row r="260" spans="1:3">
      <c r="A260" s="2">
        <v>44339</v>
      </c>
      <c r="B260">
        <v>122.28740000000001</v>
      </c>
      <c r="C260">
        <v>21585.18</v>
      </c>
    </row>
    <row r="261" spans="1:3">
      <c r="A261" s="2">
        <v>44340</v>
      </c>
      <c r="B261">
        <v>122.92140000000001</v>
      </c>
      <c r="C261">
        <v>21617.03</v>
      </c>
    </row>
    <row r="262" spans="1:3">
      <c r="A262" s="2">
        <v>44341</v>
      </c>
      <c r="B262">
        <v>122.7625</v>
      </c>
      <c r="C262">
        <v>21639.040000000001</v>
      </c>
    </row>
    <row r="263" spans="1:3">
      <c r="A263" s="2">
        <v>44342</v>
      </c>
      <c r="B263">
        <v>123.27119999999999</v>
      </c>
      <c r="C263">
        <v>21771.35</v>
      </c>
    </row>
    <row r="264" spans="1:3">
      <c r="A264" s="2">
        <v>44343</v>
      </c>
      <c r="B264">
        <v>123.58320000000001</v>
      </c>
      <c r="C264">
        <v>21823.14</v>
      </c>
    </row>
    <row r="265" spans="1:3">
      <c r="A265" s="2">
        <v>44344</v>
      </c>
      <c r="B265">
        <v>123.35890000000001</v>
      </c>
      <c r="C265">
        <v>21962.31</v>
      </c>
    </row>
    <row r="266" spans="1:3">
      <c r="A266" s="2">
        <v>44345</v>
      </c>
      <c r="B266">
        <v>123.3479</v>
      </c>
      <c r="C266">
        <v>21962.31</v>
      </c>
    </row>
    <row r="267" spans="1:3">
      <c r="A267" s="2">
        <v>44346</v>
      </c>
      <c r="B267">
        <v>123.3369</v>
      </c>
      <c r="C267">
        <v>21962.31</v>
      </c>
    </row>
    <row r="268" spans="1:3">
      <c r="A268" s="2">
        <v>44347</v>
      </c>
      <c r="B268">
        <v>123.3004</v>
      </c>
      <c r="C268">
        <v>22203.59</v>
      </c>
    </row>
  </sheetData>
  <autoFilter ref="A1:C26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L16" sqref="L16"/>
    </sheetView>
  </sheetViews>
  <sheetFormatPr defaultRowHeight="15"/>
  <cols>
    <col min="1" max="1" width="10.140625" bestFit="1" customWidth="1"/>
    <col min="3" max="3" width="12" bestFit="1" customWidth="1"/>
    <col min="6" max="6" width="23.7109375" bestFit="1" customWidth="1"/>
    <col min="7" max="7" width="9.5703125" bestFit="1" customWidth="1"/>
    <col min="8" max="8" width="9.7109375" bestFit="1" customWidth="1"/>
    <col min="9" max="9" width="10" bestFit="1" customWidth="1"/>
    <col min="10" max="10" width="10.140625" bestFit="1" customWidth="1"/>
    <col min="11" max="11" width="12" bestFit="1" customWidth="1"/>
  </cols>
  <sheetData>
    <row r="1" spans="1:14">
      <c r="B1" t="s">
        <v>3</v>
      </c>
      <c r="C1" t="s">
        <v>22</v>
      </c>
      <c r="F1" s="35" t="s">
        <v>38</v>
      </c>
      <c r="G1" t="s">
        <v>34</v>
      </c>
      <c r="H1" t="s">
        <v>2</v>
      </c>
      <c r="I1" t="s">
        <v>37</v>
      </c>
      <c r="K1" s="35" t="s">
        <v>22</v>
      </c>
      <c r="L1" t="s">
        <v>34</v>
      </c>
      <c r="M1" t="s">
        <v>2</v>
      </c>
      <c r="N1" t="s">
        <v>37</v>
      </c>
    </row>
    <row r="2" spans="1:14">
      <c r="A2" s="2">
        <v>44306</v>
      </c>
      <c r="B2">
        <v>10</v>
      </c>
      <c r="C2">
        <v>18327.47</v>
      </c>
      <c r="F2" s="103">
        <v>44138</v>
      </c>
      <c r="G2" s="104">
        <v>-5000000</v>
      </c>
      <c r="H2" s="104">
        <v>10</v>
      </c>
      <c r="I2" s="104">
        <f>G2/H2</f>
        <v>-500000</v>
      </c>
      <c r="K2" s="103">
        <v>44138</v>
      </c>
      <c r="L2" s="104">
        <v>-5000000</v>
      </c>
      <c r="M2" s="104">
        <f>C2</f>
        <v>18327.47</v>
      </c>
      <c r="N2" s="104">
        <f>L2/M2</f>
        <v>-272.81452377223911</v>
      </c>
    </row>
    <row r="3" spans="1:14">
      <c r="A3" s="2">
        <v>44307</v>
      </c>
      <c r="B3">
        <v>9.9982000000000006</v>
      </c>
      <c r="C3">
        <v>18327.47</v>
      </c>
      <c r="F3" s="2">
        <f>MAX(A:A)</f>
        <v>44347</v>
      </c>
      <c r="G3">
        <f>-H3*I3</f>
        <v>5270350</v>
      </c>
      <c r="H3">
        <f>VLOOKUP(F3,$A:$C,2,0)</f>
        <v>10.540699999999999</v>
      </c>
      <c r="I3">
        <f>SUM(I2)</f>
        <v>-500000</v>
      </c>
      <c r="K3" s="2">
        <f>F3</f>
        <v>44347</v>
      </c>
      <c r="L3">
        <f>-M3*N3</f>
        <v>5493966.1611777283</v>
      </c>
      <c r="M3">
        <f>VLOOKUP(K3,$A:$C,3,0)</f>
        <v>20138.099999999999</v>
      </c>
      <c r="N3">
        <f>SUM(N2)</f>
        <v>-272.81452377223911</v>
      </c>
    </row>
    <row r="4" spans="1:14">
      <c r="A4" s="2">
        <v>44308</v>
      </c>
      <c r="B4">
        <v>9.9972999999999992</v>
      </c>
      <c r="C4">
        <v>18444.73</v>
      </c>
      <c r="G4" s="26">
        <f>XIRR(G2:G3,F2:F3)</f>
        <v>9.6325403451919561E-2</v>
      </c>
      <c r="L4" s="26">
        <f>XIRR(L2:L3,K2:K3)</f>
        <v>0.17884343266487127</v>
      </c>
    </row>
    <row r="5" spans="1:14">
      <c r="A5" s="2">
        <v>44309</v>
      </c>
      <c r="B5">
        <v>9.9681999999999995</v>
      </c>
      <c r="C5">
        <v>18404.47</v>
      </c>
      <c r="F5" s="107" t="s">
        <v>63</v>
      </c>
    </row>
    <row r="6" spans="1:14">
      <c r="A6" s="2">
        <v>44310</v>
      </c>
      <c r="B6">
        <v>9.9672999999999998</v>
      </c>
      <c r="C6">
        <v>18404.47</v>
      </c>
    </row>
    <row r="7" spans="1:14">
      <c r="A7" s="2">
        <v>44311</v>
      </c>
      <c r="B7">
        <v>9.9664000000000001</v>
      </c>
      <c r="C7">
        <v>18404.47</v>
      </c>
    </row>
    <row r="8" spans="1:14">
      <c r="A8" s="2">
        <v>44312</v>
      </c>
      <c r="B8">
        <v>10.079000000000001</v>
      </c>
      <c r="C8">
        <v>18573.669999999998</v>
      </c>
      <c r="F8" s="2">
        <f>MAX(A:A)</f>
        <v>44347</v>
      </c>
      <c r="G8" s="2">
        <f>EOMONTH($F$8,-G9)</f>
        <v>44316</v>
      </c>
      <c r="H8" s="2">
        <f>EOMONTH($F$8,-H9)</f>
        <v>44255</v>
      </c>
      <c r="I8" s="2">
        <f>EOMONTH($F$8,-I9)</f>
        <v>44165</v>
      </c>
      <c r="J8" s="2">
        <f>EOMONTH($F$8,-J9)</f>
        <v>43982</v>
      </c>
      <c r="K8" s="2">
        <f>MIN(A:A)</f>
        <v>44306</v>
      </c>
    </row>
    <row r="9" spans="1:14">
      <c r="A9" s="2">
        <v>44313</v>
      </c>
      <c r="B9">
        <v>10.105</v>
      </c>
      <c r="C9">
        <v>18795.169999999998</v>
      </c>
      <c r="G9" s="25">
        <v>1</v>
      </c>
      <c r="H9" s="25">
        <v>3</v>
      </c>
      <c r="I9" s="25">
        <v>6</v>
      </c>
      <c r="J9" s="25">
        <v>12</v>
      </c>
      <c r="K9" s="2" t="s">
        <v>8</v>
      </c>
    </row>
    <row r="10" spans="1:14">
      <c r="A10" s="2">
        <v>44314</v>
      </c>
      <c r="B10">
        <v>10.241400000000001</v>
      </c>
      <c r="C10">
        <v>19031.439999999999</v>
      </c>
      <c r="G10" t="s">
        <v>26</v>
      </c>
      <c r="H10" t="s">
        <v>27</v>
      </c>
      <c r="I10" t="s">
        <v>28</v>
      </c>
      <c r="J10" t="s">
        <v>29</v>
      </c>
      <c r="K10" t="s">
        <v>8</v>
      </c>
    </row>
    <row r="11" spans="1:14">
      <c r="A11" s="2">
        <v>44315</v>
      </c>
      <c r="B11">
        <v>10.209099999999999</v>
      </c>
      <c r="C11">
        <v>19058.16</v>
      </c>
      <c r="F11" t="s">
        <v>3</v>
      </c>
      <c r="G11" s="3">
        <f>VLOOKUP($F$8,$A:$C,2,0)/VLOOKUP(G8,$A:$C,2,0)-1</f>
        <v>4.9180817390958032E-2</v>
      </c>
      <c r="H11" s="3" t="e">
        <f>VLOOKUP($F$8,$A:$C,2,0)/VLOOKUP(H8,$A:$C,2,0)-1</f>
        <v>#N/A</v>
      </c>
      <c r="I11" s="3" t="e">
        <f>VLOOKUP($F$8,$A:$C,2,0)/VLOOKUP(I8,$A:$C,2,0)-1</f>
        <v>#N/A</v>
      </c>
      <c r="J11" s="3" t="e">
        <f>VLOOKUP($F$8,$A:$C,2,0)/VLOOKUP(J8,$A:$C,2,0)-1</f>
        <v>#N/A</v>
      </c>
      <c r="K11" s="24">
        <f>VLOOKUP($F$8,$A:$C,2,0)/VLOOKUP(K8,$A:$C,2,0)-1</f>
        <v>5.406999999999984E-2</v>
      </c>
    </row>
    <row r="12" spans="1:14">
      <c r="A12" s="2">
        <v>44316</v>
      </c>
      <c r="B12">
        <v>10.0466</v>
      </c>
      <c r="C12">
        <v>18802.03</v>
      </c>
      <c r="F12" t="s">
        <v>42</v>
      </c>
      <c r="G12" s="3">
        <f>VLOOKUP($F$8,$A:$C,3,0)/VLOOKUP(G8,$A:$C,3,0)-1</f>
        <v>7.1059880236336248E-2</v>
      </c>
      <c r="H12" s="3" t="e">
        <f>VLOOKUP($F$8,$A:$C,3,0)/VLOOKUP(H8,$A:$C,3,0)-1</f>
        <v>#N/A</v>
      </c>
      <c r="I12" s="3" t="e">
        <f>VLOOKUP($F$8,$A:$C,3,0)/VLOOKUP(I8,$A:$C,3,0)-1</f>
        <v>#N/A</v>
      </c>
      <c r="J12" s="3" t="e">
        <f>VLOOKUP($F$8,$A:$C,3,0)/VLOOKUP(J8,$A:$C,3,0)-1</f>
        <v>#N/A</v>
      </c>
      <c r="K12" s="3">
        <f>VLOOKUP($F$8,$A:$C,3,0)/VLOOKUP(K8,$A:$C,3,0)-1</f>
        <v>9.8793232235545814E-2</v>
      </c>
    </row>
    <row r="13" spans="1:14">
      <c r="A13" s="2">
        <v>44317</v>
      </c>
      <c r="B13">
        <v>10.0457</v>
      </c>
      <c r="C13">
        <v>18802.03</v>
      </c>
    </row>
    <row r="14" spans="1:14">
      <c r="A14" s="2">
        <v>44318</v>
      </c>
      <c r="B14">
        <v>10.0448</v>
      </c>
      <c r="C14">
        <v>18802.03</v>
      </c>
    </row>
    <row r="15" spans="1:14">
      <c r="A15" s="2">
        <v>44319</v>
      </c>
      <c r="B15">
        <v>10.067299999999999</v>
      </c>
      <c r="C15">
        <v>18848.97</v>
      </c>
    </row>
    <row r="16" spans="1:14">
      <c r="A16" s="2">
        <v>44320</v>
      </c>
      <c r="B16">
        <v>9.9748999999999999</v>
      </c>
      <c r="C16">
        <v>18704.849999999999</v>
      </c>
    </row>
    <row r="17" spans="1:3">
      <c r="A17" s="2">
        <v>44321</v>
      </c>
      <c r="B17">
        <v>10.0654</v>
      </c>
      <c r="C17">
        <v>18876.03</v>
      </c>
    </row>
    <row r="18" spans="1:3">
      <c r="A18" s="2">
        <v>44322</v>
      </c>
      <c r="B18">
        <v>10.142899999999999</v>
      </c>
      <c r="C18">
        <v>19011.169999999998</v>
      </c>
    </row>
    <row r="19" spans="1:3">
      <c r="A19" s="2">
        <v>44323</v>
      </c>
      <c r="B19">
        <v>10.1099</v>
      </c>
      <c r="C19">
        <v>19104.240000000002</v>
      </c>
    </row>
    <row r="20" spans="1:3">
      <c r="A20" s="2">
        <v>44324</v>
      </c>
      <c r="B20">
        <v>10.109</v>
      </c>
      <c r="C20">
        <v>19104.240000000002</v>
      </c>
    </row>
    <row r="21" spans="1:3">
      <c r="A21" s="2">
        <v>44325</v>
      </c>
      <c r="B21">
        <v>10.1081</v>
      </c>
      <c r="C21">
        <v>19104.240000000002</v>
      </c>
    </row>
    <row r="22" spans="1:3">
      <c r="A22" s="2">
        <v>44326</v>
      </c>
      <c r="B22">
        <v>10.136200000000001</v>
      </c>
      <c r="C22">
        <v>19266.669999999998</v>
      </c>
    </row>
    <row r="23" spans="1:3">
      <c r="A23" s="2">
        <v>44327</v>
      </c>
      <c r="B23">
        <v>10.1149</v>
      </c>
      <c r="C23">
        <v>19225.099999999999</v>
      </c>
    </row>
    <row r="24" spans="1:3">
      <c r="A24" s="2">
        <v>44328</v>
      </c>
      <c r="B24">
        <v>10.0024</v>
      </c>
      <c r="C24">
        <v>19066.54</v>
      </c>
    </row>
    <row r="25" spans="1:3">
      <c r="A25" s="2">
        <v>44329</v>
      </c>
      <c r="B25">
        <v>10.0015</v>
      </c>
      <c r="C25">
        <v>19066.54</v>
      </c>
    </row>
    <row r="26" spans="1:3">
      <c r="A26" s="2">
        <v>44330</v>
      </c>
      <c r="B26">
        <v>9.9667999999999992</v>
      </c>
      <c r="C26">
        <v>18966.490000000002</v>
      </c>
    </row>
    <row r="27" spans="1:3">
      <c r="A27" s="2">
        <v>44331</v>
      </c>
      <c r="B27">
        <v>9.9658999999999995</v>
      </c>
      <c r="C27">
        <v>18966.490000000002</v>
      </c>
    </row>
    <row r="28" spans="1:3">
      <c r="A28" s="2">
        <v>44332</v>
      </c>
      <c r="B28">
        <v>9.9649999999999999</v>
      </c>
      <c r="C28">
        <v>18966.490000000002</v>
      </c>
    </row>
    <row r="29" spans="1:3">
      <c r="A29" s="2">
        <v>44333</v>
      </c>
      <c r="B29">
        <v>10.0967</v>
      </c>
      <c r="C29">
        <v>19270.53</v>
      </c>
    </row>
    <row r="30" spans="1:3">
      <c r="A30" s="2">
        <v>44334</v>
      </c>
      <c r="B30">
        <v>10.2159</v>
      </c>
      <c r="C30">
        <v>19524.650000000001</v>
      </c>
    </row>
    <row r="31" spans="1:3">
      <c r="A31" s="2">
        <v>44335</v>
      </c>
      <c r="B31">
        <v>10.186</v>
      </c>
      <c r="C31">
        <v>19478.900000000001</v>
      </c>
    </row>
    <row r="32" spans="1:3">
      <c r="A32" s="2">
        <v>44336</v>
      </c>
      <c r="B32">
        <v>10.130800000000001</v>
      </c>
      <c r="C32">
        <v>19368.54</v>
      </c>
    </row>
    <row r="33" spans="1:3">
      <c r="A33" s="2">
        <v>44337</v>
      </c>
      <c r="B33">
        <v>10.297499999999999</v>
      </c>
      <c r="C33">
        <v>19644.37</v>
      </c>
    </row>
    <row r="34" spans="1:3">
      <c r="A34" s="2">
        <v>44338</v>
      </c>
      <c r="B34">
        <v>10.2966</v>
      </c>
      <c r="C34">
        <v>19644.37</v>
      </c>
    </row>
    <row r="35" spans="1:3">
      <c r="A35" s="2">
        <v>44339</v>
      </c>
      <c r="B35">
        <v>10.2957</v>
      </c>
      <c r="C35">
        <v>19644.37</v>
      </c>
    </row>
    <row r="36" spans="1:3">
      <c r="A36" s="2">
        <v>44340</v>
      </c>
      <c r="B36">
        <v>10.3001</v>
      </c>
      <c r="C36">
        <v>19712.23</v>
      </c>
    </row>
    <row r="37" spans="1:3">
      <c r="A37" s="2">
        <v>44341</v>
      </c>
      <c r="B37">
        <v>10.3315</v>
      </c>
      <c r="C37">
        <v>19717.29</v>
      </c>
    </row>
    <row r="38" spans="1:3">
      <c r="A38" s="2">
        <v>44342</v>
      </c>
      <c r="B38">
        <v>10.417400000000001</v>
      </c>
      <c r="C38">
        <v>19807.349999999999</v>
      </c>
    </row>
    <row r="39" spans="1:3">
      <c r="A39" s="2">
        <v>44343</v>
      </c>
      <c r="B39">
        <v>10.4659</v>
      </c>
      <c r="C39">
        <v>19874.32</v>
      </c>
    </row>
    <row r="40" spans="1:3">
      <c r="A40" s="2">
        <v>44344</v>
      </c>
      <c r="B40">
        <v>10.478400000000001</v>
      </c>
      <c r="C40">
        <v>19952.29</v>
      </c>
    </row>
    <row r="41" spans="1:3">
      <c r="A41" s="2">
        <v>44345</v>
      </c>
      <c r="B41">
        <v>10.477399999999999</v>
      </c>
      <c r="C41">
        <v>19952.29</v>
      </c>
    </row>
    <row r="42" spans="1:3">
      <c r="A42" s="2">
        <v>44346</v>
      </c>
      <c r="B42">
        <v>10.4765</v>
      </c>
      <c r="C42">
        <v>19952.29</v>
      </c>
    </row>
    <row r="43" spans="1:3">
      <c r="A43" s="2">
        <v>44347</v>
      </c>
      <c r="B43">
        <v>10.540699999999999</v>
      </c>
      <c r="C43">
        <v>20138.099999999999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13" sqref="L13"/>
    </sheetView>
  </sheetViews>
  <sheetFormatPr defaultRowHeight="15"/>
  <cols>
    <col min="1" max="1" width="10.140625" bestFit="1" customWidth="1"/>
    <col min="7" max="7" width="11" bestFit="1" customWidth="1"/>
    <col min="8" max="8" width="10.7109375" bestFit="1" customWidth="1"/>
    <col min="9" max="9" width="9.85546875" bestFit="1" customWidth="1"/>
    <col min="10" max="10" width="9.7109375" bestFit="1" customWidth="1"/>
    <col min="12" max="12" width="12" bestFit="1" customWidth="1"/>
    <col min="13" max="13" width="10.7109375" bestFit="1" customWidth="1"/>
  </cols>
  <sheetData>
    <row r="1" spans="1:15">
      <c r="B1" t="s">
        <v>3</v>
      </c>
      <c r="C1" t="s">
        <v>22</v>
      </c>
      <c r="G1" s="35" t="s">
        <v>38</v>
      </c>
      <c r="H1" t="s">
        <v>34</v>
      </c>
      <c r="I1" t="s">
        <v>2</v>
      </c>
      <c r="J1" t="s">
        <v>37</v>
      </c>
      <c r="L1" s="35" t="s">
        <v>22</v>
      </c>
      <c r="M1" t="s">
        <v>34</v>
      </c>
      <c r="N1" t="s">
        <v>2</v>
      </c>
      <c r="O1" t="s">
        <v>37</v>
      </c>
    </row>
    <row r="2" spans="1:15">
      <c r="A2" s="2">
        <v>44341</v>
      </c>
      <c r="B2">
        <v>10</v>
      </c>
      <c r="C2">
        <v>19717.29</v>
      </c>
      <c r="G2" s="2">
        <f>A2</f>
        <v>44341</v>
      </c>
      <c r="H2" s="47">
        <v>-2000000</v>
      </c>
      <c r="I2" s="47">
        <v>10</v>
      </c>
      <c r="J2" s="47">
        <f>H2/I2</f>
        <v>-200000</v>
      </c>
      <c r="L2" s="2">
        <f>G2</f>
        <v>44341</v>
      </c>
      <c r="M2" s="47">
        <v>-2000000</v>
      </c>
      <c r="N2">
        <f>C2</f>
        <v>19717.29</v>
      </c>
      <c r="O2">
        <f>M2/N2</f>
        <v>-101.4338177305299</v>
      </c>
    </row>
    <row r="3" spans="1:15">
      <c r="A3" s="2">
        <v>44347</v>
      </c>
      <c r="B3" s="74">
        <v>10.0968</v>
      </c>
      <c r="C3">
        <v>20138.099999999999</v>
      </c>
      <c r="G3" s="2">
        <f>MAX(A:A)</f>
        <v>44377</v>
      </c>
      <c r="H3" s="47">
        <f>-I3*J3</f>
        <v>2004019.9999999998</v>
      </c>
      <c r="I3" s="47">
        <f>VLOOKUP(G3,$A:$C,2,0)</f>
        <v>10.020099999999999</v>
      </c>
      <c r="J3" s="47">
        <f>SUM(J2)</f>
        <v>-200000</v>
      </c>
      <c r="L3" s="2">
        <f>G3</f>
        <v>44377</v>
      </c>
      <c r="M3" s="47">
        <f>-N3*O3</f>
        <v>2084688.1087613965</v>
      </c>
      <c r="N3">
        <f>VLOOKUP(L3,$A:$C,3,0)</f>
        <v>20552.2</v>
      </c>
      <c r="O3">
        <f>SUM(O2)</f>
        <v>-101.4338177305299</v>
      </c>
    </row>
    <row r="4" spans="1:15">
      <c r="A4" s="2">
        <v>44377</v>
      </c>
      <c r="B4">
        <v>10.020099999999999</v>
      </c>
      <c r="C4">
        <v>20552.2</v>
      </c>
      <c r="H4" s="26">
        <f>XIRR(H2:H3,G2:G3)</f>
        <v>2.0567366480827333E-2</v>
      </c>
      <c r="M4" s="26">
        <f>XIRR(M2:M3,L2:L3)</f>
        <v>0.52269343733787543</v>
      </c>
    </row>
    <row r="5" spans="1:15">
      <c r="B5" s="20"/>
      <c r="C5" s="20"/>
    </row>
    <row r="8" spans="1:15">
      <c r="G8" s="2">
        <f>MAX(A:A)</f>
        <v>44377</v>
      </c>
      <c r="H8" s="2">
        <f>EOMONTH($G$8,-H9)</f>
        <v>44347</v>
      </c>
      <c r="I8" s="2">
        <f t="shared" ref="I8:K8" si="0">EOMONTH($G$8,-I9)</f>
        <v>44286</v>
      </c>
      <c r="J8" s="2">
        <f t="shared" si="0"/>
        <v>44196</v>
      </c>
      <c r="K8" s="2">
        <f t="shared" si="0"/>
        <v>44012</v>
      </c>
      <c r="L8" s="2">
        <f>MIN(A:A)</f>
        <v>44341</v>
      </c>
    </row>
    <row r="9" spans="1:15">
      <c r="H9" s="25">
        <v>1</v>
      </c>
      <c r="I9" s="25">
        <v>3</v>
      </c>
      <c r="J9" s="25">
        <v>6</v>
      </c>
      <c r="K9" s="25">
        <v>12</v>
      </c>
      <c r="L9" s="2" t="s">
        <v>8</v>
      </c>
    </row>
    <row r="10" spans="1:15">
      <c r="H10" t="s">
        <v>26</v>
      </c>
      <c r="I10" t="s">
        <v>27</v>
      </c>
      <c r="J10" t="s">
        <v>28</v>
      </c>
      <c r="K10" t="s">
        <v>29</v>
      </c>
      <c r="L10" t="s">
        <v>8</v>
      </c>
    </row>
    <row r="11" spans="1:15">
      <c r="G11" t="s">
        <v>3</v>
      </c>
      <c r="H11" s="3">
        <f>VLOOKUP($G$8,$A:$C,2,0)/VLOOKUP(H8,$A:$C,2,0)-1</f>
        <v>-7.5964662071151823E-3</v>
      </c>
      <c r="I11" s="3" t="e">
        <f t="shared" ref="I11:K11" si="1">VLOOKUP($G$8,$A:$C,2,0)/VLOOKUP(I8,$A:$C,2,0)-1</f>
        <v>#N/A</v>
      </c>
      <c r="J11" s="3" t="e">
        <f t="shared" si="1"/>
        <v>#N/A</v>
      </c>
      <c r="K11" s="3" t="e">
        <f t="shared" si="1"/>
        <v>#N/A</v>
      </c>
      <c r="L11" s="24">
        <f>VLOOKUP($G$8,$A:$C,2,0)/VLOOKUP(L8,$A:$C,2,0)-1</f>
        <v>2.0099999999998452E-3</v>
      </c>
      <c r="M11" s="120"/>
    </row>
    <row r="12" spans="1:15">
      <c r="G12" t="s">
        <v>42</v>
      </c>
      <c r="H12" s="3">
        <f>VLOOKUP($G$8,$A:$C,3,0)/VLOOKUP(H8,$A:$C,3,0)-1</f>
        <v>2.0563012399382297E-2</v>
      </c>
      <c r="I12" s="3" t="e">
        <f t="shared" ref="I12:K12" si="2">VLOOKUP($G$8,$A:$C,3,0)/VLOOKUP(I8,$A:$C,3,0)-1</f>
        <v>#N/A</v>
      </c>
      <c r="J12" s="3" t="e">
        <f t="shared" si="2"/>
        <v>#N/A</v>
      </c>
      <c r="K12" s="3" t="e">
        <f t="shared" si="2"/>
        <v>#N/A</v>
      </c>
      <c r="L12" s="3">
        <f>VLOOKUP($G$8,$A:$C,3,0)/VLOOKUP(L8,$A:$C,3,0)-1</f>
        <v>4.2344054380698326E-2</v>
      </c>
      <c r="M12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20" sqref="F20"/>
    </sheetView>
  </sheetViews>
  <sheetFormatPr defaultRowHeight="15"/>
  <cols>
    <col min="1" max="1" width="47.7109375" bestFit="1" customWidth="1"/>
    <col min="3" max="3" width="9.140625" style="81"/>
    <col min="4" max="4" width="10.7109375" style="81" bestFit="1" customWidth="1"/>
  </cols>
  <sheetData>
    <row r="1" spans="1:4">
      <c r="A1" s="12"/>
      <c r="B1" s="12" t="s">
        <v>69</v>
      </c>
      <c r="C1" s="111" t="s">
        <v>11</v>
      </c>
      <c r="D1" s="111" t="s">
        <v>70</v>
      </c>
    </row>
    <row r="2" spans="1:4">
      <c r="A2" s="12" t="s">
        <v>46</v>
      </c>
      <c r="B2" s="12" t="s">
        <v>3</v>
      </c>
      <c r="C2" s="111">
        <v>2010016</v>
      </c>
      <c r="D2" s="111">
        <v>2010018</v>
      </c>
    </row>
    <row r="3" spans="1:4">
      <c r="A3" s="12"/>
      <c r="B3" s="12"/>
      <c r="C3" s="111"/>
      <c r="D3" s="111"/>
    </row>
    <row r="4" spans="1:4">
      <c r="A4" s="12" t="s">
        <v>47</v>
      </c>
      <c r="B4" s="12" t="s">
        <v>3</v>
      </c>
      <c r="C4" s="111">
        <v>2010021</v>
      </c>
      <c r="D4" s="112">
        <v>2010023</v>
      </c>
    </row>
    <row r="5" spans="1:4">
      <c r="A5" s="12"/>
      <c r="B5" s="12"/>
      <c r="C5" s="111"/>
      <c r="D5" s="111"/>
    </row>
    <row r="6" spans="1:4">
      <c r="A6" s="12" t="s">
        <v>48</v>
      </c>
      <c r="B6" s="12" t="s">
        <v>3</v>
      </c>
      <c r="C6" s="111">
        <v>2010033</v>
      </c>
      <c r="D6" s="112">
        <v>2010035</v>
      </c>
    </row>
    <row r="7" spans="1:4">
      <c r="A7" s="12"/>
      <c r="B7" s="12"/>
      <c r="C7" s="111"/>
      <c r="D7" s="111"/>
    </row>
    <row r="8" spans="1:4">
      <c r="A8" s="12" t="s">
        <v>49</v>
      </c>
      <c r="B8" s="12" t="s">
        <v>3</v>
      </c>
      <c r="C8" s="111">
        <v>2010001</v>
      </c>
      <c r="D8" s="111">
        <v>2010003</v>
      </c>
    </row>
    <row r="9" spans="1:4">
      <c r="A9" s="12"/>
      <c r="B9" s="12"/>
      <c r="C9" s="111"/>
      <c r="D9" s="111"/>
    </row>
    <row r="10" spans="1:4">
      <c r="A10" s="12" t="s">
        <v>50</v>
      </c>
      <c r="B10" s="12" t="s">
        <v>3</v>
      </c>
      <c r="C10" s="111">
        <v>2010038</v>
      </c>
      <c r="D10" s="112">
        <v>2010040</v>
      </c>
    </row>
    <row r="11" spans="1:4">
      <c r="A11" s="12"/>
      <c r="B11" s="12"/>
      <c r="C11" s="111"/>
      <c r="D11" s="111"/>
    </row>
    <row r="12" spans="1:4">
      <c r="A12" s="12" t="s">
        <v>51</v>
      </c>
      <c r="B12" s="12" t="s">
        <v>61</v>
      </c>
      <c r="C12" s="111">
        <v>2010046</v>
      </c>
      <c r="D12" s="113">
        <v>2010050</v>
      </c>
    </row>
    <row r="13" spans="1:4">
      <c r="A13" s="12"/>
      <c r="B13" s="12"/>
      <c r="C13" s="111"/>
      <c r="D13" s="111"/>
    </row>
    <row r="14" spans="1:4">
      <c r="A14" s="12" t="s">
        <v>52</v>
      </c>
      <c r="B14" s="12" t="s">
        <v>3</v>
      </c>
      <c r="C14" s="111">
        <v>2010063</v>
      </c>
      <c r="D14" s="113">
        <v>2010065</v>
      </c>
    </row>
    <row r="15" spans="1:4">
      <c r="A15" s="12"/>
      <c r="B15" s="12"/>
      <c r="C15" s="111"/>
      <c r="D15" s="111"/>
    </row>
    <row r="16" spans="1:4">
      <c r="A16" s="12" t="s">
        <v>53</v>
      </c>
      <c r="B16" s="12" t="s">
        <v>3</v>
      </c>
      <c r="C16" s="111">
        <v>2010054</v>
      </c>
      <c r="D16" s="113">
        <v>2010056</v>
      </c>
    </row>
    <row r="17" spans="1:4">
      <c r="A17" s="12"/>
      <c r="B17" s="12"/>
      <c r="C17" s="111"/>
      <c r="D17" s="111"/>
    </row>
    <row r="18" spans="1:4">
      <c r="A18" s="12" t="s">
        <v>60</v>
      </c>
      <c r="B18" s="12" t="s">
        <v>3</v>
      </c>
      <c r="C18" s="111">
        <v>2010067</v>
      </c>
      <c r="D18" s="113">
        <v>2010069</v>
      </c>
    </row>
    <row r="19" spans="1:4">
      <c r="A19" s="12"/>
      <c r="B19" s="12"/>
      <c r="C19" s="111"/>
      <c r="D19" s="111"/>
    </row>
    <row r="20" spans="1:4">
      <c r="A20" s="11" t="s">
        <v>62</v>
      </c>
      <c r="B20" s="11" t="s">
        <v>61</v>
      </c>
      <c r="C20" s="111">
        <v>2010076</v>
      </c>
      <c r="D20" s="113">
        <v>2010083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B1" sqref="B1"/>
    </sheetView>
  </sheetViews>
  <sheetFormatPr defaultRowHeight="15"/>
  <cols>
    <col min="2" max="2" width="10.140625" bestFit="1" customWidth="1"/>
    <col min="6" max="6" width="38" bestFit="1" customWidth="1"/>
    <col min="7" max="7" width="9.85546875" bestFit="1" customWidth="1"/>
    <col min="8" max="9" width="10.140625" bestFit="1" customWidth="1"/>
    <col min="10" max="12" width="9.85546875" bestFit="1" customWidth="1"/>
    <col min="13" max="13" width="14.7109375" bestFit="1" customWidth="1"/>
    <col min="14" max="14" width="9.85546875" bestFit="1" customWidth="1"/>
    <col min="15" max="18" width="12.7109375" bestFit="1" customWidth="1"/>
  </cols>
  <sheetData>
    <row r="1" spans="1:10">
      <c r="A1" s="1" t="s">
        <v>0</v>
      </c>
      <c r="B1" t="s">
        <v>1</v>
      </c>
      <c r="C1" t="s">
        <v>2</v>
      </c>
      <c r="D1" t="s">
        <v>10</v>
      </c>
      <c r="F1" s="35" t="s">
        <v>36</v>
      </c>
    </row>
    <row r="2" spans="1:10" ht="30">
      <c r="A2" t="s">
        <v>3</v>
      </c>
      <c r="B2" s="2">
        <v>42795</v>
      </c>
      <c r="C2">
        <v>10</v>
      </c>
      <c r="D2">
        <v>3881.34</v>
      </c>
      <c r="F2" s="27" t="s">
        <v>33</v>
      </c>
      <c r="G2" s="36" t="s">
        <v>3</v>
      </c>
      <c r="H2" s="67" t="s">
        <v>55</v>
      </c>
      <c r="I2" t="s">
        <v>10</v>
      </c>
      <c r="J2" s="27" t="s">
        <v>35</v>
      </c>
    </row>
    <row r="3" spans="1:10">
      <c r="A3" t="s">
        <v>3</v>
      </c>
      <c r="B3" s="2">
        <v>42825</v>
      </c>
      <c r="C3">
        <v>10.12669759964</v>
      </c>
      <c r="D3">
        <v>3991.85</v>
      </c>
      <c r="F3" s="28">
        <v>42795</v>
      </c>
      <c r="G3" s="29">
        <v>-3000000</v>
      </c>
      <c r="H3" s="29">
        <v>-3000000</v>
      </c>
      <c r="I3" s="29">
        <f>G3</f>
        <v>-3000000</v>
      </c>
      <c r="J3" s="30">
        <v>0.3</v>
      </c>
    </row>
    <row r="4" spans="1:10">
      <c r="A4" t="s">
        <v>3</v>
      </c>
      <c r="B4" s="2">
        <v>42855</v>
      </c>
      <c r="C4">
        <v>10.253215382151</v>
      </c>
      <c r="D4">
        <v>4082.97</v>
      </c>
      <c r="F4" s="28">
        <v>42933</v>
      </c>
      <c r="G4" s="29">
        <v>-3500000</v>
      </c>
      <c r="H4" s="29">
        <v>-3500000</v>
      </c>
      <c r="I4" s="29">
        <f>G4</f>
        <v>-3500000</v>
      </c>
      <c r="J4" s="30">
        <v>0.35</v>
      </c>
    </row>
    <row r="5" spans="1:10">
      <c r="A5" t="s">
        <v>3</v>
      </c>
      <c r="B5" s="2">
        <v>42886</v>
      </c>
      <c r="C5">
        <v>10.893958919489</v>
      </c>
      <c r="D5">
        <v>4165.5200000000004</v>
      </c>
      <c r="F5" s="28">
        <v>43054</v>
      </c>
      <c r="G5" s="29">
        <v>-3500000</v>
      </c>
      <c r="H5" s="29">
        <v>-3500000</v>
      </c>
      <c r="I5" s="29">
        <f>G5</f>
        <v>-3500000</v>
      </c>
      <c r="J5" s="30">
        <v>0.35</v>
      </c>
    </row>
    <row r="6" spans="1:10">
      <c r="A6" t="s">
        <v>3</v>
      </c>
      <c r="B6" s="2">
        <v>42916</v>
      </c>
      <c r="C6">
        <v>10.909770552115001</v>
      </c>
      <c r="D6">
        <v>4149.22</v>
      </c>
      <c r="F6" s="31">
        <f>MAX(B:B)</f>
        <v>44334</v>
      </c>
      <c r="G6" s="32">
        <f>G9*936224</f>
        <v>10949701.4144</v>
      </c>
      <c r="H6" s="32">
        <f>H9*933869</f>
        <v>11185322.5606</v>
      </c>
      <c r="I6" s="54">
        <f>VLOOKUP(F6,$B:$D,3,0)*2370</f>
        <v>15489040.199999999</v>
      </c>
    </row>
    <row r="7" spans="1:10">
      <c r="A7" t="s">
        <v>3</v>
      </c>
      <c r="B7" s="2">
        <v>42947</v>
      </c>
      <c r="C7">
        <v>11.180053444435</v>
      </c>
      <c r="D7">
        <v>4381.53</v>
      </c>
      <c r="F7" s="33"/>
      <c r="G7" s="34">
        <f>XIRR(G3:G6,$F$3:$F$6)</f>
        <v>2.3928883671760558E-2</v>
      </c>
      <c r="H7" s="34">
        <f>XIRR(H3:H6,$F$3:$F$6)</f>
        <v>2.9624769091606138E-2</v>
      </c>
      <c r="I7" s="34">
        <f>XIRR(I3:I6,$F$3:$F$6)</f>
        <v>0.12067698836326599</v>
      </c>
    </row>
    <row r="8" spans="1:10">
      <c r="A8" t="s">
        <v>3</v>
      </c>
      <c r="B8" s="2">
        <v>42978</v>
      </c>
      <c r="C8">
        <v>10.862659388500999</v>
      </c>
      <c r="D8">
        <v>4334.58</v>
      </c>
    </row>
    <row r="9" spans="1:10">
      <c r="A9" t="s">
        <v>3</v>
      </c>
      <c r="B9" s="2">
        <v>43008</v>
      </c>
      <c r="C9">
        <v>10.725366986451</v>
      </c>
      <c r="D9">
        <v>4280.88</v>
      </c>
      <c r="F9" t="s">
        <v>56</v>
      </c>
      <c r="G9">
        <f>VLOOKUP(F6,$B:$C,2,0)</f>
        <v>11.695600000000001</v>
      </c>
      <c r="H9">
        <v>11.977399999999999</v>
      </c>
    </row>
    <row r="10" spans="1:10">
      <c r="A10" t="s">
        <v>3</v>
      </c>
      <c r="B10" s="2">
        <v>43039</v>
      </c>
      <c r="C10">
        <v>11.220706594697999</v>
      </c>
      <c r="D10">
        <v>4541.26</v>
      </c>
    </row>
    <row r="11" spans="1:10">
      <c r="A11" t="s">
        <v>3</v>
      </c>
      <c r="B11" s="2">
        <v>43069</v>
      </c>
      <c r="C11">
        <v>11.316483222162001</v>
      </c>
      <c r="D11">
        <v>4527.4399999999996</v>
      </c>
      <c r="F11" s="2"/>
    </row>
    <row r="12" spans="1:10">
      <c r="A12" t="s">
        <v>3</v>
      </c>
      <c r="B12" s="2">
        <v>43100</v>
      </c>
      <c r="C12">
        <v>11.792730711315</v>
      </c>
      <c r="D12">
        <v>4678.8599999999997</v>
      </c>
    </row>
    <row r="13" spans="1:10">
      <c r="A13" t="s">
        <v>3</v>
      </c>
      <c r="B13" s="2">
        <v>43131</v>
      </c>
      <c r="C13">
        <v>11.270957799599</v>
      </c>
      <c r="D13">
        <v>4812.21</v>
      </c>
    </row>
    <row r="14" spans="1:10">
      <c r="A14" t="s">
        <v>3</v>
      </c>
      <c r="B14" s="2">
        <v>43159</v>
      </c>
      <c r="C14">
        <v>10.642204525089999</v>
      </c>
      <c r="D14">
        <v>4591.54</v>
      </c>
    </row>
    <row r="15" spans="1:10">
      <c r="A15" t="s">
        <v>3</v>
      </c>
      <c r="B15" s="2">
        <v>43190</v>
      </c>
      <c r="C15">
        <v>10.364957312011001</v>
      </c>
      <c r="D15">
        <v>4432.62</v>
      </c>
    </row>
    <row r="16" spans="1:10">
      <c r="A16" t="s">
        <v>3</v>
      </c>
      <c r="B16" s="2">
        <v>43220</v>
      </c>
      <c r="C16">
        <v>11.393778521821</v>
      </c>
      <c r="D16">
        <v>4723.51</v>
      </c>
    </row>
    <row r="17" spans="1:4">
      <c r="A17" t="s">
        <v>3</v>
      </c>
      <c r="B17" s="2">
        <v>43251</v>
      </c>
      <c r="C17">
        <v>11.118249178726</v>
      </c>
      <c r="D17">
        <v>4654.3500000000004</v>
      </c>
    </row>
    <row r="18" spans="1:4">
      <c r="A18" t="s">
        <v>3</v>
      </c>
      <c r="B18" s="2">
        <v>43281</v>
      </c>
      <c r="C18">
        <v>10.776628304175</v>
      </c>
      <c r="D18">
        <v>4608.29</v>
      </c>
    </row>
    <row r="19" spans="1:4">
      <c r="A19" t="s">
        <v>3</v>
      </c>
      <c r="B19" s="2">
        <v>43312</v>
      </c>
      <c r="C19">
        <v>10.943543120614001</v>
      </c>
      <c r="D19">
        <v>4870.95</v>
      </c>
    </row>
    <row r="20" spans="1:4">
      <c r="A20" t="s">
        <v>3</v>
      </c>
      <c r="B20" s="2">
        <v>43343</v>
      </c>
      <c r="C20">
        <v>11.159040996156</v>
      </c>
      <c r="D20">
        <v>5040.9799999999996</v>
      </c>
    </row>
    <row r="21" spans="1:4">
      <c r="A21" t="s">
        <v>3</v>
      </c>
      <c r="B21" s="2">
        <v>43373</v>
      </c>
      <c r="C21">
        <v>9.6333411594610006</v>
      </c>
      <c r="D21">
        <v>4631.6000000000004</v>
      </c>
    </row>
    <row r="22" spans="1:4">
      <c r="A22" t="s">
        <v>3</v>
      </c>
      <c r="B22" s="2">
        <v>43404</v>
      </c>
      <c r="C22">
        <v>9.2758282265290006</v>
      </c>
      <c r="D22">
        <v>4440.16</v>
      </c>
    </row>
    <row r="23" spans="1:4">
      <c r="A23" t="s">
        <v>3</v>
      </c>
      <c r="B23" s="2">
        <v>43434</v>
      </c>
      <c r="C23">
        <v>9.8254813522550002</v>
      </c>
      <c r="D23">
        <v>4626.51</v>
      </c>
    </row>
    <row r="24" spans="1:4">
      <c r="A24" t="s">
        <v>3</v>
      </c>
      <c r="B24" s="2">
        <v>43465</v>
      </c>
      <c r="C24">
        <v>9.9668841715580001</v>
      </c>
      <c r="D24">
        <v>4653.68</v>
      </c>
    </row>
    <row r="25" spans="1:4">
      <c r="A25" t="s">
        <v>3</v>
      </c>
      <c r="B25" s="2">
        <v>43496</v>
      </c>
      <c r="C25">
        <v>9.6561870727599999</v>
      </c>
      <c r="D25">
        <v>4587.58</v>
      </c>
    </row>
    <row r="26" spans="1:4">
      <c r="A26" t="s">
        <v>3</v>
      </c>
      <c r="B26" s="2">
        <v>43524</v>
      </c>
      <c r="C26">
        <v>9.675481936812</v>
      </c>
      <c r="D26">
        <v>4562.57</v>
      </c>
    </row>
    <row r="27" spans="1:4">
      <c r="A27" t="s">
        <v>3</v>
      </c>
      <c r="B27" s="2">
        <v>43555</v>
      </c>
      <c r="C27">
        <v>10.452670235544</v>
      </c>
      <c r="D27">
        <v>4907.57</v>
      </c>
    </row>
    <row r="28" spans="1:4">
      <c r="A28" t="s">
        <v>3</v>
      </c>
      <c r="B28" s="2">
        <v>43585</v>
      </c>
      <c r="C28">
        <v>10.160101227568999</v>
      </c>
      <c r="D28">
        <v>4915.46</v>
      </c>
    </row>
    <row r="29" spans="1:4">
      <c r="A29" t="s">
        <v>3</v>
      </c>
      <c r="B29" s="2">
        <v>43616</v>
      </c>
      <c r="C29">
        <v>10.411235249675</v>
      </c>
      <c r="D29">
        <v>4986.55</v>
      </c>
    </row>
    <row r="30" spans="1:4">
      <c r="A30" t="s">
        <v>3</v>
      </c>
      <c r="B30" s="2">
        <v>43646</v>
      </c>
      <c r="C30">
        <v>10.154827053935</v>
      </c>
      <c r="D30">
        <v>4926.59</v>
      </c>
    </row>
    <row r="31" spans="1:4">
      <c r="A31" t="s">
        <v>3</v>
      </c>
      <c r="B31" s="2">
        <v>43677</v>
      </c>
      <c r="C31">
        <v>9.4696589194489995</v>
      </c>
      <c r="D31">
        <v>4634.74</v>
      </c>
    </row>
    <row r="32" spans="1:4">
      <c r="A32" t="s">
        <v>3</v>
      </c>
      <c r="B32" s="2">
        <v>43708</v>
      </c>
      <c r="C32">
        <v>9.6076465512990001</v>
      </c>
      <c r="D32">
        <v>4609.05</v>
      </c>
    </row>
    <row r="33" spans="1:19">
      <c r="A33" t="s">
        <v>3</v>
      </c>
      <c r="B33" s="2">
        <v>43738</v>
      </c>
      <c r="C33">
        <v>10.080045740888</v>
      </c>
      <c r="D33">
        <v>4794.25</v>
      </c>
    </row>
    <row r="34" spans="1:19">
      <c r="A34" t="s">
        <v>3</v>
      </c>
      <c r="B34" s="2">
        <v>43769</v>
      </c>
      <c r="C34">
        <v>10.150194593897</v>
      </c>
      <c r="D34">
        <v>4983.57</v>
      </c>
    </row>
    <row r="35" spans="1:19">
      <c r="A35" t="s">
        <v>3</v>
      </c>
      <c r="B35" s="2">
        <v>43799</v>
      </c>
      <c r="C35">
        <v>10.32127572143</v>
      </c>
      <c r="D35">
        <v>5046.49</v>
      </c>
    </row>
    <row r="36" spans="1:19">
      <c r="A36" t="s">
        <v>3</v>
      </c>
      <c r="B36" s="2">
        <v>43830</v>
      </c>
      <c r="C36">
        <v>9.9751491956630005</v>
      </c>
      <c r="D36">
        <v>5078.4399999999996</v>
      </c>
    </row>
    <row r="37" spans="1:19">
      <c r="A37" t="s">
        <v>3</v>
      </c>
      <c r="B37" s="2">
        <v>43861</v>
      </c>
      <c r="C37">
        <v>10.843392153</v>
      </c>
      <c r="D37">
        <v>5041.17</v>
      </c>
    </row>
    <row r="38" spans="1:19">
      <c r="A38" t="s">
        <v>3</v>
      </c>
      <c r="B38" s="2">
        <v>43890</v>
      </c>
      <c r="C38">
        <v>10.328960571133001</v>
      </c>
      <c r="D38">
        <v>4718.62</v>
      </c>
    </row>
    <row r="39" spans="1:19">
      <c r="A39" t="s">
        <v>3</v>
      </c>
      <c r="B39" s="2">
        <v>43921</v>
      </c>
      <c r="C39">
        <v>6.9982344329019996</v>
      </c>
      <c r="D39">
        <v>3609.83</v>
      </c>
      <c r="F39" s="22"/>
      <c r="G39" s="22"/>
      <c r="H39" s="22"/>
      <c r="I39" s="22"/>
      <c r="J39" s="22"/>
      <c r="K39" s="22"/>
      <c r="L39" s="22"/>
      <c r="M39" s="121"/>
      <c r="N39" s="121"/>
      <c r="O39" s="121"/>
      <c r="P39" s="121"/>
      <c r="Q39" s="121"/>
      <c r="R39" s="121"/>
      <c r="S39" s="121"/>
    </row>
    <row r="40" spans="1:19">
      <c r="A40" t="s">
        <v>3</v>
      </c>
      <c r="B40" s="2">
        <v>43951</v>
      </c>
      <c r="C40">
        <v>7.6683343567710001</v>
      </c>
      <c r="D40">
        <v>4140.41</v>
      </c>
      <c r="F40" s="2">
        <f>MAX(B:B)</f>
        <v>44334</v>
      </c>
      <c r="G40" s="2">
        <f t="shared" ref="G40:L40" si="0">EOMONTH($F$40,-G41)</f>
        <v>44316</v>
      </c>
      <c r="H40" s="2">
        <f t="shared" si="0"/>
        <v>44255</v>
      </c>
      <c r="I40" s="2">
        <f t="shared" si="0"/>
        <v>44165</v>
      </c>
      <c r="J40" s="2">
        <f t="shared" si="0"/>
        <v>43982</v>
      </c>
      <c r="K40" s="2">
        <f t="shared" si="0"/>
        <v>43616</v>
      </c>
      <c r="L40" s="2">
        <f t="shared" si="0"/>
        <v>43251</v>
      </c>
      <c r="M40" s="2">
        <v>42795</v>
      </c>
      <c r="N40" s="2"/>
      <c r="O40" s="2"/>
      <c r="P40" s="2"/>
      <c r="Q40" s="2"/>
      <c r="R40" s="2"/>
      <c r="S40" s="2"/>
    </row>
    <row r="41" spans="1:19">
      <c r="A41" t="s">
        <v>3</v>
      </c>
      <c r="B41" s="2">
        <v>43982</v>
      </c>
      <c r="C41">
        <v>7.4116145617390004</v>
      </c>
      <c r="D41">
        <v>4040.42</v>
      </c>
      <c r="F41" s="2"/>
      <c r="G41" s="21">
        <v>1</v>
      </c>
      <c r="H41" s="21">
        <v>3</v>
      </c>
      <c r="I41" s="21">
        <v>6</v>
      </c>
      <c r="J41" s="21">
        <v>12</v>
      </c>
      <c r="K41" s="21">
        <v>24</v>
      </c>
      <c r="L41" s="21">
        <v>36</v>
      </c>
      <c r="M41" s="2" t="s">
        <v>8</v>
      </c>
      <c r="N41" s="2"/>
      <c r="O41" s="2"/>
      <c r="P41" s="2"/>
    </row>
    <row r="42" spans="1:19">
      <c r="A42" t="s">
        <v>3</v>
      </c>
      <c r="B42" s="2">
        <v>44012</v>
      </c>
      <c r="C42">
        <v>8.4022060523889994</v>
      </c>
      <c r="D42">
        <v>4356.3</v>
      </c>
      <c r="G42" t="s">
        <v>26</v>
      </c>
      <c r="H42" t="s">
        <v>27</v>
      </c>
      <c r="I42" t="s">
        <v>28</v>
      </c>
      <c r="J42" t="s">
        <v>29</v>
      </c>
      <c r="K42" t="s">
        <v>30</v>
      </c>
      <c r="L42" t="s">
        <v>31</v>
      </c>
      <c r="M42" t="s">
        <v>32</v>
      </c>
    </row>
    <row r="43" spans="1:19">
      <c r="A43" t="s">
        <v>3</v>
      </c>
      <c r="B43" s="2">
        <v>44043</v>
      </c>
      <c r="C43">
        <v>9.0252082015359996</v>
      </c>
      <c r="D43">
        <v>4653.04</v>
      </c>
      <c r="F43" t="s">
        <v>14</v>
      </c>
      <c r="G43" s="3">
        <f>VLOOKUP($F$40,$B:$D,2,0)/VLOOKUP(G40,$B:$D,2,0)-1</f>
        <v>-1.3212736875854225E-2</v>
      </c>
      <c r="H43" s="3">
        <f>VLOOKUP($F$40,$B:$D,2,0)/VLOOKUP(H40,$B:$D,2,0)-1</f>
        <v>-1.6176111844816932E-2</v>
      </c>
      <c r="I43" s="3">
        <f>VLOOKUP($F$40,$B:$D,2,0)/VLOOKUP(I40,$B:$D,2,0)-1</f>
        <v>0.14503338489553763</v>
      </c>
      <c r="J43" s="3">
        <f>VLOOKUP($F$40,$B:$D,2,0)/VLOOKUP(J40,$B:$D,2,0)-1</f>
        <v>0.5780097443782668</v>
      </c>
      <c r="K43" s="3">
        <f>(1+(VLOOKUP($F$40,$B:$D,2,0)/VLOOKUP(K40,$B:$D,2,0)-1))^(365/($F$40-K40))-1</f>
        <v>6.091917321950735E-2</v>
      </c>
      <c r="L43" s="3">
        <f>(1+(VLOOKUP($F$40,$B:$D,2,0)/VLOOKUP(L40,$B:$D,2,0)-1))^(365/($F$40-L40))-1</f>
        <v>1.7208324447400392E-2</v>
      </c>
      <c r="M43" s="3">
        <f>(1+(VLOOKUP($F$40,$B:$D,2,0)/VLOOKUP(M40,$B:$D,2,0)-1))^(365/($F$40-M40))-1</f>
        <v>3.784546808883138E-2</v>
      </c>
    </row>
    <row r="44" spans="1:19">
      <c r="A44" t="s">
        <v>3</v>
      </c>
      <c r="B44" s="2">
        <v>44074</v>
      </c>
      <c r="C44">
        <v>9.0976999999999997</v>
      </c>
      <c r="D44">
        <v>4805.58</v>
      </c>
      <c r="F44" t="s">
        <v>13</v>
      </c>
      <c r="G44" s="3">
        <f>VLOOKUP($F$40,$B:$D,3,0)/VLOOKUP(G40,$B:$D,3,0)-1</f>
        <v>3.7565647008020564E-2</v>
      </c>
      <c r="H44" s="3">
        <f>VLOOKUP($F$40,$B:$D,3,0)/VLOOKUP(H40,$B:$D,3,0)-1</f>
        <v>5.1547121602422363E-2</v>
      </c>
      <c r="I44" s="3">
        <f>VLOOKUP($F$40,$B:$D,3,0)/VLOOKUP(I40,$B:$D,3,0)-1</f>
        <v>0.19247597881976009</v>
      </c>
      <c r="J44" s="3">
        <f>VLOOKUP($F$40,$B:$D,3,0)/VLOOKUP(J40,$B:$D,3,0)-1</f>
        <v>0.61751996079615479</v>
      </c>
      <c r="K44" s="3">
        <f>(1+(VLOOKUP($F$40,$B:$D,3,0)/VLOOKUP(K40,$B:$D,3,0)-1))^(365/($F$40-K40))-1</f>
        <v>0.14741278552636761</v>
      </c>
      <c r="L44" s="3">
        <f>(1+(VLOOKUP($F$40,$B:$D,3,0)/VLOOKUP(L40,$B:$D,3,0)-1))^(365/($F$40-L40))-1</f>
        <v>0.12120110659799921</v>
      </c>
      <c r="M44" s="3">
        <f>(1+(VLOOKUP($F$40,$B:$D,3,0)/VLOOKUP(M40,$B:$D,3,0)-1))^(365/($F$40-M40))-1</f>
        <v>0.13153913616204771</v>
      </c>
    </row>
    <row r="45" spans="1:19" ht="15.75" thickBot="1">
      <c r="A45" t="s">
        <v>3</v>
      </c>
      <c r="B45" s="2">
        <v>44104</v>
      </c>
      <c r="C45" s="5">
        <v>9.3063000000000002</v>
      </c>
      <c r="D45">
        <v>4781.63</v>
      </c>
    </row>
    <row r="46" spans="1:19" ht="15.75" thickBot="1">
      <c r="A46" t="s">
        <v>3</v>
      </c>
      <c r="B46" s="2">
        <v>44135</v>
      </c>
      <c r="C46" s="5">
        <v>9.4407999999999994</v>
      </c>
      <c r="D46">
        <v>4910.04</v>
      </c>
    </row>
    <row r="47" spans="1:19" ht="15.75" thickBot="1">
      <c r="A47" t="s">
        <v>3</v>
      </c>
      <c r="B47" s="2">
        <v>44165</v>
      </c>
      <c r="C47" s="5">
        <v>10.2142</v>
      </c>
      <c r="D47">
        <v>5480.58</v>
      </c>
    </row>
    <row r="48" spans="1:19">
      <c r="A48" t="s">
        <v>3</v>
      </c>
      <c r="B48" s="2">
        <v>44196</v>
      </c>
      <c r="C48">
        <v>10.8813</v>
      </c>
      <c r="D48" s="7">
        <v>5906.87</v>
      </c>
    </row>
    <row r="49" spans="1:4">
      <c r="A49" t="s">
        <v>3</v>
      </c>
      <c r="B49" s="2">
        <v>44227</v>
      </c>
      <c r="C49">
        <v>10.856299999999999</v>
      </c>
      <c r="D49" s="7">
        <v>5790.35</v>
      </c>
    </row>
    <row r="50" spans="1:4">
      <c r="A50" t="s">
        <v>3</v>
      </c>
      <c r="B50" s="2">
        <v>44255</v>
      </c>
      <c r="C50">
        <v>11.8879</v>
      </c>
      <c r="D50" s="7">
        <v>6215.09</v>
      </c>
    </row>
    <row r="51" spans="1:4">
      <c r="A51" t="s">
        <v>3</v>
      </c>
      <c r="B51" s="2">
        <f>EOMONTH(B50,1)</f>
        <v>44286</v>
      </c>
      <c r="C51">
        <v>11.7186</v>
      </c>
      <c r="D51" s="56">
        <v>6290.2</v>
      </c>
    </row>
    <row r="52" spans="1:4">
      <c r="A52" t="s">
        <v>3</v>
      </c>
      <c r="B52" s="2">
        <f>EOMONTH(B51,1)</f>
        <v>44316</v>
      </c>
      <c r="C52">
        <v>11.8522</v>
      </c>
      <c r="D52">
        <v>6298.84</v>
      </c>
    </row>
    <row r="53" spans="1:4">
      <c r="A53" t="s">
        <v>3</v>
      </c>
      <c r="B53" s="2">
        <v>44334</v>
      </c>
      <c r="C53" s="74">
        <v>11.695600000000001</v>
      </c>
      <c r="D53" s="74">
        <v>6535.46</v>
      </c>
    </row>
    <row r="55" spans="1:4">
      <c r="A55" t="s">
        <v>58</v>
      </c>
    </row>
    <row r="56" spans="1:4">
      <c r="A56" t="s">
        <v>3</v>
      </c>
      <c r="B56">
        <v>11.695600000000001</v>
      </c>
    </row>
    <row r="57" spans="1:4">
      <c r="A57" t="s">
        <v>55</v>
      </c>
      <c r="B57">
        <v>11.819100000000001</v>
      </c>
    </row>
    <row r="58" spans="1:4">
      <c r="A58" t="s">
        <v>59</v>
      </c>
      <c r="B58">
        <v>12.2735</v>
      </c>
    </row>
  </sheetData>
  <mergeCells count="1">
    <mergeCell ref="M39:S3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4"/>
  <sheetViews>
    <sheetView tabSelected="1" zoomScale="104" zoomScaleNormal="95" workbookViewId="0">
      <selection activeCell="C5" sqref="A1:D1324"/>
    </sheetView>
  </sheetViews>
  <sheetFormatPr defaultRowHeight="15"/>
  <cols>
    <col min="1" max="1" width="4.85546875" bestFit="1" customWidth="1"/>
    <col min="2" max="2" width="10.140625" bestFit="1" customWidth="1"/>
    <col min="3" max="3" width="12" bestFit="1" customWidth="1"/>
    <col min="4" max="4" width="8.7109375" bestFit="1" customWidth="1"/>
    <col min="5" max="5" width="9.7109375" bestFit="1" customWidth="1"/>
    <col min="6" max="6" width="20.85546875" customWidth="1"/>
    <col min="7" max="8" width="12" bestFit="1" customWidth="1"/>
    <col min="9" max="9" width="12.7109375" bestFit="1" customWidth="1"/>
    <col min="10" max="10" width="12" customWidth="1"/>
    <col min="11" max="12" width="12" bestFit="1" customWidth="1"/>
    <col min="13" max="13" width="9.85546875" bestFit="1" customWidth="1"/>
    <col min="14" max="17" width="12" bestFit="1" customWidth="1"/>
    <col min="18" max="18" width="12.7109375" bestFit="1" customWidth="1"/>
    <col min="19" max="19" width="12" bestFit="1" customWidth="1"/>
  </cols>
  <sheetData>
    <row r="1" spans="1:13">
      <c r="A1" s="74" t="s">
        <v>0</v>
      </c>
      <c r="B1" t="s">
        <v>1</v>
      </c>
      <c r="C1" t="s">
        <v>71</v>
      </c>
      <c r="D1" t="s">
        <v>10</v>
      </c>
      <c r="F1" s="35" t="s">
        <v>38</v>
      </c>
      <c r="K1" s="35" t="s">
        <v>40</v>
      </c>
    </row>
    <row r="2" spans="1:13">
      <c r="A2" t="s">
        <v>3</v>
      </c>
      <c r="B2" s="2">
        <v>43025</v>
      </c>
      <c r="C2">
        <v>10</v>
      </c>
      <c r="D2">
        <v>4476.38</v>
      </c>
      <c r="F2" s="36" t="s">
        <v>23</v>
      </c>
      <c r="G2" s="36" t="s">
        <v>3</v>
      </c>
      <c r="H2" s="36" t="s">
        <v>2</v>
      </c>
      <c r="I2" s="36" t="s">
        <v>37</v>
      </c>
      <c r="J2" s="49"/>
      <c r="K2" s="27" t="s">
        <v>34</v>
      </c>
      <c r="L2" s="36" t="s">
        <v>41</v>
      </c>
      <c r="M2" s="36" t="s">
        <v>37</v>
      </c>
    </row>
    <row r="3" spans="1:13">
      <c r="A3" t="s">
        <v>3</v>
      </c>
      <c r="B3" s="2">
        <v>43026</v>
      </c>
      <c r="C3">
        <v>9.9655000000000005</v>
      </c>
      <c r="D3">
        <v>4467.34</v>
      </c>
      <c r="F3" s="91">
        <v>43025</v>
      </c>
      <c r="G3" s="92">
        <v>-10000000</v>
      </c>
      <c r="H3" s="92">
        <v>10</v>
      </c>
      <c r="I3" s="92">
        <f>G3/H3</f>
        <v>-1000000</v>
      </c>
      <c r="J3" s="51"/>
      <c r="K3" s="92">
        <f>G3</f>
        <v>-10000000</v>
      </c>
      <c r="L3" s="104">
        <v>4476.38</v>
      </c>
      <c r="M3" s="104">
        <f>K3/L3</f>
        <v>-2233.9479668839554</v>
      </c>
    </row>
    <row r="4" spans="1:13">
      <c r="A4" t="s">
        <v>3</v>
      </c>
      <c r="B4" s="2">
        <v>43027</v>
      </c>
      <c r="C4">
        <v>9.9405000000000001</v>
      </c>
      <c r="D4">
        <v>4443.53</v>
      </c>
      <c r="F4" s="31">
        <f>MAX(B:B)</f>
        <v>44347</v>
      </c>
      <c r="G4" s="32">
        <f>-I4*H4</f>
        <v>16117999.999999998</v>
      </c>
      <c r="H4" s="32">
        <f>VLOOKUP(F4,$B:$D,2,0)</f>
        <v>16.117999999999999</v>
      </c>
      <c r="I4" s="32">
        <f>SUM(I3)</f>
        <v>-1000000</v>
      </c>
      <c r="J4" s="52"/>
      <c r="K4" s="32">
        <f>-M4*L4</f>
        <v>15028036.046984393</v>
      </c>
      <c r="L4">
        <f>VLOOKUP(F4,$B:$D,3,0)</f>
        <v>6727.12</v>
      </c>
      <c r="M4">
        <f>SUM(M3)</f>
        <v>-2233.9479668839554</v>
      </c>
    </row>
    <row r="5" spans="1:13">
      <c r="A5" t="s">
        <v>3</v>
      </c>
      <c r="B5" s="2">
        <v>43028</v>
      </c>
      <c r="C5">
        <v>9.9404000000000003</v>
      </c>
      <c r="D5">
        <v>4443.53</v>
      </c>
      <c r="F5" s="33"/>
      <c r="G5" s="37">
        <f>XIRR(G3:G4,$F$3:$F$4)</f>
        <v>0.14087470173835753</v>
      </c>
      <c r="H5" s="37"/>
      <c r="I5" s="37"/>
      <c r="J5" s="53"/>
      <c r="K5" s="37">
        <f>XIRR(K3:K4,$F$3:$F$4)</f>
        <v>0.11903106570243835</v>
      </c>
    </row>
    <row r="6" spans="1:13">
      <c r="A6" t="s">
        <v>3</v>
      </c>
      <c r="B6" s="2">
        <v>43029</v>
      </c>
      <c r="C6">
        <v>9.9403000000000006</v>
      </c>
      <c r="D6">
        <v>4443.53</v>
      </c>
      <c r="G6" s="26"/>
      <c r="H6" s="26"/>
      <c r="I6" s="26"/>
      <c r="J6" s="26"/>
    </row>
    <row r="7" spans="1:13">
      <c r="A7" t="s">
        <v>3</v>
      </c>
      <c r="B7" s="2">
        <v>43030</v>
      </c>
      <c r="C7">
        <v>9.9403000000000006</v>
      </c>
      <c r="D7">
        <v>4443.53</v>
      </c>
      <c r="F7" s="42"/>
      <c r="G7" s="42"/>
      <c r="H7" s="42"/>
      <c r="I7" s="42"/>
      <c r="J7" s="42"/>
      <c r="K7" s="42"/>
    </row>
    <row r="8" spans="1:13">
      <c r="A8" t="s">
        <v>3</v>
      </c>
      <c r="B8" s="2">
        <v>43031</v>
      </c>
      <c r="C8">
        <v>9.9095999999999993</v>
      </c>
      <c r="D8">
        <v>4456.74</v>
      </c>
      <c r="F8" s="107" t="s">
        <v>63</v>
      </c>
      <c r="G8" s="42"/>
      <c r="H8" s="42"/>
      <c r="I8" s="42"/>
      <c r="J8" s="50"/>
      <c r="K8" s="50"/>
    </row>
    <row r="9" spans="1:13">
      <c r="A9" t="s">
        <v>3</v>
      </c>
      <c r="B9" s="2">
        <v>43032</v>
      </c>
      <c r="C9">
        <v>9.8947000000000003</v>
      </c>
      <c r="D9">
        <v>4466.95</v>
      </c>
      <c r="F9" s="83"/>
      <c r="G9" s="83"/>
      <c r="H9" s="83"/>
      <c r="I9" s="83"/>
      <c r="J9" s="50"/>
      <c r="K9" s="42"/>
    </row>
    <row r="10" spans="1:13">
      <c r="A10" t="s">
        <v>3</v>
      </c>
      <c r="B10" s="2">
        <v>43033</v>
      </c>
      <c r="C10">
        <v>9.7474000000000007</v>
      </c>
      <c r="D10">
        <v>4505.97</v>
      </c>
      <c r="F10" s="84"/>
      <c r="G10" s="85"/>
      <c r="H10" s="85"/>
      <c r="I10" s="85"/>
      <c r="J10" s="45"/>
      <c r="K10" s="45"/>
    </row>
    <row r="11" spans="1:13">
      <c r="A11" t="s">
        <v>3</v>
      </c>
      <c r="B11" s="2">
        <v>43034</v>
      </c>
      <c r="C11">
        <v>9.7271000000000001</v>
      </c>
      <c r="D11">
        <v>4526.75</v>
      </c>
      <c r="F11" s="86"/>
      <c r="G11" s="87"/>
      <c r="H11" s="87"/>
      <c r="I11" s="87"/>
      <c r="J11" s="42"/>
      <c r="K11" s="42"/>
    </row>
    <row r="12" spans="1:13">
      <c r="A12" t="s">
        <v>3</v>
      </c>
      <c r="B12" s="2">
        <v>43035</v>
      </c>
      <c r="C12">
        <v>9.7513000000000005</v>
      </c>
      <c r="D12">
        <v>4522.2299999999996</v>
      </c>
      <c r="F12" s="72"/>
      <c r="G12" s="53"/>
      <c r="H12" s="53"/>
      <c r="I12" s="53"/>
      <c r="J12" s="42"/>
    </row>
    <row r="13" spans="1:13">
      <c r="A13" t="s">
        <v>3</v>
      </c>
      <c r="B13" s="2">
        <v>43036</v>
      </c>
      <c r="C13">
        <v>9.7512000000000008</v>
      </c>
      <c r="D13">
        <v>4522.2299999999996</v>
      </c>
      <c r="F13" s="42"/>
      <c r="G13" s="42"/>
      <c r="H13" s="42"/>
      <c r="I13" s="42"/>
      <c r="J13" s="42"/>
    </row>
    <row r="14" spans="1:13">
      <c r="A14" t="s">
        <v>3</v>
      </c>
      <c r="B14" s="2">
        <v>43037</v>
      </c>
      <c r="C14">
        <v>9.7510999999999992</v>
      </c>
      <c r="D14">
        <v>4522.2299999999996</v>
      </c>
      <c r="F14" s="74"/>
      <c r="G14" s="74"/>
    </row>
    <row r="15" spans="1:13">
      <c r="A15" t="s">
        <v>3</v>
      </c>
      <c r="B15" s="2">
        <v>43038</v>
      </c>
      <c r="C15">
        <v>9.8605999999999998</v>
      </c>
      <c r="D15">
        <v>4547.3599999999997</v>
      </c>
    </row>
    <row r="16" spans="1:13">
      <c r="A16" t="s">
        <v>3</v>
      </c>
      <c r="B16" s="2">
        <v>43039</v>
      </c>
      <c r="C16">
        <v>9.8793000000000006</v>
      </c>
      <c r="D16">
        <v>4541.26</v>
      </c>
    </row>
    <row r="17" spans="1:4">
      <c r="A17" t="s">
        <v>3</v>
      </c>
      <c r="B17" s="2">
        <v>43040</v>
      </c>
      <c r="C17">
        <v>9.9039000000000001</v>
      </c>
      <c r="D17">
        <v>4581.1000000000004</v>
      </c>
    </row>
    <row r="18" spans="1:4">
      <c r="A18" t="s">
        <v>3</v>
      </c>
      <c r="B18" s="2">
        <v>43041</v>
      </c>
      <c r="C18">
        <v>9.8591999999999995</v>
      </c>
      <c r="D18">
        <v>4581.32</v>
      </c>
    </row>
    <row r="19" spans="1:4">
      <c r="A19" t="s">
        <v>3</v>
      </c>
      <c r="B19" s="2">
        <v>43042</v>
      </c>
      <c r="C19">
        <v>9.8650000000000002</v>
      </c>
      <c r="D19">
        <v>4592.1400000000003</v>
      </c>
    </row>
    <row r="20" spans="1:4">
      <c r="A20" t="s">
        <v>3</v>
      </c>
      <c r="B20" s="2">
        <v>43043</v>
      </c>
      <c r="C20">
        <v>9.8649000000000004</v>
      </c>
      <c r="D20">
        <v>4592.1400000000003</v>
      </c>
    </row>
    <row r="21" spans="1:4">
      <c r="A21" t="s">
        <v>3</v>
      </c>
      <c r="B21" s="2">
        <v>43044</v>
      </c>
      <c r="C21">
        <v>9.8648000000000007</v>
      </c>
      <c r="D21">
        <v>4592.1400000000003</v>
      </c>
    </row>
    <row r="22" spans="1:4">
      <c r="A22" t="s">
        <v>3</v>
      </c>
      <c r="B22" s="2">
        <v>43045</v>
      </c>
      <c r="C22">
        <v>9.9187999999999992</v>
      </c>
      <c r="D22">
        <v>4598.16</v>
      </c>
    </row>
    <row r="23" spans="1:4">
      <c r="A23" t="s">
        <v>3</v>
      </c>
      <c r="B23" s="2">
        <v>43046</v>
      </c>
      <c r="C23">
        <v>9.8343000000000007</v>
      </c>
      <c r="D23">
        <v>4548.1499999999996</v>
      </c>
    </row>
    <row r="24" spans="1:4">
      <c r="A24" t="s">
        <v>3</v>
      </c>
      <c r="B24" s="2">
        <v>43047</v>
      </c>
      <c r="C24">
        <v>9.7619000000000007</v>
      </c>
      <c r="D24">
        <v>4523.74</v>
      </c>
    </row>
    <row r="25" spans="1:4">
      <c r="A25" t="s">
        <v>3</v>
      </c>
      <c r="B25" s="2">
        <v>43048</v>
      </c>
      <c r="C25">
        <v>9.9170999999999996</v>
      </c>
      <c r="D25">
        <v>4537.12</v>
      </c>
    </row>
    <row r="26" spans="1:4">
      <c r="A26" t="s">
        <v>3</v>
      </c>
      <c r="B26" s="2">
        <v>43049</v>
      </c>
      <c r="C26">
        <v>10.016500000000001</v>
      </c>
      <c r="D26">
        <v>4537.46</v>
      </c>
    </row>
    <row r="27" spans="1:4">
      <c r="A27" t="s">
        <v>3</v>
      </c>
      <c r="B27" s="2">
        <v>43050</v>
      </c>
      <c r="C27">
        <v>10.016400000000001</v>
      </c>
      <c r="D27">
        <v>4537.46</v>
      </c>
    </row>
    <row r="28" spans="1:4">
      <c r="A28" t="s">
        <v>3</v>
      </c>
      <c r="B28" s="2">
        <v>43051</v>
      </c>
      <c r="C28">
        <v>10.016299999999999</v>
      </c>
      <c r="D28">
        <v>4537.46</v>
      </c>
    </row>
    <row r="29" spans="1:4">
      <c r="A29" t="s">
        <v>3</v>
      </c>
      <c r="B29" s="2">
        <v>43052</v>
      </c>
      <c r="C29">
        <v>9.9806000000000008</v>
      </c>
      <c r="D29">
        <v>4504.16</v>
      </c>
    </row>
    <row r="30" spans="1:4">
      <c r="A30" t="s">
        <v>3</v>
      </c>
      <c r="B30" s="2">
        <v>43053</v>
      </c>
      <c r="C30">
        <v>9.8963000000000001</v>
      </c>
      <c r="D30">
        <v>4488.13</v>
      </c>
    </row>
    <row r="31" spans="1:4">
      <c r="A31" t="s">
        <v>3</v>
      </c>
      <c r="B31" s="2">
        <v>43054</v>
      </c>
      <c r="C31">
        <v>9.7233999999999998</v>
      </c>
      <c r="D31">
        <v>4451.6499999999996</v>
      </c>
    </row>
    <row r="32" spans="1:4">
      <c r="A32" t="s">
        <v>3</v>
      </c>
      <c r="B32" s="2">
        <v>43055</v>
      </c>
      <c r="C32">
        <v>9.7552000000000003</v>
      </c>
      <c r="D32">
        <v>4496.33</v>
      </c>
    </row>
    <row r="33" spans="1:19">
      <c r="A33" t="s">
        <v>3</v>
      </c>
      <c r="B33" s="2">
        <v>43056</v>
      </c>
      <c r="C33">
        <v>9.9205000000000005</v>
      </c>
      <c r="D33">
        <v>4530.4799999999996</v>
      </c>
    </row>
    <row r="34" spans="1:19">
      <c r="A34" t="s">
        <v>3</v>
      </c>
      <c r="B34" s="2">
        <v>43057</v>
      </c>
      <c r="C34">
        <v>9.9204000000000008</v>
      </c>
      <c r="D34">
        <v>4530.4799999999996</v>
      </c>
    </row>
    <row r="35" spans="1:19">
      <c r="A35" t="s">
        <v>3</v>
      </c>
      <c r="B35" s="2">
        <v>43058</v>
      </c>
      <c r="C35">
        <v>9.9204000000000008</v>
      </c>
      <c r="D35">
        <v>4530.4799999999996</v>
      </c>
    </row>
    <row r="36" spans="1:19">
      <c r="A36" t="s">
        <v>3</v>
      </c>
      <c r="B36" s="2">
        <v>43059</v>
      </c>
      <c r="C36">
        <v>9.9097000000000008</v>
      </c>
      <c r="D36">
        <v>4541.29</v>
      </c>
    </row>
    <row r="37" spans="1:19" ht="15.75" thickBot="1">
      <c r="A37" t="s">
        <v>3</v>
      </c>
      <c r="B37" s="2">
        <v>43060</v>
      </c>
      <c r="C37" s="5">
        <v>10.0474</v>
      </c>
      <c r="D37">
        <v>4553.5</v>
      </c>
    </row>
    <row r="38" spans="1:19" ht="15.75" thickBot="1">
      <c r="A38" t="s">
        <v>3</v>
      </c>
      <c r="B38" s="2">
        <v>43061</v>
      </c>
      <c r="C38" s="5">
        <v>9.9739000000000004</v>
      </c>
      <c r="D38">
        <v>4555.9799999999996</v>
      </c>
    </row>
    <row r="39" spans="1:19" ht="15.75" thickBot="1">
      <c r="A39" t="s">
        <v>3</v>
      </c>
      <c r="B39" s="2">
        <v>43062</v>
      </c>
      <c r="C39" s="5">
        <v>9.9725999999999999</v>
      </c>
      <c r="D39">
        <v>4560.2700000000004</v>
      </c>
      <c r="F39" s="23" t="s">
        <v>25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ht="15.75" thickBot="1">
      <c r="A40" t="s">
        <v>3</v>
      </c>
      <c r="B40" s="2">
        <v>43063</v>
      </c>
      <c r="C40" s="5">
        <v>10.0153</v>
      </c>
      <c r="D40">
        <v>4578.0200000000004</v>
      </c>
      <c r="F40" s="2">
        <f>MAX(B:B)</f>
        <v>44347</v>
      </c>
      <c r="G40" s="2">
        <f>EOMONTH($F$40,-G41)</f>
        <v>44316</v>
      </c>
      <c r="H40" s="2">
        <f t="shared" ref="H40:I40" si="0">EOMONTH($F$40,-H41)</f>
        <v>44255</v>
      </c>
      <c r="I40" s="2">
        <f t="shared" si="0"/>
        <v>44165</v>
      </c>
      <c r="J40" s="2">
        <f>EOMONTH($F$40,-J41)</f>
        <v>43982</v>
      </c>
      <c r="K40" s="2">
        <f>EOMONTH($F$40,-K41)</f>
        <v>43616</v>
      </c>
      <c r="L40" s="2">
        <f>EOMONTH($F$40,-L41)</f>
        <v>43251</v>
      </c>
      <c r="M40" s="2">
        <f>MIN(B1:B43)</f>
        <v>43025</v>
      </c>
      <c r="N40" s="2"/>
      <c r="O40" s="2"/>
      <c r="P40" s="2"/>
      <c r="Q40" s="2"/>
      <c r="R40" s="2"/>
      <c r="S40" s="2"/>
    </row>
    <row r="41" spans="1:19">
      <c r="A41" t="s">
        <v>3</v>
      </c>
      <c r="B41" s="2">
        <v>43064</v>
      </c>
      <c r="C41">
        <v>10.0152</v>
      </c>
      <c r="D41">
        <v>4578.0200000000004</v>
      </c>
      <c r="G41">
        <v>1</v>
      </c>
      <c r="H41">
        <v>3</v>
      </c>
      <c r="I41">
        <v>6</v>
      </c>
      <c r="J41">
        <v>12</v>
      </c>
      <c r="K41">
        <v>24</v>
      </c>
      <c r="L41">
        <v>36</v>
      </c>
      <c r="M41" t="s">
        <v>8</v>
      </c>
    </row>
    <row r="42" spans="1:19">
      <c r="A42" t="s">
        <v>3</v>
      </c>
      <c r="B42" s="2">
        <v>43065</v>
      </c>
      <c r="C42">
        <v>10.0151</v>
      </c>
      <c r="D42">
        <v>4578.0200000000004</v>
      </c>
      <c r="G42" t="s">
        <v>26</v>
      </c>
      <c r="H42" t="s">
        <v>27</v>
      </c>
      <c r="I42" t="s">
        <v>28</v>
      </c>
      <c r="J42" t="s">
        <v>29</v>
      </c>
      <c r="K42" t="s">
        <v>30</v>
      </c>
      <c r="L42" t="s">
        <v>31</v>
      </c>
      <c r="M42" t="s">
        <v>32</v>
      </c>
    </row>
    <row r="43" spans="1:19">
      <c r="A43" t="s">
        <v>3</v>
      </c>
      <c r="B43" s="2">
        <v>43066</v>
      </c>
      <c r="C43">
        <v>10.0413</v>
      </c>
      <c r="D43">
        <v>4587.84</v>
      </c>
      <c r="F43" t="s">
        <v>21</v>
      </c>
      <c r="G43" s="3">
        <f>VLOOKUP($F$40,$B:$D,2,0)/VLOOKUP(G40,$B:$D,2,0)-1</f>
        <v>5.3230001176209019E-2</v>
      </c>
      <c r="H43" s="3">
        <f>VLOOKUP($F$40,$B:$D,2,0)/VLOOKUP(H40,$B:$D,2,0)-1</f>
        <v>4.5408259231153325E-2</v>
      </c>
      <c r="I43" s="3">
        <f>VLOOKUP($F$40,$B:$D,2,0)/VLOOKUP(I40,$B:$D,2,0)-1</f>
        <v>0.1393550393734182</v>
      </c>
      <c r="J43" s="3">
        <f>VLOOKUP($F$40,$B:$D,2,0)/VLOOKUP(J40,$B:$D,2,0)-1</f>
        <v>0.56409509946627834</v>
      </c>
      <c r="K43" s="3">
        <f>(1+VLOOKUP($F$40,$B:$D,2,0)/VLOOKUP(K40,$B:$D,2,0)-1)^(365/($F$40-K40))-1</f>
        <v>0.17377845932986857</v>
      </c>
      <c r="L43" s="3">
        <f>(1+VLOOKUP($F$40,$B:$D,2,0)/VLOOKUP(L40,$B:$D,2,0)-1)^(365/($F$40-L40))-1</f>
        <v>0.12796656401430195</v>
      </c>
      <c r="M43" s="3">
        <f>(1+VLOOKUP($F$40,$B:$D,2,0)/VLOOKUP(M40,$B:$D,2,0)-1)^(365/($F$40-M40))-1</f>
        <v>0.14087470248308476</v>
      </c>
    </row>
    <row r="44" spans="1:19">
      <c r="A44" t="s">
        <v>3</v>
      </c>
      <c r="B44" s="2">
        <v>43067</v>
      </c>
      <c r="C44">
        <v>10.0604</v>
      </c>
      <c r="D44">
        <v>4580</v>
      </c>
      <c r="F44" t="s">
        <v>13</v>
      </c>
      <c r="G44" s="3">
        <f>VLOOKUP($F$40,$B:$D,3,0)/VLOOKUP(G40,$B:$D,3,0)-1</f>
        <v>6.7993471813857731E-2</v>
      </c>
      <c r="H44" s="3">
        <f>VLOOKUP($F$40,$B:$D,3,0)/VLOOKUP(H40,$B:$D,3,0)-1</f>
        <v>8.2384969485558512E-2</v>
      </c>
      <c r="I44" s="3">
        <f>VLOOKUP($F$40,$B:$D,3,0)/VLOOKUP(I40,$B:$D,3,0)-1</f>
        <v>0.22744673009061089</v>
      </c>
      <c r="J44" s="3">
        <f>VLOOKUP($F$40,$B:$D,3,0)/VLOOKUP(J40,$B:$D,3,0)-1</f>
        <v>0.66495562342528736</v>
      </c>
      <c r="K44" s="3">
        <f>(1+VLOOKUP($F$40,$B:$D,3,0)/VLOOKUP(K40,$B:$D,3,0)-1)^(365/($F$40-K40))-1</f>
        <v>0.16124955145377351</v>
      </c>
      <c r="L44" s="3">
        <f>(1+VLOOKUP($F$40,$B:$D,3,0)/VLOOKUP(L40,$B:$D,3,0)-1)^(365/($F$40-L40))-1</f>
        <v>0.13051082722384777</v>
      </c>
      <c r="M44" s="3">
        <f>(1+VLOOKUP($F$40,$B:$D,3,0)/VLOOKUP(M40,$B:$D,3,0)-1)^(365/($F$40-M40))-1</f>
        <v>0.11903106546754061</v>
      </c>
    </row>
    <row r="45" spans="1:19">
      <c r="A45" t="s">
        <v>3</v>
      </c>
      <c r="B45" s="2">
        <v>43068</v>
      </c>
      <c r="C45">
        <v>10.057499999999999</v>
      </c>
      <c r="D45">
        <v>4575.17</v>
      </c>
    </row>
    <row r="46" spans="1:19">
      <c r="A46" t="s">
        <v>3</v>
      </c>
      <c r="B46" s="2">
        <v>43069</v>
      </c>
      <c r="C46" s="79">
        <v>10.069599999999999</v>
      </c>
      <c r="D46">
        <v>4527.4399999999996</v>
      </c>
    </row>
    <row r="47" spans="1:19">
      <c r="B47" s="2">
        <v>43070</v>
      </c>
      <c r="C47">
        <v>10.0258</v>
      </c>
      <c r="D47">
        <v>4479.88</v>
      </c>
    </row>
    <row r="48" spans="1:19">
      <c r="B48" s="2">
        <v>43071</v>
      </c>
      <c r="C48">
        <v>10.025700000000001</v>
      </c>
      <c r="D48">
        <v>4479.88</v>
      </c>
    </row>
    <row r="49" spans="2:5">
      <c r="B49" s="2">
        <v>43072</v>
      </c>
      <c r="C49">
        <v>10.025600000000001</v>
      </c>
      <c r="D49">
        <v>4479.88</v>
      </c>
      <c r="E49" s="2"/>
    </row>
    <row r="50" spans="2:5">
      <c r="B50" s="2">
        <v>43073</v>
      </c>
      <c r="C50">
        <v>10.013299999999999</v>
      </c>
      <c r="D50">
        <v>4482.51</v>
      </c>
      <c r="E50" s="2"/>
    </row>
    <row r="51" spans="2:5">
      <c r="B51" s="2">
        <v>43074</v>
      </c>
      <c r="C51">
        <v>9.9989000000000008</v>
      </c>
      <c r="D51">
        <v>4480.1899999999996</v>
      </c>
      <c r="E51" s="2"/>
    </row>
    <row r="52" spans="2:5">
      <c r="B52" s="2">
        <v>43075</v>
      </c>
      <c r="C52">
        <v>10.000299999999999</v>
      </c>
      <c r="D52">
        <v>4445.01</v>
      </c>
      <c r="E52" s="2"/>
    </row>
    <row r="53" spans="2:5">
      <c r="B53" s="2">
        <v>43076</v>
      </c>
      <c r="C53">
        <v>10.128399999999999</v>
      </c>
      <c r="D53">
        <v>4501.9799999999996</v>
      </c>
      <c r="E53" s="2"/>
    </row>
    <row r="54" spans="2:5">
      <c r="B54" s="2">
        <v>43077</v>
      </c>
      <c r="C54">
        <v>10.2216</v>
      </c>
      <c r="D54">
        <v>4544.71</v>
      </c>
    </row>
    <row r="55" spans="2:5">
      <c r="B55" s="2">
        <v>43078</v>
      </c>
      <c r="C55">
        <v>10.221500000000001</v>
      </c>
      <c r="D55">
        <v>4544.71</v>
      </c>
    </row>
    <row r="56" spans="2:5">
      <c r="B56" s="2">
        <v>43079</v>
      </c>
      <c r="C56">
        <v>10.221399999999999</v>
      </c>
      <c r="D56">
        <v>4544.71</v>
      </c>
    </row>
    <row r="57" spans="2:5">
      <c r="B57" s="2">
        <v>43080</v>
      </c>
      <c r="C57">
        <v>10.2079</v>
      </c>
      <c r="D57">
        <v>4567.8100000000004</v>
      </c>
    </row>
    <row r="58" spans="2:5">
      <c r="B58" s="2">
        <v>43081</v>
      </c>
      <c r="C58">
        <v>10.187900000000001</v>
      </c>
      <c r="D58">
        <v>4532.53</v>
      </c>
    </row>
    <row r="59" spans="2:5">
      <c r="B59" s="2">
        <v>43082</v>
      </c>
      <c r="C59">
        <v>10.122999999999999</v>
      </c>
      <c r="D59">
        <v>4504.59</v>
      </c>
    </row>
    <row r="60" spans="2:5">
      <c r="B60" s="2">
        <v>43083</v>
      </c>
      <c r="C60">
        <v>10.0876</v>
      </c>
      <c r="D60">
        <v>4524.26</v>
      </c>
    </row>
    <row r="61" spans="2:5">
      <c r="B61" s="2">
        <v>43084</v>
      </c>
      <c r="C61">
        <v>10.2636</v>
      </c>
      <c r="D61">
        <v>4563.7700000000004</v>
      </c>
    </row>
    <row r="62" spans="2:5">
      <c r="B62" s="2">
        <v>43085</v>
      </c>
      <c r="C62">
        <v>10.263500000000001</v>
      </c>
      <c r="D62">
        <v>4563.7700000000004</v>
      </c>
    </row>
    <row r="63" spans="2:5">
      <c r="B63" s="2">
        <v>43086</v>
      </c>
      <c r="C63">
        <v>10.263400000000001</v>
      </c>
      <c r="D63">
        <v>4563.7700000000004</v>
      </c>
    </row>
    <row r="64" spans="2:5">
      <c r="B64" s="2">
        <v>43087</v>
      </c>
      <c r="C64">
        <v>10.278600000000001</v>
      </c>
      <c r="D64">
        <v>4587.97</v>
      </c>
    </row>
    <row r="65" spans="2:4">
      <c r="B65" s="2">
        <v>43088</v>
      </c>
      <c r="C65">
        <v>10.373100000000001</v>
      </c>
      <c r="D65">
        <v>4629.75</v>
      </c>
    </row>
    <row r="66" spans="2:4">
      <c r="B66" s="2">
        <v>43089</v>
      </c>
      <c r="C66">
        <v>10.4293</v>
      </c>
      <c r="D66">
        <v>4628.53</v>
      </c>
    </row>
    <row r="67" spans="2:4">
      <c r="B67" s="2">
        <v>43090</v>
      </c>
      <c r="C67">
        <v>10.449400000000001</v>
      </c>
      <c r="D67">
        <v>4635.75</v>
      </c>
    </row>
    <row r="68" spans="2:4">
      <c r="B68" s="2">
        <v>43091</v>
      </c>
      <c r="C68">
        <v>10.4602</v>
      </c>
      <c r="D68">
        <v>4654.67</v>
      </c>
    </row>
    <row r="69" spans="2:4">
      <c r="B69" s="2">
        <v>43092</v>
      </c>
      <c r="C69">
        <v>10.460100000000001</v>
      </c>
      <c r="D69">
        <v>4654.67</v>
      </c>
    </row>
    <row r="70" spans="2:4">
      <c r="B70" s="2">
        <v>43093</v>
      </c>
      <c r="C70">
        <v>10.46</v>
      </c>
      <c r="D70">
        <v>4654.67</v>
      </c>
    </row>
    <row r="71" spans="2:4">
      <c r="B71" s="2">
        <v>43094</v>
      </c>
      <c r="C71">
        <v>10.459899999999999</v>
      </c>
      <c r="D71">
        <v>4654.67</v>
      </c>
    </row>
    <row r="72" spans="2:4">
      <c r="B72" s="2">
        <v>43095</v>
      </c>
      <c r="C72">
        <v>10.446</v>
      </c>
      <c r="D72">
        <v>4670.3500000000004</v>
      </c>
    </row>
    <row r="73" spans="2:4">
      <c r="B73" s="2">
        <v>43096</v>
      </c>
      <c r="C73">
        <v>10.404</v>
      </c>
      <c r="D73">
        <v>4656.3500000000004</v>
      </c>
    </row>
    <row r="74" spans="2:4">
      <c r="B74" s="2">
        <v>43097</v>
      </c>
      <c r="C74">
        <v>10.4693</v>
      </c>
      <c r="D74">
        <v>4651.8999999999996</v>
      </c>
    </row>
    <row r="75" spans="2:4">
      <c r="B75" s="2">
        <v>43098</v>
      </c>
      <c r="C75">
        <v>10.5069</v>
      </c>
      <c r="D75">
        <v>4678.8599999999997</v>
      </c>
    </row>
    <row r="76" spans="2:4">
      <c r="B76" s="2">
        <v>43099</v>
      </c>
      <c r="C76">
        <v>10.5068</v>
      </c>
      <c r="D76">
        <v>4678.8599999999997</v>
      </c>
    </row>
    <row r="77" spans="2:4">
      <c r="B77" s="2">
        <v>43100</v>
      </c>
      <c r="C77">
        <v>10.5067</v>
      </c>
      <c r="D77">
        <v>4678.8599999999997</v>
      </c>
    </row>
    <row r="78" spans="2:4">
      <c r="B78" s="2">
        <v>43101</v>
      </c>
      <c r="C78">
        <v>10.504899999999999</v>
      </c>
      <c r="D78">
        <v>4652.8</v>
      </c>
    </row>
    <row r="79" spans="2:4">
      <c r="B79" s="2">
        <v>43102</v>
      </c>
      <c r="C79">
        <v>10.4872</v>
      </c>
      <c r="D79">
        <v>4642.16</v>
      </c>
    </row>
    <row r="80" spans="2:4">
      <c r="B80" s="2">
        <v>43103</v>
      </c>
      <c r="C80">
        <v>10.510899999999999</v>
      </c>
      <c r="D80">
        <v>4649.75</v>
      </c>
    </row>
    <row r="81" spans="2:4">
      <c r="B81" s="2">
        <v>43104</v>
      </c>
      <c r="C81">
        <v>10.4793</v>
      </c>
      <c r="D81">
        <v>4680.3100000000004</v>
      </c>
    </row>
    <row r="82" spans="2:4">
      <c r="B82" s="2">
        <v>43105</v>
      </c>
      <c r="C82">
        <v>10.5761</v>
      </c>
      <c r="D82">
        <v>4712.0200000000004</v>
      </c>
    </row>
    <row r="83" spans="2:4">
      <c r="B83" s="2">
        <v>43106</v>
      </c>
      <c r="C83">
        <v>10.576000000000001</v>
      </c>
      <c r="D83">
        <v>4712.0200000000004</v>
      </c>
    </row>
    <row r="84" spans="2:4">
      <c r="B84" s="2">
        <v>43107</v>
      </c>
      <c r="C84">
        <v>10.575900000000001</v>
      </c>
      <c r="D84">
        <v>4712.0200000000004</v>
      </c>
    </row>
    <row r="85" spans="2:4">
      <c r="B85" s="2">
        <v>43108</v>
      </c>
      <c r="C85">
        <v>10.638400000000001</v>
      </c>
      <c r="D85">
        <v>4743.5</v>
      </c>
    </row>
    <row r="86" spans="2:4">
      <c r="B86" s="2">
        <v>43109</v>
      </c>
      <c r="C86">
        <v>10.6191</v>
      </c>
      <c r="D86">
        <v>4745.5600000000004</v>
      </c>
    </row>
    <row r="87" spans="2:4">
      <c r="B87" s="2">
        <v>43110</v>
      </c>
      <c r="C87">
        <v>10.5845</v>
      </c>
      <c r="D87">
        <v>4740.07</v>
      </c>
    </row>
    <row r="88" spans="2:4">
      <c r="B88" s="2">
        <v>43111</v>
      </c>
      <c r="C88">
        <v>10.5928</v>
      </c>
      <c r="D88">
        <v>4749.05</v>
      </c>
    </row>
    <row r="89" spans="2:4">
      <c r="B89" s="2">
        <v>43112</v>
      </c>
      <c r="C89">
        <v>10.558400000000001</v>
      </c>
      <c r="D89">
        <v>4755.1000000000004</v>
      </c>
    </row>
    <row r="90" spans="2:4">
      <c r="B90" s="2">
        <v>43113</v>
      </c>
      <c r="C90">
        <v>10.558299999999999</v>
      </c>
      <c r="D90">
        <v>4755.1000000000004</v>
      </c>
    </row>
    <row r="91" spans="2:4">
      <c r="B91" s="2">
        <v>43114</v>
      </c>
      <c r="C91">
        <v>10.558199999999999</v>
      </c>
      <c r="D91">
        <v>4755.1000000000004</v>
      </c>
    </row>
    <row r="92" spans="2:4">
      <c r="B92" s="2">
        <v>43115</v>
      </c>
      <c r="C92">
        <v>10.649800000000001</v>
      </c>
      <c r="D92">
        <v>4773.72</v>
      </c>
    </row>
    <row r="93" spans="2:4">
      <c r="B93" s="2">
        <v>43116</v>
      </c>
      <c r="C93">
        <v>10.5128</v>
      </c>
      <c r="D93">
        <v>4739.58</v>
      </c>
    </row>
    <row r="94" spans="2:4">
      <c r="B94" s="2">
        <v>43117</v>
      </c>
      <c r="C94">
        <v>10.527900000000001</v>
      </c>
      <c r="D94">
        <v>4778.1499999999996</v>
      </c>
    </row>
    <row r="95" spans="2:4">
      <c r="B95" s="2">
        <v>43118</v>
      </c>
      <c r="C95">
        <v>10.5288</v>
      </c>
      <c r="D95">
        <v>4765.6000000000004</v>
      </c>
    </row>
    <row r="96" spans="2:4">
      <c r="B96" s="2">
        <v>43119</v>
      </c>
      <c r="C96">
        <v>10.677</v>
      </c>
      <c r="D96">
        <v>4802.1000000000004</v>
      </c>
    </row>
    <row r="97" spans="2:4">
      <c r="B97" s="2">
        <v>43120</v>
      </c>
      <c r="C97">
        <v>10.677</v>
      </c>
      <c r="D97">
        <v>4802.1000000000004</v>
      </c>
    </row>
    <row r="98" spans="2:4">
      <c r="B98" s="2">
        <v>43121</v>
      </c>
      <c r="C98">
        <v>10.6769</v>
      </c>
      <c r="D98">
        <v>4802.1000000000004</v>
      </c>
    </row>
    <row r="99" spans="2:4">
      <c r="B99" s="2">
        <v>43122</v>
      </c>
      <c r="C99">
        <v>10.644</v>
      </c>
      <c r="D99">
        <v>4834.57</v>
      </c>
    </row>
    <row r="100" spans="2:4">
      <c r="B100" s="2">
        <v>43123</v>
      </c>
      <c r="C100">
        <v>10.6396</v>
      </c>
      <c r="D100">
        <v>4880.57</v>
      </c>
    </row>
    <row r="101" spans="2:4">
      <c r="B101" s="2">
        <v>43124</v>
      </c>
      <c r="C101">
        <v>10.602</v>
      </c>
      <c r="D101">
        <v>4874.66</v>
      </c>
    </row>
    <row r="102" spans="2:4">
      <c r="B102" s="2">
        <v>43125</v>
      </c>
      <c r="C102">
        <v>10.545999999999999</v>
      </c>
      <c r="D102">
        <v>4852.1499999999996</v>
      </c>
    </row>
    <row r="103" spans="2:4">
      <c r="B103" s="2">
        <v>43126</v>
      </c>
      <c r="C103">
        <v>10.5459</v>
      </c>
      <c r="D103">
        <v>4852.1499999999996</v>
      </c>
    </row>
    <row r="104" spans="2:4">
      <c r="B104" s="2">
        <v>43127</v>
      </c>
      <c r="C104">
        <v>10.5458</v>
      </c>
      <c r="D104">
        <v>4852.1499999999996</v>
      </c>
    </row>
    <row r="105" spans="2:4">
      <c r="B105" s="2">
        <v>43128</v>
      </c>
      <c r="C105">
        <v>10.5458</v>
      </c>
      <c r="D105">
        <v>4852.1499999999996</v>
      </c>
    </row>
    <row r="106" spans="2:4">
      <c r="B106" s="2">
        <v>43129</v>
      </c>
      <c r="C106">
        <v>10.486700000000001</v>
      </c>
      <c r="D106">
        <v>4864.8999999999996</v>
      </c>
    </row>
    <row r="107" spans="2:4">
      <c r="B107" s="2">
        <v>43130</v>
      </c>
      <c r="C107">
        <v>10.4529</v>
      </c>
      <c r="D107">
        <v>4832.3900000000003</v>
      </c>
    </row>
    <row r="108" spans="2:4">
      <c r="B108" s="2">
        <v>43131</v>
      </c>
      <c r="C108">
        <v>10.416</v>
      </c>
      <c r="D108">
        <v>4812.21</v>
      </c>
    </row>
    <row r="109" spans="2:4">
      <c r="B109" s="2">
        <v>43132</v>
      </c>
      <c r="C109">
        <v>10.4856</v>
      </c>
      <c r="D109">
        <v>4805.97</v>
      </c>
    </row>
    <row r="110" spans="2:4">
      <c r="B110" s="2">
        <v>43133</v>
      </c>
      <c r="C110">
        <v>10.282999999999999</v>
      </c>
      <c r="D110">
        <v>4676.41</v>
      </c>
    </row>
    <row r="111" spans="2:4">
      <c r="B111" s="2">
        <v>43134</v>
      </c>
      <c r="C111">
        <v>10.2829</v>
      </c>
      <c r="D111">
        <v>4676.41</v>
      </c>
    </row>
    <row r="112" spans="2:4">
      <c r="B112" s="2">
        <v>43135</v>
      </c>
      <c r="C112">
        <v>10.2828</v>
      </c>
      <c r="D112">
        <v>4676.41</v>
      </c>
    </row>
    <row r="113" spans="2:4">
      <c r="B113" s="2">
        <v>43136</v>
      </c>
      <c r="C113">
        <v>10.0915</v>
      </c>
      <c r="D113">
        <v>4645.47</v>
      </c>
    </row>
    <row r="114" spans="2:4">
      <c r="B114" s="2">
        <v>43137</v>
      </c>
      <c r="C114">
        <v>9.8962000000000003</v>
      </c>
      <c r="D114">
        <v>4569.62</v>
      </c>
    </row>
    <row r="115" spans="2:4">
      <c r="B115" s="2">
        <v>43138</v>
      </c>
      <c r="C115">
        <v>10.039400000000001</v>
      </c>
      <c r="D115">
        <v>4565.8900000000003</v>
      </c>
    </row>
    <row r="116" spans="2:4">
      <c r="B116" s="2">
        <v>43139</v>
      </c>
      <c r="C116">
        <v>10.151300000000001</v>
      </c>
      <c r="D116">
        <v>4621.43</v>
      </c>
    </row>
    <row r="117" spans="2:4">
      <c r="B117" s="2">
        <v>43140</v>
      </c>
      <c r="C117">
        <v>10.1168</v>
      </c>
      <c r="D117">
        <v>4583.1000000000004</v>
      </c>
    </row>
    <row r="118" spans="2:4">
      <c r="B118" s="2">
        <v>43141</v>
      </c>
      <c r="C118">
        <v>10.1167</v>
      </c>
      <c r="D118">
        <v>4583.1000000000004</v>
      </c>
    </row>
    <row r="119" spans="2:4">
      <c r="B119" s="2">
        <v>43142</v>
      </c>
      <c r="C119">
        <v>10.1166</v>
      </c>
      <c r="D119">
        <v>4583.1000000000004</v>
      </c>
    </row>
    <row r="120" spans="2:4">
      <c r="B120" s="2">
        <v>43143</v>
      </c>
      <c r="C120">
        <v>10.2517</v>
      </c>
      <c r="D120">
        <v>4625.3999999999996</v>
      </c>
    </row>
    <row r="121" spans="2:4">
      <c r="B121" s="2">
        <v>43144</v>
      </c>
      <c r="C121">
        <v>10.2516</v>
      </c>
      <c r="D121">
        <v>4625.3999999999996</v>
      </c>
    </row>
    <row r="122" spans="2:4">
      <c r="B122" s="2">
        <v>43145</v>
      </c>
      <c r="C122">
        <v>10.219200000000001</v>
      </c>
      <c r="D122">
        <v>4613.28</v>
      </c>
    </row>
    <row r="123" spans="2:4">
      <c r="B123" s="2">
        <v>43146</v>
      </c>
      <c r="C123">
        <v>10.214</v>
      </c>
      <c r="D123">
        <v>4617.6400000000003</v>
      </c>
    </row>
    <row r="124" spans="2:4">
      <c r="B124" s="2">
        <v>43147</v>
      </c>
      <c r="C124">
        <v>10.1249</v>
      </c>
      <c r="D124">
        <v>4574.33</v>
      </c>
    </row>
    <row r="125" spans="2:4">
      <c r="B125" s="2">
        <v>43148</v>
      </c>
      <c r="C125">
        <v>10.1248</v>
      </c>
      <c r="D125">
        <v>4574.33</v>
      </c>
    </row>
    <row r="126" spans="2:4">
      <c r="B126" s="2">
        <v>43149</v>
      </c>
      <c r="C126">
        <v>10.124700000000001</v>
      </c>
      <c r="D126">
        <v>4574.33</v>
      </c>
    </row>
    <row r="127" spans="2:4">
      <c r="B127" s="2">
        <v>43150</v>
      </c>
      <c r="C127">
        <v>10.0785</v>
      </c>
      <c r="D127">
        <v>4537.17</v>
      </c>
    </row>
    <row r="128" spans="2:4">
      <c r="B128" s="2">
        <v>43151</v>
      </c>
      <c r="C128">
        <v>10.0762</v>
      </c>
      <c r="D128">
        <v>4534.0600000000004</v>
      </c>
    </row>
    <row r="129" spans="2:4">
      <c r="B129" s="2">
        <v>43152</v>
      </c>
      <c r="C129">
        <v>10.1287</v>
      </c>
      <c r="D129">
        <v>4544.8999999999996</v>
      </c>
    </row>
    <row r="130" spans="2:4">
      <c r="B130" s="2">
        <v>43153</v>
      </c>
      <c r="C130">
        <v>10.0617</v>
      </c>
      <c r="D130">
        <v>4532.7700000000004</v>
      </c>
    </row>
    <row r="131" spans="2:4">
      <c r="B131" s="2">
        <v>43154</v>
      </c>
      <c r="C131">
        <v>10.175599999999999</v>
      </c>
      <c r="D131">
        <v>4585.6099999999997</v>
      </c>
    </row>
    <row r="132" spans="2:4">
      <c r="B132" s="2">
        <v>43155</v>
      </c>
      <c r="C132">
        <v>10.175599999999999</v>
      </c>
      <c r="D132">
        <v>4585.6099999999997</v>
      </c>
    </row>
    <row r="133" spans="2:4">
      <c r="B133" s="2">
        <v>43156</v>
      </c>
      <c r="C133">
        <v>10.1755</v>
      </c>
      <c r="D133">
        <v>4585.6099999999997</v>
      </c>
    </row>
    <row r="134" spans="2:4">
      <c r="B134" s="2">
        <v>43157</v>
      </c>
      <c r="C134">
        <v>10.3009</v>
      </c>
      <c r="D134">
        <v>4626.9399999999996</v>
      </c>
    </row>
    <row r="135" spans="2:4">
      <c r="B135" s="2">
        <v>43158</v>
      </c>
      <c r="C135">
        <v>10.284700000000001</v>
      </c>
      <c r="D135">
        <v>4611.34</v>
      </c>
    </row>
    <row r="136" spans="2:4">
      <c r="B136" s="2">
        <v>43159</v>
      </c>
      <c r="C136">
        <v>10.228899999999999</v>
      </c>
      <c r="D136">
        <v>4591.54</v>
      </c>
    </row>
    <row r="137" spans="2:4">
      <c r="B137" s="2">
        <v>43160</v>
      </c>
      <c r="C137">
        <v>10.3409</v>
      </c>
      <c r="D137">
        <v>4572</v>
      </c>
    </row>
    <row r="138" spans="2:4">
      <c r="B138" s="2">
        <v>43161</v>
      </c>
      <c r="C138">
        <v>10.3408</v>
      </c>
      <c r="D138">
        <v>4572</v>
      </c>
    </row>
    <row r="139" spans="2:4">
      <c r="B139" s="2">
        <v>43162</v>
      </c>
      <c r="C139">
        <v>10.3407</v>
      </c>
      <c r="D139">
        <v>4572</v>
      </c>
    </row>
    <row r="140" spans="2:4">
      <c r="B140" s="2">
        <v>43163</v>
      </c>
      <c r="C140">
        <v>10.3406</v>
      </c>
      <c r="D140">
        <v>4572</v>
      </c>
    </row>
    <row r="141" spans="2:4">
      <c r="B141" s="2">
        <v>43164</v>
      </c>
      <c r="C141">
        <v>10.4236</v>
      </c>
      <c r="D141">
        <v>4527.12</v>
      </c>
    </row>
    <row r="142" spans="2:4">
      <c r="B142" s="2">
        <v>43165</v>
      </c>
      <c r="C142">
        <v>10.368399999999999</v>
      </c>
      <c r="D142">
        <v>4479.46</v>
      </c>
    </row>
    <row r="143" spans="2:4">
      <c r="B143" s="2">
        <v>43166</v>
      </c>
      <c r="C143">
        <v>10.333399999999999</v>
      </c>
      <c r="D143">
        <v>4435.8999999999996</v>
      </c>
    </row>
    <row r="144" spans="2:4">
      <c r="B144" s="2">
        <v>43167</v>
      </c>
      <c r="C144">
        <v>10.3588</v>
      </c>
      <c r="D144">
        <v>4467.47</v>
      </c>
    </row>
    <row r="145" spans="2:4">
      <c r="B145" s="2">
        <v>43168</v>
      </c>
      <c r="C145">
        <v>10.4261</v>
      </c>
      <c r="D145">
        <v>4461.5600000000004</v>
      </c>
    </row>
    <row r="146" spans="2:4">
      <c r="B146" s="2">
        <v>43169</v>
      </c>
      <c r="C146">
        <v>10.4261</v>
      </c>
      <c r="D146">
        <v>4461.5600000000004</v>
      </c>
    </row>
    <row r="147" spans="2:4">
      <c r="B147" s="2">
        <v>43170</v>
      </c>
      <c r="C147">
        <v>10.426</v>
      </c>
      <c r="D147">
        <v>4461.5600000000004</v>
      </c>
    </row>
    <row r="148" spans="2:4">
      <c r="B148" s="2">
        <v>43171</v>
      </c>
      <c r="C148">
        <v>10.4077</v>
      </c>
      <c r="D148">
        <v>4531.26</v>
      </c>
    </row>
    <row r="149" spans="2:4">
      <c r="B149" s="2">
        <v>43172</v>
      </c>
      <c r="C149">
        <v>10.551399999999999</v>
      </c>
      <c r="D149">
        <v>4543.78</v>
      </c>
    </row>
    <row r="150" spans="2:4">
      <c r="B150" s="2">
        <v>43173</v>
      </c>
      <c r="C150">
        <v>10.555</v>
      </c>
      <c r="D150">
        <v>4544.71</v>
      </c>
    </row>
    <row r="151" spans="2:4">
      <c r="B151" s="2">
        <v>43174</v>
      </c>
      <c r="C151">
        <v>10.534000000000001</v>
      </c>
      <c r="D151">
        <v>4531.03</v>
      </c>
    </row>
    <row r="152" spans="2:4">
      <c r="B152" s="2">
        <v>43175</v>
      </c>
      <c r="C152">
        <v>10.4163</v>
      </c>
      <c r="D152">
        <v>4468.68</v>
      </c>
    </row>
    <row r="153" spans="2:4">
      <c r="B153" s="2">
        <v>43176</v>
      </c>
      <c r="C153">
        <v>10.4162</v>
      </c>
      <c r="D153">
        <v>4468.68</v>
      </c>
    </row>
    <row r="154" spans="2:4">
      <c r="B154" s="2">
        <v>43177</v>
      </c>
      <c r="C154">
        <v>10.4161</v>
      </c>
      <c r="D154">
        <v>4468.68</v>
      </c>
    </row>
    <row r="155" spans="2:4">
      <c r="B155" s="2">
        <v>43178</v>
      </c>
      <c r="C155">
        <v>10.241899999999999</v>
      </c>
      <c r="D155">
        <v>4416.76</v>
      </c>
    </row>
    <row r="156" spans="2:4">
      <c r="B156" s="2">
        <v>43179</v>
      </c>
      <c r="C156">
        <v>10.2844</v>
      </c>
      <c r="D156">
        <v>4429.1400000000003</v>
      </c>
    </row>
    <row r="157" spans="2:4">
      <c r="B157" s="2">
        <v>43180</v>
      </c>
      <c r="C157">
        <v>10.353300000000001</v>
      </c>
      <c r="D157">
        <v>4443.9399999999996</v>
      </c>
    </row>
    <row r="158" spans="2:4">
      <c r="B158" s="2">
        <v>43181</v>
      </c>
      <c r="C158">
        <v>10.3344</v>
      </c>
      <c r="D158">
        <v>4422.8599999999997</v>
      </c>
    </row>
    <row r="159" spans="2:4">
      <c r="B159" s="2">
        <v>43182</v>
      </c>
      <c r="C159">
        <v>10.247999999999999</v>
      </c>
      <c r="D159">
        <v>4372.03</v>
      </c>
    </row>
    <row r="160" spans="2:4">
      <c r="B160" s="2">
        <v>43183</v>
      </c>
      <c r="C160">
        <v>10.2479</v>
      </c>
      <c r="D160">
        <v>4372.03</v>
      </c>
    </row>
    <row r="161" spans="2:4">
      <c r="B161" s="2">
        <v>43184</v>
      </c>
      <c r="C161">
        <v>10.2478</v>
      </c>
      <c r="D161">
        <v>4372.03</v>
      </c>
    </row>
    <row r="162" spans="2:4">
      <c r="B162" s="2">
        <v>43185</v>
      </c>
      <c r="C162">
        <v>10.4467</v>
      </c>
      <c r="D162">
        <v>4431.3900000000003</v>
      </c>
    </row>
    <row r="163" spans="2:4">
      <c r="B163" s="2">
        <v>43186</v>
      </c>
      <c r="C163">
        <v>10.516299999999999</v>
      </c>
      <c r="D163">
        <v>4459.96</v>
      </c>
    </row>
    <row r="164" spans="2:4">
      <c r="B164" s="2">
        <v>43187</v>
      </c>
      <c r="C164">
        <v>10.5099</v>
      </c>
      <c r="D164">
        <v>4432.62</v>
      </c>
    </row>
    <row r="165" spans="2:4">
      <c r="B165" s="2">
        <v>43188</v>
      </c>
      <c r="C165">
        <v>10.5098</v>
      </c>
      <c r="D165">
        <v>4432.62</v>
      </c>
    </row>
    <row r="166" spans="2:4">
      <c r="B166" s="2">
        <v>43189</v>
      </c>
      <c r="C166">
        <v>10.5097</v>
      </c>
      <c r="D166">
        <v>4432.62</v>
      </c>
    </row>
    <row r="167" spans="2:4">
      <c r="B167" s="2">
        <v>43190</v>
      </c>
      <c r="C167">
        <v>10.509600000000001</v>
      </c>
      <c r="D167">
        <v>4432.62</v>
      </c>
    </row>
    <row r="168" spans="2:4">
      <c r="B168" s="2">
        <v>43191</v>
      </c>
      <c r="C168">
        <v>10.509499999999999</v>
      </c>
      <c r="D168">
        <v>4432.62</v>
      </c>
    </row>
    <row r="169" spans="2:4">
      <c r="B169" s="2">
        <v>43192</v>
      </c>
      <c r="C169">
        <v>10.7697</v>
      </c>
      <c r="D169">
        <v>4481.82</v>
      </c>
    </row>
    <row r="170" spans="2:4">
      <c r="B170" s="2">
        <v>43193</v>
      </c>
      <c r="C170">
        <v>10.771000000000001</v>
      </c>
      <c r="D170">
        <v>4505.17</v>
      </c>
    </row>
    <row r="171" spans="2:4">
      <c r="B171" s="2">
        <v>43194</v>
      </c>
      <c r="C171">
        <v>10.608499999999999</v>
      </c>
      <c r="D171">
        <v>4455.1000000000004</v>
      </c>
    </row>
    <row r="172" spans="2:4">
      <c r="B172" s="2">
        <v>43195</v>
      </c>
      <c r="C172">
        <v>10.785299999999999</v>
      </c>
      <c r="D172">
        <v>4538.3100000000004</v>
      </c>
    </row>
    <row r="173" spans="2:4">
      <c r="B173" s="2">
        <v>43196</v>
      </c>
      <c r="C173">
        <v>10.841200000000001</v>
      </c>
      <c r="D173">
        <v>4550.84</v>
      </c>
    </row>
    <row r="174" spans="2:4">
      <c r="B174" s="2">
        <v>43197</v>
      </c>
      <c r="C174">
        <v>10.841100000000001</v>
      </c>
      <c r="D174">
        <v>4550.84</v>
      </c>
    </row>
    <row r="175" spans="2:4">
      <c r="B175" s="2">
        <v>43198</v>
      </c>
      <c r="C175">
        <v>10.841100000000001</v>
      </c>
      <c r="D175">
        <v>4550.84</v>
      </c>
    </row>
    <row r="176" spans="2:4">
      <c r="B176" s="2">
        <v>43199</v>
      </c>
      <c r="C176">
        <v>10.95</v>
      </c>
      <c r="D176">
        <v>4568.87</v>
      </c>
    </row>
    <row r="177" spans="2:4">
      <c r="B177" s="2">
        <v>43200</v>
      </c>
      <c r="C177">
        <v>10.865399999999999</v>
      </c>
      <c r="D177">
        <v>4576.79</v>
      </c>
    </row>
    <row r="178" spans="2:4">
      <c r="B178" s="2">
        <v>43201</v>
      </c>
      <c r="C178">
        <v>10.9663</v>
      </c>
      <c r="D178">
        <v>4580.37</v>
      </c>
    </row>
    <row r="179" spans="2:4">
      <c r="B179" s="2">
        <v>43202</v>
      </c>
      <c r="C179">
        <v>10.955500000000001</v>
      </c>
      <c r="D179">
        <v>4592.63</v>
      </c>
    </row>
    <row r="180" spans="2:4">
      <c r="B180" s="2">
        <v>43203</v>
      </c>
      <c r="C180">
        <v>10.9193</v>
      </c>
      <c r="D180">
        <v>4604.74</v>
      </c>
    </row>
    <row r="181" spans="2:4">
      <c r="B181" s="2">
        <v>43204</v>
      </c>
      <c r="C181">
        <v>10.9192</v>
      </c>
      <c r="D181">
        <v>4604.74</v>
      </c>
    </row>
    <row r="182" spans="2:4">
      <c r="B182" s="2">
        <v>43205</v>
      </c>
      <c r="C182">
        <v>10.9192</v>
      </c>
      <c r="D182">
        <v>4604.74</v>
      </c>
    </row>
    <row r="183" spans="2:4">
      <c r="B183" s="2">
        <v>43206</v>
      </c>
      <c r="C183">
        <v>11.01</v>
      </c>
      <c r="D183">
        <v>4627.6899999999996</v>
      </c>
    </row>
    <row r="184" spans="2:4">
      <c r="B184" s="2">
        <v>43207</v>
      </c>
      <c r="C184">
        <v>11.059799999999999</v>
      </c>
      <c r="D184">
        <v>4638.37</v>
      </c>
    </row>
    <row r="185" spans="2:4">
      <c r="B185" s="2">
        <v>43208</v>
      </c>
      <c r="C185">
        <v>11.0433</v>
      </c>
      <c r="D185">
        <v>4630.47</v>
      </c>
    </row>
    <row r="186" spans="2:4">
      <c r="B186" s="2">
        <v>43209</v>
      </c>
      <c r="C186">
        <v>11.088100000000001</v>
      </c>
      <c r="D186">
        <v>4650.8500000000004</v>
      </c>
    </row>
    <row r="187" spans="2:4">
      <c r="B187" s="2">
        <v>43210</v>
      </c>
      <c r="C187">
        <v>11.176</v>
      </c>
      <c r="D187">
        <v>4646.3</v>
      </c>
    </row>
    <row r="188" spans="2:4">
      <c r="B188" s="2">
        <v>43211</v>
      </c>
      <c r="C188">
        <v>11.1759</v>
      </c>
      <c r="D188">
        <v>4646.3</v>
      </c>
    </row>
    <row r="189" spans="2:4">
      <c r="B189" s="2">
        <v>43212</v>
      </c>
      <c r="C189">
        <v>11.175800000000001</v>
      </c>
      <c r="D189">
        <v>4646.3</v>
      </c>
    </row>
    <row r="190" spans="2:4">
      <c r="B190" s="2">
        <v>43213</v>
      </c>
      <c r="C190">
        <v>11.135899999999999</v>
      </c>
      <c r="D190">
        <v>4654.91</v>
      </c>
    </row>
    <row r="191" spans="2:4">
      <c r="B191" s="2">
        <v>43214</v>
      </c>
      <c r="C191">
        <v>11.1592</v>
      </c>
      <c r="D191">
        <v>4664.8599999999997</v>
      </c>
    </row>
    <row r="192" spans="2:4">
      <c r="B192" s="2">
        <v>43215</v>
      </c>
      <c r="C192">
        <v>11.1419</v>
      </c>
      <c r="D192">
        <v>4645.72</v>
      </c>
    </row>
    <row r="193" spans="2:4">
      <c r="B193" s="2">
        <v>43216</v>
      </c>
      <c r="C193">
        <v>11.186400000000001</v>
      </c>
      <c r="D193">
        <v>4666.37</v>
      </c>
    </row>
    <row r="194" spans="2:4">
      <c r="B194" s="2">
        <v>43217</v>
      </c>
      <c r="C194">
        <v>11.272399999999999</v>
      </c>
      <c r="D194">
        <v>4697.51</v>
      </c>
    </row>
    <row r="195" spans="2:4">
      <c r="B195" s="2">
        <v>43218</v>
      </c>
      <c r="C195">
        <v>11.272399999999999</v>
      </c>
      <c r="D195">
        <v>4697.51</v>
      </c>
    </row>
    <row r="196" spans="2:4">
      <c r="B196" s="2">
        <v>43219</v>
      </c>
      <c r="C196">
        <v>11.2723</v>
      </c>
      <c r="D196">
        <v>4697.51</v>
      </c>
    </row>
    <row r="197" spans="2:4">
      <c r="B197" s="2">
        <v>43220</v>
      </c>
      <c r="C197">
        <v>11.3507</v>
      </c>
      <c r="D197">
        <v>4723.51</v>
      </c>
    </row>
    <row r="198" spans="2:4">
      <c r="B198" s="2">
        <v>43221</v>
      </c>
      <c r="C198">
        <v>11.3507</v>
      </c>
      <c r="D198">
        <v>4723.51</v>
      </c>
    </row>
    <row r="199" spans="2:4">
      <c r="B199" s="2">
        <v>43222</v>
      </c>
      <c r="C199">
        <v>11.227399999999999</v>
      </c>
      <c r="D199">
        <v>4699.01</v>
      </c>
    </row>
    <row r="200" spans="2:4">
      <c r="B200" s="2">
        <v>43223</v>
      </c>
      <c r="C200">
        <v>11.109400000000001</v>
      </c>
      <c r="D200">
        <v>4672.71</v>
      </c>
    </row>
    <row r="201" spans="2:4">
      <c r="B201" s="2">
        <v>43224</v>
      </c>
      <c r="C201">
        <v>11.2074</v>
      </c>
      <c r="D201">
        <v>4649.3999999999996</v>
      </c>
    </row>
    <row r="202" spans="2:4">
      <c r="B202" s="2">
        <v>43225</v>
      </c>
      <c r="C202">
        <v>11.2074</v>
      </c>
      <c r="D202">
        <v>4649.3999999999996</v>
      </c>
    </row>
    <row r="203" spans="2:4">
      <c r="B203" s="2">
        <v>43226</v>
      </c>
      <c r="C203">
        <v>11.2073</v>
      </c>
      <c r="D203">
        <v>4649.3999999999996</v>
      </c>
    </row>
    <row r="204" spans="2:4">
      <c r="B204" s="2">
        <v>43227</v>
      </c>
      <c r="C204">
        <v>11.2804</v>
      </c>
      <c r="D204">
        <v>4687.32</v>
      </c>
    </row>
    <row r="205" spans="2:4">
      <c r="B205" s="2">
        <v>43228</v>
      </c>
      <c r="C205">
        <v>11.312099999999999</v>
      </c>
      <c r="D205">
        <v>4687.6499999999996</v>
      </c>
    </row>
    <row r="206" spans="2:4">
      <c r="B206" s="2">
        <v>43229</v>
      </c>
      <c r="C206">
        <v>11.243600000000001</v>
      </c>
      <c r="D206">
        <v>4688.24</v>
      </c>
    </row>
    <row r="207" spans="2:4">
      <c r="B207" s="2">
        <v>43230</v>
      </c>
      <c r="C207">
        <v>11.135</v>
      </c>
      <c r="D207">
        <v>4662.66</v>
      </c>
    </row>
    <row r="208" spans="2:4">
      <c r="B208" s="2">
        <v>43231</v>
      </c>
      <c r="C208">
        <v>11.2141</v>
      </c>
      <c r="D208">
        <v>4696.71</v>
      </c>
    </row>
    <row r="209" spans="2:4">
      <c r="B209" s="2">
        <v>43232</v>
      </c>
      <c r="C209">
        <v>11.214</v>
      </c>
      <c r="D209">
        <v>4696.71</v>
      </c>
    </row>
    <row r="210" spans="2:4">
      <c r="B210" s="2">
        <v>43233</v>
      </c>
      <c r="C210">
        <v>11.213900000000001</v>
      </c>
      <c r="D210">
        <v>4696.71</v>
      </c>
    </row>
    <row r="211" spans="2:4">
      <c r="B211" s="2">
        <v>43234</v>
      </c>
      <c r="C211">
        <v>11.139200000000001</v>
      </c>
      <c r="D211">
        <v>4685.6499999999996</v>
      </c>
    </row>
    <row r="212" spans="2:4">
      <c r="B212" s="2">
        <v>43235</v>
      </c>
      <c r="C212">
        <v>11.102</v>
      </c>
      <c r="D212">
        <v>4678.22</v>
      </c>
    </row>
    <row r="213" spans="2:4">
      <c r="B213" s="2">
        <v>43236</v>
      </c>
      <c r="C213">
        <v>11.111700000000001</v>
      </c>
      <c r="D213">
        <v>4660.46</v>
      </c>
    </row>
    <row r="214" spans="2:4">
      <c r="B214" s="2">
        <v>43237</v>
      </c>
      <c r="C214">
        <v>11.1236</v>
      </c>
      <c r="D214">
        <v>4644.08</v>
      </c>
    </row>
    <row r="215" spans="2:4">
      <c r="B215" s="2">
        <v>43238</v>
      </c>
      <c r="C215">
        <v>11.1652</v>
      </c>
      <c r="D215">
        <v>4597.1000000000004</v>
      </c>
    </row>
    <row r="216" spans="2:4">
      <c r="B216" s="2">
        <v>43239</v>
      </c>
      <c r="C216">
        <v>11.165100000000001</v>
      </c>
      <c r="D216">
        <v>4597.1000000000004</v>
      </c>
    </row>
    <row r="217" spans="2:4">
      <c r="B217" s="2">
        <v>43240</v>
      </c>
      <c r="C217">
        <v>11.164999999999999</v>
      </c>
      <c r="D217">
        <v>4597.1000000000004</v>
      </c>
    </row>
    <row r="218" spans="2:4">
      <c r="B218" s="2">
        <v>43241</v>
      </c>
      <c r="C218">
        <v>10.9636</v>
      </c>
      <c r="D218">
        <v>4554.33</v>
      </c>
    </row>
    <row r="219" spans="2:4">
      <c r="B219" s="2">
        <v>43242</v>
      </c>
      <c r="C219">
        <v>11.0589</v>
      </c>
      <c r="D219">
        <v>4570.9399999999996</v>
      </c>
    </row>
    <row r="220" spans="2:4">
      <c r="B220" s="2">
        <v>43243</v>
      </c>
      <c r="C220">
        <v>11.0341</v>
      </c>
      <c r="D220">
        <v>4528.4399999999996</v>
      </c>
    </row>
    <row r="221" spans="2:4">
      <c r="B221" s="2">
        <v>43244</v>
      </c>
      <c r="C221">
        <v>11.0381</v>
      </c>
      <c r="D221">
        <v>4554.92</v>
      </c>
    </row>
    <row r="222" spans="2:4">
      <c r="B222" s="2">
        <v>43245</v>
      </c>
      <c r="C222">
        <v>11.2326</v>
      </c>
      <c r="D222">
        <v>4606.18</v>
      </c>
    </row>
    <row r="223" spans="2:4">
      <c r="B223" s="2">
        <v>43246</v>
      </c>
      <c r="C223">
        <v>11.2326</v>
      </c>
      <c r="D223">
        <v>4606.18</v>
      </c>
    </row>
    <row r="224" spans="2:4">
      <c r="B224" s="2">
        <v>43247</v>
      </c>
      <c r="C224">
        <v>11.2325</v>
      </c>
      <c r="D224">
        <v>4606.18</v>
      </c>
    </row>
    <row r="225" spans="2:4">
      <c r="B225" s="2">
        <v>43248</v>
      </c>
      <c r="C225">
        <v>11.257099999999999</v>
      </c>
      <c r="D225">
        <v>4649.3100000000004</v>
      </c>
    </row>
    <row r="226" spans="2:4">
      <c r="B226" s="2">
        <v>43249</v>
      </c>
      <c r="C226">
        <v>11.1662</v>
      </c>
      <c r="D226">
        <v>4625.5200000000004</v>
      </c>
    </row>
    <row r="227" spans="2:4">
      <c r="B227" s="2">
        <v>43250</v>
      </c>
      <c r="C227">
        <v>11.2058</v>
      </c>
      <c r="D227">
        <v>4618.6400000000003</v>
      </c>
    </row>
    <row r="228" spans="2:4">
      <c r="B228" s="2">
        <v>43251</v>
      </c>
      <c r="C228">
        <v>11.227399999999999</v>
      </c>
      <c r="D228">
        <v>4654.3500000000004</v>
      </c>
    </row>
    <row r="229" spans="2:4">
      <c r="B229" s="2">
        <v>43252</v>
      </c>
      <c r="C229">
        <v>11.078900000000001</v>
      </c>
      <c r="D229">
        <v>4629.8</v>
      </c>
    </row>
    <row r="230" spans="2:4">
      <c r="B230" s="2">
        <v>43253</v>
      </c>
      <c r="C230">
        <v>11.078799999999999</v>
      </c>
      <c r="D230">
        <v>4629.8</v>
      </c>
    </row>
    <row r="231" spans="2:4">
      <c r="B231" s="2">
        <v>43254</v>
      </c>
      <c r="C231">
        <v>11.0787</v>
      </c>
      <c r="D231">
        <v>4629.8</v>
      </c>
    </row>
    <row r="232" spans="2:4">
      <c r="B232" s="2">
        <v>43255</v>
      </c>
      <c r="C232">
        <v>10.8986</v>
      </c>
      <c r="D232">
        <v>4597.03</v>
      </c>
    </row>
    <row r="233" spans="2:4">
      <c r="B233" s="2">
        <v>43256</v>
      </c>
      <c r="C233">
        <v>10.757400000000001</v>
      </c>
      <c r="D233">
        <v>4572.5200000000004</v>
      </c>
    </row>
    <row r="234" spans="2:4">
      <c r="B234" s="2">
        <v>43257</v>
      </c>
      <c r="C234">
        <v>11.034800000000001</v>
      </c>
      <c r="D234">
        <v>4618.75</v>
      </c>
    </row>
    <row r="235" spans="2:4">
      <c r="B235" s="2">
        <v>43258</v>
      </c>
      <c r="C235">
        <v>11.161</v>
      </c>
      <c r="D235">
        <v>4660.41</v>
      </c>
    </row>
    <row r="236" spans="2:4">
      <c r="B236" s="2">
        <v>43259</v>
      </c>
      <c r="C236">
        <v>11.1601</v>
      </c>
      <c r="D236">
        <v>4666.33</v>
      </c>
    </row>
    <row r="237" spans="2:4">
      <c r="B237" s="2">
        <v>43260</v>
      </c>
      <c r="C237">
        <v>11.16</v>
      </c>
      <c r="D237">
        <v>4666.33</v>
      </c>
    </row>
    <row r="238" spans="2:4">
      <c r="B238" s="2">
        <v>43261</v>
      </c>
      <c r="C238">
        <v>11.1599</v>
      </c>
      <c r="D238">
        <v>4666.33</v>
      </c>
    </row>
    <row r="239" spans="2:4">
      <c r="B239" s="2">
        <v>43262</v>
      </c>
      <c r="C239">
        <v>11.177300000000001</v>
      </c>
      <c r="D239">
        <v>4672.41</v>
      </c>
    </row>
    <row r="240" spans="2:4">
      <c r="B240" s="2">
        <v>43263</v>
      </c>
      <c r="C240">
        <v>11.2029</v>
      </c>
      <c r="D240">
        <v>4698.08</v>
      </c>
    </row>
    <row r="241" spans="2:4">
      <c r="B241" s="2">
        <v>43264</v>
      </c>
      <c r="C241">
        <v>11.170299999999999</v>
      </c>
      <c r="D241">
        <v>4700.2299999999996</v>
      </c>
    </row>
    <row r="242" spans="2:4">
      <c r="B242" s="2">
        <v>43265</v>
      </c>
      <c r="C242">
        <v>11.0946</v>
      </c>
      <c r="D242">
        <v>4685.93</v>
      </c>
    </row>
    <row r="243" spans="2:4">
      <c r="B243" s="2">
        <v>43266</v>
      </c>
      <c r="C243">
        <v>11.100899999999999</v>
      </c>
      <c r="D243">
        <v>4679.88</v>
      </c>
    </row>
    <row r="244" spans="2:4">
      <c r="B244" s="2">
        <v>43267</v>
      </c>
      <c r="C244">
        <v>11.1008</v>
      </c>
      <c r="D244">
        <v>4679.88</v>
      </c>
    </row>
    <row r="245" spans="2:4">
      <c r="B245" s="2">
        <v>43268</v>
      </c>
      <c r="C245">
        <v>11.1007</v>
      </c>
      <c r="D245">
        <v>4679.88</v>
      </c>
    </row>
    <row r="246" spans="2:4">
      <c r="B246" s="2">
        <v>43269</v>
      </c>
      <c r="C246">
        <v>11.101900000000001</v>
      </c>
      <c r="D246">
        <v>4671.38</v>
      </c>
    </row>
    <row r="247" spans="2:4">
      <c r="B247" s="2">
        <v>43270</v>
      </c>
      <c r="C247">
        <v>10.936</v>
      </c>
      <c r="D247">
        <v>4632.22</v>
      </c>
    </row>
    <row r="248" spans="2:4">
      <c r="B248" s="2">
        <v>43271</v>
      </c>
      <c r="C248">
        <v>10.9407</v>
      </c>
      <c r="D248">
        <v>4654.54</v>
      </c>
    </row>
    <row r="249" spans="2:4">
      <c r="B249" s="2">
        <v>43272</v>
      </c>
      <c r="C249">
        <v>10.902799999999999</v>
      </c>
      <c r="D249">
        <v>4637.53</v>
      </c>
    </row>
    <row r="250" spans="2:4">
      <c r="B250" s="2">
        <v>43273</v>
      </c>
      <c r="C250">
        <v>10.9419</v>
      </c>
      <c r="D250">
        <v>4668.6899999999996</v>
      </c>
    </row>
    <row r="251" spans="2:4">
      <c r="B251" s="2">
        <v>43274</v>
      </c>
      <c r="C251">
        <v>10.941800000000001</v>
      </c>
      <c r="D251">
        <v>4668.6899999999996</v>
      </c>
    </row>
    <row r="252" spans="2:4">
      <c r="B252" s="2">
        <v>43275</v>
      </c>
      <c r="C252">
        <v>10.941700000000001</v>
      </c>
      <c r="D252">
        <v>4668.6899999999996</v>
      </c>
    </row>
    <row r="253" spans="2:4">
      <c r="B253" s="2">
        <v>43276</v>
      </c>
      <c r="C253">
        <v>10.925599999999999</v>
      </c>
      <c r="D253">
        <v>4638.7299999999996</v>
      </c>
    </row>
    <row r="254" spans="2:4">
      <c r="B254" s="2">
        <v>43277</v>
      </c>
      <c r="C254">
        <v>11.016500000000001</v>
      </c>
      <c r="D254">
        <v>4640.43</v>
      </c>
    </row>
    <row r="255" spans="2:4">
      <c r="B255" s="2">
        <v>43278</v>
      </c>
      <c r="C255">
        <v>10.944599999999999</v>
      </c>
      <c r="D255">
        <v>4593.1000000000004</v>
      </c>
    </row>
    <row r="256" spans="2:4">
      <c r="B256" s="2">
        <v>43279</v>
      </c>
      <c r="C256">
        <v>10.8673</v>
      </c>
      <c r="D256">
        <v>4550.1499999999996</v>
      </c>
    </row>
    <row r="257" spans="2:4">
      <c r="B257" s="2">
        <v>43280</v>
      </c>
      <c r="C257">
        <v>11.016400000000001</v>
      </c>
      <c r="D257">
        <v>4608.29</v>
      </c>
    </row>
    <row r="258" spans="2:4">
      <c r="B258" s="2">
        <v>43281</v>
      </c>
      <c r="C258">
        <v>11.016400000000001</v>
      </c>
      <c r="D258">
        <v>4608.29</v>
      </c>
    </row>
    <row r="259" spans="2:4">
      <c r="B259" s="2">
        <v>43282</v>
      </c>
      <c r="C259">
        <v>11.016299999999999</v>
      </c>
      <c r="D259">
        <v>4608.29</v>
      </c>
    </row>
    <row r="260" spans="2:4">
      <c r="B260" s="2">
        <v>43283</v>
      </c>
      <c r="C260">
        <v>10.988799999999999</v>
      </c>
      <c r="D260">
        <v>4585.16</v>
      </c>
    </row>
    <row r="261" spans="2:4">
      <c r="B261" s="2">
        <v>43284</v>
      </c>
      <c r="C261">
        <v>10.988</v>
      </c>
      <c r="D261">
        <v>4605.92</v>
      </c>
    </row>
    <row r="262" spans="2:4">
      <c r="B262" s="2">
        <v>43285</v>
      </c>
      <c r="C262">
        <v>11.115</v>
      </c>
      <c r="D262">
        <v>4628.55</v>
      </c>
    </row>
    <row r="263" spans="2:4">
      <c r="B263" s="2">
        <v>43286</v>
      </c>
      <c r="C263">
        <v>11.0777</v>
      </c>
      <c r="D263">
        <v>4617.21</v>
      </c>
    </row>
    <row r="264" spans="2:4">
      <c r="B264" s="2">
        <v>43287</v>
      </c>
      <c r="C264">
        <v>11.065</v>
      </c>
      <c r="D264">
        <v>4629.45</v>
      </c>
    </row>
    <row r="265" spans="2:4">
      <c r="B265" s="2">
        <v>43288</v>
      </c>
      <c r="C265">
        <v>11.065</v>
      </c>
      <c r="D265">
        <v>4629.45</v>
      </c>
    </row>
    <row r="266" spans="2:4">
      <c r="B266" s="2">
        <v>43289</v>
      </c>
      <c r="C266">
        <v>11.0649</v>
      </c>
      <c r="D266">
        <v>4629.45</v>
      </c>
    </row>
    <row r="267" spans="2:4">
      <c r="B267" s="2">
        <v>43290</v>
      </c>
      <c r="C267">
        <v>11.149800000000001</v>
      </c>
      <c r="D267">
        <v>4667.33</v>
      </c>
    </row>
    <row r="268" spans="2:4">
      <c r="B268" s="2">
        <v>43291</v>
      </c>
      <c r="C268">
        <v>11.1778</v>
      </c>
      <c r="D268">
        <v>4707.41</v>
      </c>
    </row>
    <row r="269" spans="2:4">
      <c r="B269" s="2">
        <v>43292</v>
      </c>
      <c r="C269">
        <v>11.155799999999999</v>
      </c>
      <c r="D269">
        <v>4699.34</v>
      </c>
    </row>
    <row r="270" spans="2:4">
      <c r="B270" s="2">
        <v>43293</v>
      </c>
      <c r="C270">
        <v>11.221</v>
      </c>
      <c r="D270">
        <v>4721.42</v>
      </c>
    </row>
    <row r="271" spans="2:4">
      <c r="B271" s="2">
        <v>43294</v>
      </c>
      <c r="C271">
        <v>11.191800000000001</v>
      </c>
      <c r="D271">
        <v>4709.4799999999996</v>
      </c>
    </row>
    <row r="272" spans="2:4">
      <c r="B272" s="2">
        <v>43295</v>
      </c>
      <c r="C272">
        <v>11.191700000000001</v>
      </c>
      <c r="D272">
        <v>4709.4799999999996</v>
      </c>
    </row>
    <row r="273" spans="2:4">
      <c r="B273" s="2">
        <v>43296</v>
      </c>
      <c r="C273">
        <v>11.191599999999999</v>
      </c>
      <c r="D273">
        <v>4709.4799999999996</v>
      </c>
    </row>
    <row r="274" spans="2:4">
      <c r="B274" s="2">
        <v>43297</v>
      </c>
      <c r="C274">
        <v>11.0756</v>
      </c>
      <c r="D274">
        <v>4660.04</v>
      </c>
    </row>
    <row r="275" spans="2:4">
      <c r="B275" s="2">
        <v>43298</v>
      </c>
      <c r="C275">
        <v>11.111000000000001</v>
      </c>
      <c r="D275">
        <v>4703.5600000000004</v>
      </c>
    </row>
    <row r="276" spans="2:4">
      <c r="B276" s="2">
        <v>43299</v>
      </c>
      <c r="C276">
        <v>11.0334</v>
      </c>
      <c r="D276">
        <v>4679.6099999999997</v>
      </c>
    </row>
    <row r="277" spans="2:4">
      <c r="B277" s="2">
        <v>43300</v>
      </c>
      <c r="C277">
        <v>11.0488</v>
      </c>
      <c r="D277">
        <v>4666.8999999999996</v>
      </c>
    </row>
    <row r="278" spans="2:4">
      <c r="B278" s="2">
        <v>43301</v>
      </c>
      <c r="C278">
        <v>11.150499999999999</v>
      </c>
      <c r="D278">
        <v>4692.43</v>
      </c>
    </row>
    <row r="279" spans="2:4">
      <c r="B279" s="2">
        <v>43302</v>
      </c>
      <c r="C279">
        <v>11.150399999999999</v>
      </c>
      <c r="D279">
        <v>4692.43</v>
      </c>
    </row>
    <row r="280" spans="2:4">
      <c r="B280" s="2">
        <v>43303</v>
      </c>
      <c r="C280">
        <v>11.1503</v>
      </c>
      <c r="D280">
        <v>4692.43</v>
      </c>
    </row>
    <row r="281" spans="2:4">
      <c r="B281" s="2">
        <v>43304</v>
      </c>
      <c r="C281">
        <v>11.3605</v>
      </c>
      <c r="D281">
        <v>4729.95</v>
      </c>
    </row>
    <row r="282" spans="2:4">
      <c r="B282" s="2">
        <v>43305</v>
      </c>
      <c r="C282">
        <v>11.3786</v>
      </c>
      <c r="D282">
        <v>4768.5200000000004</v>
      </c>
    </row>
    <row r="283" spans="2:4">
      <c r="B283" s="2">
        <v>43306</v>
      </c>
      <c r="C283">
        <v>11.374499999999999</v>
      </c>
      <c r="D283">
        <v>4768.6000000000004</v>
      </c>
    </row>
    <row r="284" spans="2:4">
      <c r="B284" s="2">
        <v>43307</v>
      </c>
      <c r="C284">
        <v>11.373900000000001</v>
      </c>
      <c r="D284">
        <v>4789.16</v>
      </c>
    </row>
    <row r="285" spans="2:4">
      <c r="B285" s="2">
        <v>43308</v>
      </c>
      <c r="C285">
        <v>11.3995</v>
      </c>
      <c r="D285">
        <v>4834.01</v>
      </c>
    </row>
    <row r="286" spans="2:4">
      <c r="B286" s="2">
        <v>43309</v>
      </c>
      <c r="C286">
        <v>11.3994</v>
      </c>
      <c r="D286">
        <v>4834.01</v>
      </c>
    </row>
    <row r="287" spans="2:4">
      <c r="B287" s="2">
        <v>43310</v>
      </c>
      <c r="C287">
        <v>11.3993</v>
      </c>
      <c r="D287">
        <v>4834.01</v>
      </c>
    </row>
    <row r="288" spans="2:4">
      <c r="B288" s="2">
        <v>43311</v>
      </c>
      <c r="C288">
        <v>11.376300000000001</v>
      </c>
      <c r="D288">
        <v>4853.6899999999996</v>
      </c>
    </row>
    <row r="289" spans="2:4">
      <c r="B289" s="2">
        <v>43312</v>
      </c>
      <c r="C289">
        <v>11.5497</v>
      </c>
      <c r="D289">
        <v>4870.95</v>
      </c>
    </row>
    <row r="290" spans="2:4">
      <c r="B290" s="2">
        <v>43313</v>
      </c>
      <c r="C290">
        <v>11.590400000000001</v>
      </c>
      <c r="D290">
        <v>4869</v>
      </c>
    </row>
    <row r="291" spans="2:4">
      <c r="B291" s="2">
        <v>43314</v>
      </c>
      <c r="C291">
        <v>11.567299999999999</v>
      </c>
      <c r="D291">
        <v>4835.9799999999996</v>
      </c>
    </row>
    <row r="292" spans="2:4">
      <c r="B292" s="2">
        <v>43315</v>
      </c>
      <c r="C292">
        <v>11.679500000000001</v>
      </c>
      <c r="D292">
        <v>4880.1499999999996</v>
      </c>
    </row>
    <row r="293" spans="2:4">
      <c r="B293" s="2">
        <v>43316</v>
      </c>
      <c r="C293">
        <v>11.679500000000001</v>
      </c>
      <c r="D293">
        <v>4880.1499999999996</v>
      </c>
    </row>
    <row r="294" spans="2:4">
      <c r="B294" s="2">
        <v>43317</v>
      </c>
      <c r="C294">
        <v>11.679399999999999</v>
      </c>
      <c r="D294">
        <v>4880.1499999999996</v>
      </c>
    </row>
    <row r="295" spans="2:4">
      <c r="B295" s="2">
        <v>43318</v>
      </c>
      <c r="C295">
        <v>11.6532</v>
      </c>
      <c r="D295">
        <v>4893.68</v>
      </c>
    </row>
    <row r="296" spans="2:4">
      <c r="B296" s="2">
        <v>43319</v>
      </c>
      <c r="C296">
        <v>11.634</v>
      </c>
      <c r="D296">
        <v>4891.2700000000004</v>
      </c>
    </row>
    <row r="297" spans="2:4">
      <c r="B297" s="2">
        <v>43320</v>
      </c>
      <c r="C297">
        <v>11.6656</v>
      </c>
      <c r="D297">
        <v>4911.1099999999997</v>
      </c>
    </row>
    <row r="298" spans="2:4">
      <c r="B298" s="2">
        <v>43321</v>
      </c>
      <c r="C298">
        <v>11.664300000000001</v>
      </c>
      <c r="D298">
        <v>4926.08</v>
      </c>
    </row>
    <row r="299" spans="2:4">
      <c r="B299" s="2">
        <v>43322</v>
      </c>
      <c r="C299">
        <v>11.6767</v>
      </c>
      <c r="D299">
        <v>4903.6400000000003</v>
      </c>
    </row>
    <row r="300" spans="2:4">
      <c r="B300" s="2">
        <v>43323</v>
      </c>
      <c r="C300">
        <v>11.676600000000001</v>
      </c>
      <c r="D300">
        <v>4903.6400000000003</v>
      </c>
    </row>
    <row r="301" spans="2:4">
      <c r="B301" s="2">
        <v>43324</v>
      </c>
      <c r="C301">
        <v>11.676600000000001</v>
      </c>
      <c r="D301">
        <v>4903.6400000000003</v>
      </c>
    </row>
    <row r="302" spans="2:4">
      <c r="B302" s="2">
        <v>43325</v>
      </c>
      <c r="C302">
        <v>11.5875</v>
      </c>
      <c r="D302">
        <v>4872.3999999999996</v>
      </c>
    </row>
    <row r="303" spans="2:4">
      <c r="B303" s="2">
        <v>43326</v>
      </c>
      <c r="C303">
        <v>11.653499999999999</v>
      </c>
      <c r="D303">
        <v>4906.75</v>
      </c>
    </row>
    <row r="304" spans="2:4">
      <c r="B304" s="2">
        <v>43327</v>
      </c>
      <c r="C304">
        <v>11.653499999999999</v>
      </c>
      <c r="D304">
        <v>4906.75</v>
      </c>
    </row>
    <row r="305" spans="2:4">
      <c r="B305" s="2">
        <v>43328</v>
      </c>
      <c r="C305">
        <v>11.596</v>
      </c>
      <c r="D305">
        <v>4885</v>
      </c>
    </row>
    <row r="306" spans="2:4">
      <c r="B306" s="2">
        <v>43329</v>
      </c>
      <c r="C306">
        <v>11.668900000000001</v>
      </c>
      <c r="D306">
        <v>4928.33</v>
      </c>
    </row>
    <row r="307" spans="2:4">
      <c r="B307" s="2">
        <v>43330</v>
      </c>
      <c r="C307">
        <v>11.668900000000001</v>
      </c>
      <c r="D307">
        <v>4928.33</v>
      </c>
    </row>
    <row r="308" spans="2:4">
      <c r="B308" s="2">
        <v>43331</v>
      </c>
      <c r="C308">
        <v>11.668799999999999</v>
      </c>
      <c r="D308">
        <v>4928.33</v>
      </c>
    </row>
    <row r="309" spans="2:4">
      <c r="B309" s="2">
        <v>43332</v>
      </c>
      <c r="C309">
        <v>11.698700000000001</v>
      </c>
      <c r="D309">
        <v>4966.5200000000004</v>
      </c>
    </row>
    <row r="310" spans="2:4">
      <c r="B310" s="2">
        <v>43333</v>
      </c>
      <c r="C310">
        <v>11.6904</v>
      </c>
      <c r="D310">
        <v>4976.33</v>
      </c>
    </row>
    <row r="311" spans="2:4">
      <c r="B311" s="2">
        <v>43334</v>
      </c>
      <c r="C311">
        <v>11.6904</v>
      </c>
      <c r="D311">
        <v>4976.33</v>
      </c>
    </row>
    <row r="312" spans="2:4">
      <c r="B312" s="2">
        <v>43335</v>
      </c>
      <c r="C312">
        <v>11.7355</v>
      </c>
      <c r="D312">
        <v>4985.5600000000004</v>
      </c>
    </row>
    <row r="313" spans="2:4">
      <c r="B313" s="2">
        <v>43336</v>
      </c>
      <c r="C313">
        <v>11.6402</v>
      </c>
      <c r="D313">
        <v>4975.08</v>
      </c>
    </row>
    <row r="314" spans="2:4">
      <c r="B314" s="2">
        <v>43337</v>
      </c>
      <c r="C314">
        <v>11.6402</v>
      </c>
      <c r="D314">
        <v>4975.08</v>
      </c>
    </row>
    <row r="315" spans="2:4">
      <c r="B315" s="2">
        <v>43338</v>
      </c>
      <c r="C315">
        <v>11.6401</v>
      </c>
      <c r="D315">
        <v>4975.08</v>
      </c>
    </row>
    <row r="316" spans="2:4">
      <c r="B316" s="2">
        <v>43339</v>
      </c>
      <c r="C316">
        <v>11.667199999999999</v>
      </c>
      <c r="D316">
        <v>5030.8999999999996</v>
      </c>
    </row>
    <row r="317" spans="2:4">
      <c r="B317" s="2">
        <v>43340</v>
      </c>
      <c r="C317">
        <v>11.6723</v>
      </c>
      <c r="D317">
        <v>5043.26</v>
      </c>
    </row>
    <row r="318" spans="2:4">
      <c r="B318" s="2">
        <v>43341</v>
      </c>
      <c r="C318">
        <v>11.6534</v>
      </c>
      <c r="D318">
        <v>5034.74</v>
      </c>
    </row>
    <row r="319" spans="2:4">
      <c r="B319" s="2">
        <v>43342</v>
      </c>
      <c r="C319">
        <v>11.612399999999999</v>
      </c>
      <c r="D319">
        <v>5034.32</v>
      </c>
    </row>
    <row r="320" spans="2:4">
      <c r="B320" s="2">
        <v>43343</v>
      </c>
      <c r="C320">
        <v>11.617000000000001</v>
      </c>
      <c r="D320">
        <v>5040.9799999999996</v>
      </c>
    </row>
    <row r="321" spans="2:4">
      <c r="B321" s="2">
        <v>43344</v>
      </c>
      <c r="C321">
        <v>11.616899999999999</v>
      </c>
      <c r="D321">
        <v>5040.9799999999996</v>
      </c>
    </row>
    <row r="322" spans="2:4">
      <c r="B322" s="2">
        <v>43345</v>
      </c>
      <c r="C322">
        <v>11.616899999999999</v>
      </c>
      <c r="D322">
        <v>5040.9799999999996</v>
      </c>
    </row>
    <row r="323" spans="2:4">
      <c r="B323" s="2">
        <v>43346</v>
      </c>
      <c r="C323">
        <v>11.472799999999999</v>
      </c>
      <c r="D323">
        <v>5003.5200000000004</v>
      </c>
    </row>
    <row r="324" spans="2:4">
      <c r="B324" s="2">
        <v>43347</v>
      </c>
      <c r="C324">
        <v>11.2669</v>
      </c>
      <c r="D324">
        <v>4947.5600000000004</v>
      </c>
    </row>
    <row r="325" spans="2:4">
      <c r="B325" s="2">
        <v>43348</v>
      </c>
      <c r="C325">
        <v>11.153</v>
      </c>
      <c r="D325">
        <v>4927.1400000000003</v>
      </c>
    </row>
    <row r="326" spans="2:4">
      <c r="B326" s="2">
        <v>43349</v>
      </c>
      <c r="C326">
        <v>11.1937</v>
      </c>
      <c r="D326">
        <v>4952.09</v>
      </c>
    </row>
    <row r="327" spans="2:4">
      <c r="B327" s="2">
        <v>43350</v>
      </c>
      <c r="C327">
        <v>11.257899999999999</v>
      </c>
      <c r="D327">
        <v>4984.42</v>
      </c>
    </row>
    <row r="328" spans="2:4">
      <c r="B328" s="2">
        <v>43351</v>
      </c>
      <c r="C328">
        <v>11.257899999999999</v>
      </c>
      <c r="D328">
        <v>4984.42</v>
      </c>
    </row>
    <row r="329" spans="2:4">
      <c r="B329" s="2">
        <v>43352</v>
      </c>
      <c r="C329">
        <v>11.2578</v>
      </c>
      <c r="D329">
        <v>4984.42</v>
      </c>
    </row>
    <row r="330" spans="2:4">
      <c r="B330" s="2">
        <v>43353</v>
      </c>
      <c r="C330">
        <v>11.0442</v>
      </c>
      <c r="D330">
        <v>4916.57</v>
      </c>
    </row>
    <row r="331" spans="2:4">
      <c r="B331" s="2">
        <v>43354</v>
      </c>
      <c r="C331">
        <v>10.8988</v>
      </c>
      <c r="D331">
        <v>4847.0200000000004</v>
      </c>
    </row>
    <row r="332" spans="2:4">
      <c r="B332" s="2">
        <v>43355</v>
      </c>
      <c r="C332">
        <v>10.983000000000001</v>
      </c>
      <c r="D332">
        <v>4880.53</v>
      </c>
    </row>
    <row r="333" spans="2:4">
      <c r="B333" s="2">
        <v>43356</v>
      </c>
      <c r="C333">
        <v>10.983000000000001</v>
      </c>
      <c r="D333">
        <v>4880.53</v>
      </c>
    </row>
    <row r="334" spans="2:4">
      <c r="B334" s="2">
        <v>43357</v>
      </c>
      <c r="C334">
        <v>11.1584</v>
      </c>
      <c r="D334">
        <v>4945.33</v>
      </c>
    </row>
    <row r="335" spans="2:4">
      <c r="B335" s="2">
        <v>43358</v>
      </c>
      <c r="C335">
        <v>11.158300000000001</v>
      </c>
      <c r="D335">
        <v>4945.33</v>
      </c>
    </row>
    <row r="336" spans="2:4">
      <c r="B336" s="2">
        <v>43359</v>
      </c>
      <c r="C336">
        <v>11.158300000000001</v>
      </c>
      <c r="D336">
        <v>4945.33</v>
      </c>
    </row>
    <row r="337" spans="2:4">
      <c r="B337" s="2">
        <v>43360</v>
      </c>
      <c r="C337">
        <v>11.0115</v>
      </c>
      <c r="D337">
        <v>4891.9799999999996</v>
      </c>
    </row>
    <row r="338" spans="2:4">
      <c r="B338" s="2">
        <v>43361</v>
      </c>
      <c r="C338">
        <v>11.0223</v>
      </c>
      <c r="D338">
        <v>4844.42</v>
      </c>
    </row>
    <row r="339" spans="2:4">
      <c r="B339" s="2">
        <v>43362</v>
      </c>
      <c r="C339">
        <v>10.8941</v>
      </c>
      <c r="D339">
        <v>4820.95</v>
      </c>
    </row>
    <row r="340" spans="2:4">
      <c r="B340" s="2">
        <v>43363</v>
      </c>
      <c r="C340">
        <v>10.8941</v>
      </c>
      <c r="D340">
        <v>4820.95</v>
      </c>
    </row>
    <row r="341" spans="2:4">
      <c r="B341" s="2">
        <v>43364</v>
      </c>
      <c r="C341">
        <v>10.8049</v>
      </c>
      <c r="D341">
        <v>4766.3100000000004</v>
      </c>
    </row>
    <row r="342" spans="2:4">
      <c r="B342" s="2">
        <v>43365</v>
      </c>
      <c r="C342">
        <v>10.8049</v>
      </c>
      <c r="D342">
        <v>4766.3100000000004</v>
      </c>
    </row>
    <row r="343" spans="2:4">
      <c r="B343" s="2">
        <v>43366</v>
      </c>
      <c r="C343">
        <v>10.8048</v>
      </c>
      <c r="D343">
        <v>4766.3100000000004</v>
      </c>
    </row>
    <row r="344" spans="2:4">
      <c r="B344" s="2">
        <v>43367</v>
      </c>
      <c r="C344">
        <v>10.5055</v>
      </c>
      <c r="D344">
        <v>4676.82</v>
      </c>
    </row>
    <row r="345" spans="2:4">
      <c r="B345" s="2">
        <v>43368</v>
      </c>
      <c r="C345">
        <v>10.5116</v>
      </c>
      <c r="D345">
        <v>4714.57</v>
      </c>
    </row>
    <row r="346" spans="2:4">
      <c r="B346" s="2">
        <v>43369</v>
      </c>
      <c r="C346">
        <v>10.505000000000001</v>
      </c>
      <c r="D346">
        <v>4712.5200000000004</v>
      </c>
    </row>
    <row r="347" spans="2:4">
      <c r="B347" s="2">
        <v>43370</v>
      </c>
      <c r="C347">
        <v>10.4107</v>
      </c>
      <c r="D347">
        <v>4666.7700000000004</v>
      </c>
    </row>
    <row r="348" spans="2:4">
      <c r="B348" s="2">
        <v>43371</v>
      </c>
      <c r="C348">
        <v>10.412599999999999</v>
      </c>
      <c r="D348">
        <v>4631.6000000000004</v>
      </c>
    </row>
    <row r="349" spans="2:4">
      <c r="B349" s="2">
        <v>43372</v>
      </c>
      <c r="C349">
        <v>10.4125</v>
      </c>
      <c r="D349">
        <v>4631.6000000000004</v>
      </c>
    </row>
    <row r="350" spans="2:4">
      <c r="B350" s="2">
        <v>43373</v>
      </c>
      <c r="C350">
        <v>10.4125</v>
      </c>
      <c r="D350">
        <v>4631.6000000000004</v>
      </c>
    </row>
    <row r="351" spans="2:4">
      <c r="B351" s="2">
        <v>43374</v>
      </c>
      <c r="C351">
        <v>10.364599999999999</v>
      </c>
      <c r="D351">
        <v>4664.16</v>
      </c>
    </row>
    <row r="352" spans="2:4">
      <c r="B352" s="2">
        <v>43375</v>
      </c>
      <c r="C352">
        <v>10.364599999999999</v>
      </c>
      <c r="D352">
        <v>4664.16</v>
      </c>
    </row>
    <row r="353" spans="2:4">
      <c r="B353" s="2">
        <v>43376</v>
      </c>
      <c r="C353">
        <v>10.2219</v>
      </c>
      <c r="D353">
        <v>4603.74</v>
      </c>
    </row>
    <row r="354" spans="2:4">
      <c r="B354" s="2">
        <v>43377</v>
      </c>
      <c r="C354">
        <v>10.0181</v>
      </c>
      <c r="D354">
        <v>4501.09</v>
      </c>
    </row>
    <row r="355" spans="2:4">
      <c r="B355" s="2">
        <v>43378</v>
      </c>
      <c r="C355">
        <v>9.8952000000000009</v>
      </c>
      <c r="D355">
        <v>4384.66</v>
      </c>
    </row>
    <row r="356" spans="2:4">
      <c r="B356" s="2">
        <v>43379</v>
      </c>
      <c r="C356">
        <v>9.8945000000000007</v>
      </c>
      <c r="D356">
        <v>4384.66</v>
      </c>
    </row>
    <row r="357" spans="2:4">
      <c r="B357" s="2">
        <v>43380</v>
      </c>
      <c r="C357">
        <v>9.8939000000000004</v>
      </c>
      <c r="D357">
        <v>4384.66</v>
      </c>
    </row>
    <row r="358" spans="2:4">
      <c r="B358" s="2">
        <v>43381</v>
      </c>
      <c r="C358">
        <v>9.8954000000000004</v>
      </c>
      <c r="D358">
        <v>4380.6000000000004</v>
      </c>
    </row>
    <row r="359" spans="2:4">
      <c r="B359" s="2">
        <v>43382</v>
      </c>
      <c r="C359">
        <v>9.6997</v>
      </c>
      <c r="D359">
        <v>4358.3</v>
      </c>
    </row>
    <row r="360" spans="2:4">
      <c r="B360" s="2">
        <v>43383</v>
      </c>
      <c r="C360">
        <v>10.0738</v>
      </c>
      <c r="D360">
        <v>4446.6000000000004</v>
      </c>
    </row>
    <row r="361" spans="2:4">
      <c r="B361" s="2">
        <v>43384</v>
      </c>
      <c r="C361">
        <v>9.8797999999999995</v>
      </c>
      <c r="D361">
        <v>4352.46</v>
      </c>
    </row>
    <row r="362" spans="2:4">
      <c r="B362" s="2">
        <v>43385</v>
      </c>
      <c r="C362">
        <v>10.1791</v>
      </c>
      <c r="D362">
        <v>4451.1499999999996</v>
      </c>
    </row>
    <row r="363" spans="2:4">
      <c r="B363" s="2">
        <v>43386</v>
      </c>
      <c r="C363">
        <v>10.1785</v>
      </c>
      <c r="D363">
        <v>4451.1499999999996</v>
      </c>
    </row>
    <row r="364" spans="2:4">
      <c r="B364" s="2">
        <v>43387</v>
      </c>
      <c r="C364">
        <v>10.1778</v>
      </c>
      <c r="D364">
        <v>4451.1499999999996</v>
      </c>
    </row>
    <row r="365" spans="2:4">
      <c r="B365" s="2">
        <v>43388</v>
      </c>
      <c r="C365">
        <v>10.165699999999999</v>
      </c>
      <c r="D365">
        <v>4470.7</v>
      </c>
    </row>
    <row r="366" spans="2:4">
      <c r="B366" s="2">
        <v>43389</v>
      </c>
      <c r="C366">
        <v>10.2349</v>
      </c>
      <c r="D366">
        <v>4509.67</v>
      </c>
    </row>
    <row r="367" spans="2:4">
      <c r="B367" s="2">
        <v>43390</v>
      </c>
      <c r="C367">
        <v>10.1318</v>
      </c>
      <c r="D367">
        <v>4441.34</v>
      </c>
    </row>
    <row r="368" spans="2:4">
      <c r="B368" s="2">
        <v>43391</v>
      </c>
      <c r="C368">
        <v>10.1312</v>
      </c>
      <c r="D368">
        <v>4441.34</v>
      </c>
    </row>
    <row r="369" spans="2:4">
      <c r="B369" s="2">
        <v>43392</v>
      </c>
      <c r="C369">
        <v>9.9640000000000004</v>
      </c>
      <c r="D369">
        <v>4382.0600000000004</v>
      </c>
    </row>
    <row r="370" spans="2:4">
      <c r="B370" s="2">
        <v>43393</v>
      </c>
      <c r="C370">
        <v>9.9633000000000003</v>
      </c>
      <c r="D370">
        <v>4382.0600000000004</v>
      </c>
    </row>
    <row r="371" spans="2:4">
      <c r="B371" s="2">
        <v>43394</v>
      </c>
      <c r="C371">
        <v>9.9626999999999999</v>
      </c>
      <c r="D371">
        <v>4382.0600000000004</v>
      </c>
    </row>
    <row r="372" spans="2:4">
      <c r="B372" s="2">
        <v>43395</v>
      </c>
      <c r="C372">
        <v>9.8638999999999992</v>
      </c>
      <c r="D372">
        <v>4354.5600000000004</v>
      </c>
    </row>
    <row r="373" spans="2:4">
      <c r="B373" s="2">
        <v>43396</v>
      </c>
      <c r="C373">
        <v>9.7003000000000004</v>
      </c>
      <c r="D373">
        <v>4313.8599999999997</v>
      </c>
    </row>
    <row r="374" spans="2:4">
      <c r="B374" s="2">
        <v>43397</v>
      </c>
      <c r="C374">
        <v>9.8460999999999999</v>
      </c>
      <c r="D374">
        <v>4348.78</v>
      </c>
    </row>
    <row r="375" spans="2:4">
      <c r="B375" s="2">
        <v>43398</v>
      </c>
      <c r="C375">
        <v>9.8916000000000004</v>
      </c>
      <c r="D375">
        <v>4305.25</v>
      </c>
    </row>
    <row r="376" spans="2:4">
      <c r="B376" s="2">
        <v>43399</v>
      </c>
      <c r="C376">
        <v>9.9017999999999997</v>
      </c>
      <c r="D376">
        <v>4273.1899999999996</v>
      </c>
    </row>
    <row r="377" spans="2:4">
      <c r="B377" s="2">
        <v>43400</v>
      </c>
      <c r="C377">
        <v>9.9011999999999993</v>
      </c>
      <c r="D377">
        <v>4273.1899999999996</v>
      </c>
    </row>
    <row r="378" spans="2:4">
      <c r="B378" s="2">
        <v>43401</v>
      </c>
      <c r="C378">
        <v>9.9006000000000007</v>
      </c>
      <c r="D378">
        <v>4273.1899999999996</v>
      </c>
    </row>
    <row r="379" spans="2:4">
      <c r="B379" s="2">
        <v>43402</v>
      </c>
      <c r="C379">
        <v>9.9481999999999999</v>
      </c>
      <c r="D379">
        <v>4370.76</v>
      </c>
    </row>
    <row r="380" spans="2:4">
      <c r="B380" s="2">
        <v>43403</v>
      </c>
      <c r="C380">
        <v>10.0588</v>
      </c>
      <c r="D380">
        <v>4363.07</v>
      </c>
    </row>
    <row r="381" spans="2:4">
      <c r="B381" s="2">
        <v>43404</v>
      </c>
      <c r="C381">
        <v>10.227600000000001</v>
      </c>
      <c r="D381">
        <v>4440.16</v>
      </c>
    </row>
    <row r="382" spans="2:4">
      <c r="B382" s="2">
        <v>43405</v>
      </c>
      <c r="C382">
        <v>10.2905</v>
      </c>
      <c r="D382">
        <v>4446.33</v>
      </c>
    </row>
    <row r="383" spans="2:4">
      <c r="B383" s="2">
        <v>43406</v>
      </c>
      <c r="C383">
        <v>10.379300000000001</v>
      </c>
      <c r="D383">
        <v>4512.22</v>
      </c>
    </row>
    <row r="384" spans="2:4">
      <c r="B384" s="2">
        <v>43407</v>
      </c>
      <c r="C384">
        <v>10.3786</v>
      </c>
      <c r="D384">
        <v>4512.22</v>
      </c>
    </row>
    <row r="385" spans="2:4">
      <c r="B385" s="2">
        <v>43408</v>
      </c>
      <c r="C385">
        <v>10.3779</v>
      </c>
      <c r="D385">
        <v>4512.22</v>
      </c>
    </row>
    <row r="386" spans="2:4">
      <c r="B386" s="2">
        <v>43409</v>
      </c>
      <c r="C386">
        <v>10.4115</v>
      </c>
      <c r="D386">
        <v>4502.67</v>
      </c>
    </row>
    <row r="387" spans="2:4">
      <c r="B387" s="2">
        <v>43410</v>
      </c>
      <c r="C387">
        <v>10.446099999999999</v>
      </c>
      <c r="D387">
        <v>4495.93</v>
      </c>
    </row>
    <row r="388" spans="2:4">
      <c r="B388" s="2">
        <v>43411</v>
      </c>
      <c r="C388">
        <v>10.504300000000001</v>
      </c>
      <c r="D388">
        <v>4528.41</v>
      </c>
    </row>
    <row r="389" spans="2:4">
      <c r="B389" s="2">
        <v>43412</v>
      </c>
      <c r="C389">
        <v>10.5037</v>
      </c>
      <c r="D389">
        <v>4528.41</v>
      </c>
    </row>
    <row r="390" spans="2:4">
      <c r="B390" s="2">
        <v>43413</v>
      </c>
      <c r="C390">
        <v>10.521100000000001</v>
      </c>
      <c r="D390">
        <v>4531.8</v>
      </c>
    </row>
    <row r="391" spans="2:4">
      <c r="B391" s="2">
        <v>43414</v>
      </c>
      <c r="C391">
        <v>10.5205</v>
      </c>
      <c r="D391">
        <v>4531.8</v>
      </c>
    </row>
    <row r="392" spans="2:4">
      <c r="B392" s="2">
        <v>43415</v>
      </c>
      <c r="C392">
        <v>10.5198</v>
      </c>
      <c r="D392">
        <v>4531.8</v>
      </c>
    </row>
    <row r="393" spans="2:4">
      <c r="B393" s="2">
        <v>43416</v>
      </c>
      <c r="C393">
        <v>10.437200000000001</v>
      </c>
      <c r="D393">
        <v>4485.49</v>
      </c>
    </row>
    <row r="394" spans="2:4">
      <c r="B394" s="2">
        <v>43417</v>
      </c>
      <c r="C394">
        <v>10.478999999999999</v>
      </c>
      <c r="D394">
        <v>4521.57</v>
      </c>
    </row>
    <row r="395" spans="2:4">
      <c r="B395" s="2">
        <v>43418</v>
      </c>
      <c r="C395">
        <v>10.5221</v>
      </c>
      <c r="D395">
        <v>4521.57</v>
      </c>
    </row>
    <row r="396" spans="2:4">
      <c r="B396" s="2">
        <v>43419</v>
      </c>
      <c r="C396">
        <v>10.568300000000001</v>
      </c>
      <c r="D396">
        <v>4538.1099999999997</v>
      </c>
    </row>
    <row r="397" spans="2:4">
      <c r="B397" s="2">
        <v>43420</v>
      </c>
      <c r="C397">
        <v>10.6533</v>
      </c>
      <c r="D397">
        <v>4559.6499999999996</v>
      </c>
    </row>
    <row r="398" spans="2:4">
      <c r="B398" s="2">
        <v>43421</v>
      </c>
      <c r="C398">
        <v>10.6526</v>
      </c>
      <c r="D398">
        <v>4559.6499999999996</v>
      </c>
    </row>
    <row r="399" spans="2:4">
      <c r="B399" s="2">
        <v>43422</v>
      </c>
      <c r="C399">
        <v>10.651999999999999</v>
      </c>
      <c r="D399">
        <v>4559.6499999999996</v>
      </c>
    </row>
    <row r="400" spans="2:4">
      <c r="B400" s="2">
        <v>43423</v>
      </c>
      <c r="C400">
        <v>10.7104</v>
      </c>
      <c r="D400">
        <v>4592.09</v>
      </c>
    </row>
    <row r="401" spans="2:4">
      <c r="B401" s="2">
        <v>43424</v>
      </c>
      <c r="C401">
        <v>10.5749</v>
      </c>
      <c r="D401">
        <v>4548.25</v>
      </c>
    </row>
    <row r="402" spans="2:4">
      <c r="B402" s="2">
        <v>43425</v>
      </c>
      <c r="C402">
        <v>10.6251</v>
      </c>
      <c r="D402">
        <v>4535.6400000000003</v>
      </c>
    </row>
    <row r="403" spans="2:4">
      <c r="B403" s="2">
        <v>43426</v>
      </c>
      <c r="C403">
        <v>10.520899999999999</v>
      </c>
      <c r="D403">
        <v>4504.5</v>
      </c>
    </row>
    <row r="404" spans="2:4">
      <c r="B404" s="2">
        <v>43427</v>
      </c>
      <c r="C404">
        <v>10.520200000000001</v>
      </c>
      <c r="D404">
        <v>4504.5</v>
      </c>
    </row>
    <row r="405" spans="2:4">
      <c r="B405" s="2">
        <v>43428</v>
      </c>
      <c r="C405">
        <v>10.519500000000001</v>
      </c>
      <c r="D405">
        <v>4504.5</v>
      </c>
    </row>
    <row r="406" spans="2:4">
      <c r="B406" s="2">
        <v>43429</v>
      </c>
      <c r="C406">
        <v>10.5189</v>
      </c>
      <c r="D406">
        <v>4504.5</v>
      </c>
    </row>
    <row r="407" spans="2:4">
      <c r="B407" s="2">
        <v>43430</v>
      </c>
      <c r="C407">
        <v>10.6402</v>
      </c>
      <c r="D407">
        <v>4540.6400000000003</v>
      </c>
    </row>
    <row r="408" spans="2:4">
      <c r="B408" s="2">
        <v>43431</v>
      </c>
      <c r="C408">
        <v>10.7103</v>
      </c>
      <c r="D408">
        <v>4559.28</v>
      </c>
    </row>
    <row r="409" spans="2:4">
      <c r="B409" s="2">
        <v>43432</v>
      </c>
      <c r="C409">
        <v>10.687799999999999</v>
      </c>
      <c r="D409">
        <v>4567.1000000000004</v>
      </c>
    </row>
    <row r="410" spans="2:4">
      <c r="B410" s="2">
        <v>43433</v>
      </c>
      <c r="C410">
        <v>10.8055</v>
      </c>
      <c r="D410">
        <v>4617.6400000000003</v>
      </c>
    </row>
    <row r="411" spans="2:4">
      <c r="B411" s="2">
        <v>43434</v>
      </c>
      <c r="C411">
        <v>10.946300000000001</v>
      </c>
      <c r="D411">
        <v>4626.51</v>
      </c>
    </row>
    <row r="412" spans="2:4">
      <c r="B412" s="2">
        <v>43435</v>
      </c>
      <c r="C412">
        <v>10.945600000000001</v>
      </c>
      <c r="D412">
        <v>4626.51</v>
      </c>
    </row>
    <row r="413" spans="2:4">
      <c r="B413" s="2">
        <v>43436</v>
      </c>
      <c r="C413">
        <v>10.944900000000001</v>
      </c>
      <c r="D413">
        <v>4626.51</v>
      </c>
    </row>
    <row r="414" spans="2:4">
      <c r="B414" s="2">
        <v>43437</v>
      </c>
      <c r="C414">
        <v>11.0275</v>
      </c>
      <c r="D414">
        <v>4638.97</v>
      </c>
    </row>
    <row r="415" spans="2:4">
      <c r="B415" s="2">
        <v>43438</v>
      </c>
      <c r="C415">
        <v>10.985900000000001</v>
      </c>
      <c r="D415">
        <v>4632.34</v>
      </c>
    </row>
    <row r="416" spans="2:4">
      <c r="B416" s="2">
        <v>43439</v>
      </c>
      <c r="C416">
        <v>10.9587</v>
      </c>
      <c r="D416">
        <v>4589.41</v>
      </c>
    </row>
    <row r="417" spans="2:4">
      <c r="B417" s="2">
        <v>43440</v>
      </c>
      <c r="C417">
        <v>10.755699999999999</v>
      </c>
      <c r="D417">
        <v>4512.59</v>
      </c>
    </row>
    <row r="418" spans="2:4">
      <c r="B418" s="2">
        <v>43441</v>
      </c>
      <c r="C418">
        <v>10.847</v>
      </c>
      <c r="D418">
        <v>4544.67</v>
      </c>
    </row>
    <row r="419" spans="2:4">
      <c r="B419" s="2">
        <v>43442</v>
      </c>
      <c r="C419">
        <v>10.846299999999999</v>
      </c>
      <c r="D419">
        <v>4544.67</v>
      </c>
    </row>
    <row r="420" spans="2:4">
      <c r="B420" s="2">
        <v>43443</v>
      </c>
      <c r="C420">
        <v>10.845599999999999</v>
      </c>
      <c r="D420">
        <v>4544.67</v>
      </c>
    </row>
    <row r="421" spans="2:4">
      <c r="B421" s="2">
        <v>43444</v>
      </c>
      <c r="C421">
        <v>10.6159</v>
      </c>
      <c r="D421">
        <v>4458.18</v>
      </c>
    </row>
    <row r="422" spans="2:4">
      <c r="B422" s="2">
        <v>43445</v>
      </c>
      <c r="C422">
        <v>10.736700000000001</v>
      </c>
      <c r="D422">
        <v>4497.62</v>
      </c>
    </row>
    <row r="423" spans="2:4">
      <c r="B423" s="2">
        <v>43446</v>
      </c>
      <c r="C423">
        <v>10.9526</v>
      </c>
      <c r="D423">
        <v>4582.8500000000004</v>
      </c>
    </row>
    <row r="424" spans="2:4">
      <c r="B424" s="2">
        <v>43447</v>
      </c>
      <c r="C424">
        <v>11.0768</v>
      </c>
      <c r="D424">
        <v>4608.9399999999996</v>
      </c>
    </row>
    <row r="425" spans="2:4">
      <c r="B425" s="2">
        <v>43448</v>
      </c>
      <c r="C425">
        <v>11.0649</v>
      </c>
      <c r="D425">
        <v>4616.3500000000004</v>
      </c>
    </row>
    <row r="426" spans="2:4">
      <c r="B426" s="2">
        <v>43449</v>
      </c>
      <c r="C426">
        <v>11.0642</v>
      </c>
      <c r="D426">
        <v>4616.3500000000004</v>
      </c>
    </row>
    <row r="427" spans="2:4">
      <c r="B427" s="2">
        <v>43450</v>
      </c>
      <c r="C427">
        <v>11.063499999999999</v>
      </c>
      <c r="D427">
        <v>4616.3500000000004</v>
      </c>
    </row>
    <row r="428" spans="2:4">
      <c r="B428" s="2">
        <v>43451</v>
      </c>
      <c r="C428">
        <v>11.1045</v>
      </c>
      <c r="D428">
        <v>4652.5600000000004</v>
      </c>
    </row>
    <row r="429" spans="2:4">
      <c r="B429" s="2">
        <v>43452</v>
      </c>
      <c r="C429">
        <v>11.1111</v>
      </c>
      <c r="D429">
        <v>4663.41</v>
      </c>
    </row>
    <row r="430" spans="2:4">
      <c r="B430" s="2">
        <v>43453</v>
      </c>
      <c r="C430">
        <v>11.236700000000001</v>
      </c>
      <c r="D430">
        <v>4696.49</v>
      </c>
    </row>
    <row r="431" spans="2:4">
      <c r="B431" s="2">
        <v>43454</v>
      </c>
      <c r="C431">
        <v>11.235099999999999</v>
      </c>
      <c r="D431">
        <v>4689.82</v>
      </c>
    </row>
    <row r="432" spans="2:4">
      <c r="B432" s="2">
        <v>43455</v>
      </c>
      <c r="C432">
        <v>11.1149</v>
      </c>
      <c r="D432">
        <v>4609.1400000000003</v>
      </c>
    </row>
    <row r="433" spans="2:4">
      <c r="B433" s="2">
        <v>43456</v>
      </c>
      <c r="C433">
        <v>11.1142</v>
      </c>
      <c r="D433">
        <v>4609.1400000000003</v>
      </c>
    </row>
    <row r="434" spans="2:4">
      <c r="B434" s="2">
        <v>43457</v>
      </c>
      <c r="C434">
        <v>11.1135</v>
      </c>
      <c r="D434">
        <v>4609.1400000000003</v>
      </c>
    </row>
    <row r="435" spans="2:4">
      <c r="B435" s="2">
        <v>43458</v>
      </c>
      <c r="C435">
        <v>10.93</v>
      </c>
      <c r="D435">
        <v>4570.6499999999996</v>
      </c>
    </row>
    <row r="436" spans="2:4">
      <c r="B436" s="2">
        <v>43459</v>
      </c>
      <c r="C436">
        <v>10.9293</v>
      </c>
      <c r="D436">
        <v>4570.6499999999996</v>
      </c>
    </row>
    <row r="437" spans="2:4">
      <c r="B437" s="2">
        <v>43460</v>
      </c>
      <c r="C437">
        <v>10.931800000000001</v>
      </c>
      <c r="D437">
        <v>4590.8100000000004</v>
      </c>
    </row>
    <row r="438" spans="2:4">
      <c r="B438" s="2">
        <v>43461</v>
      </c>
      <c r="C438">
        <v>11.0031</v>
      </c>
      <c r="D438">
        <v>4609.0200000000004</v>
      </c>
    </row>
    <row r="439" spans="2:4">
      <c r="B439" s="2">
        <v>43462</v>
      </c>
      <c r="C439">
        <v>11.071899999999999</v>
      </c>
      <c r="D439">
        <v>4648.5200000000004</v>
      </c>
    </row>
    <row r="440" spans="2:4">
      <c r="B440" s="2">
        <v>43463</v>
      </c>
      <c r="C440">
        <v>11.071199999999999</v>
      </c>
      <c r="D440">
        <v>4648.5200000000004</v>
      </c>
    </row>
    <row r="441" spans="2:4">
      <c r="B441" s="2">
        <v>43464</v>
      </c>
      <c r="C441">
        <v>11.070499999999999</v>
      </c>
      <c r="D441">
        <v>4648.5200000000004</v>
      </c>
    </row>
    <row r="442" spans="2:4">
      <c r="B442" s="2">
        <v>43465</v>
      </c>
      <c r="C442">
        <v>11.115600000000001</v>
      </c>
      <c r="D442">
        <v>4653.68</v>
      </c>
    </row>
    <row r="443" spans="2:4">
      <c r="B443" s="2">
        <v>43466</v>
      </c>
      <c r="C443">
        <v>11.141400000000001</v>
      </c>
      <c r="D443">
        <v>4668.6099999999997</v>
      </c>
    </row>
    <row r="444" spans="2:4">
      <c r="B444" s="2">
        <v>43467</v>
      </c>
      <c r="C444">
        <v>11.0501</v>
      </c>
      <c r="D444">
        <v>4617.92</v>
      </c>
    </row>
    <row r="445" spans="2:4">
      <c r="B445" s="2">
        <v>43468</v>
      </c>
      <c r="C445">
        <v>11.048500000000001</v>
      </c>
      <c r="D445">
        <v>4570.83</v>
      </c>
    </row>
    <row r="446" spans="2:4">
      <c r="B446" s="2">
        <v>43469</v>
      </c>
      <c r="C446">
        <v>11.039300000000001</v>
      </c>
      <c r="D446">
        <v>4592.62</v>
      </c>
    </row>
    <row r="447" spans="2:4">
      <c r="B447" s="2">
        <v>43470</v>
      </c>
      <c r="C447">
        <v>11.038600000000001</v>
      </c>
      <c r="D447">
        <v>4592.62</v>
      </c>
    </row>
    <row r="448" spans="2:4">
      <c r="B448" s="2">
        <v>43471</v>
      </c>
      <c r="C448">
        <v>11.0379</v>
      </c>
      <c r="D448">
        <v>4592.62</v>
      </c>
    </row>
    <row r="449" spans="2:4">
      <c r="B449" s="2">
        <v>43472</v>
      </c>
      <c r="C449">
        <v>11.047700000000001</v>
      </c>
      <c r="D449">
        <v>4605.01</v>
      </c>
    </row>
    <row r="450" spans="2:4">
      <c r="B450" s="2">
        <v>43473</v>
      </c>
      <c r="C450">
        <v>10.866400000000001</v>
      </c>
      <c r="D450">
        <v>4617.05</v>
      </c>
    </row>
    <row r="451" spans="2:4">
      <c r="B451" s="2">
        <v>43474</v>
      </c>
      <c r="C451">
        <v>10.8848</v>
      </c>
      <c r="D451">
        <v>4633.7700000000004</v>
      </c>
    </row>
    <row r="452" spans="2:4">
      <c r="B452" s="2">
        <v>43475</v>
      </c>
      <c r="C452">
        <v>10.8972</v>
      </c>
      <c r="D452">
        <v>4628.4799999999996</v>
      </c>
    </row>
    <row r="453" spans="2:4">
      <c r="B453" s="2">
        <v>43476</v>
      </c>
      <c r="C453">
        <v>10.869899999999999</v>
      </c>
      <c r="D453">
        <v>4616.3500000000004</v>
      </c>
    </row>
    <row r="454" spans="2:4">
      <c r="B454" s="2">
        <v>43477</v>
      </c>
      <c r="C454">
        <v>10.869300000000001</v>
      </c>
      <c r="D454">
        <v>4616.3500000000004</v>
      </c>
    </row>
    <row r="455" spans="2:4">
      <c r="B455" s="2">
        <v>43478</v>
      </c>
      <c r="C455">
        <v>10.868600000000001</v>
      </c>
      <c r="D455">
        <v>4616.3500000000004</v>
      </c>
    </row>
    <row r="456" spans="2:4">
      <c r="B456" s="2">
        <v>43479</v>
      </c>
      <c r="C456">
        <v>10.831099999999999</v>
      </c>
      <c r="D456">
        <v>4592.8</v>
      </c>
    </row>
    <row r="457" spans="2:4">
      <c r="B457" s="2">
        <v>43480</v>
      </c>
      <c r="C457">
        <v>10.9918</v>
      </c>
      <c r="D457">
        <v>4647.0600000000004</v>
      </c>
    </row>
    <row r="458" spans="2:4">
      <c r="B458" s="2">
        <v>43481</v>
      </c>
      <c r="C458">
        <v>10.973000000000001</v>
      </c>
      <c r="D458">
        <v>4648.47</v>
      </c>
    </row>
    <row r="459" spans="2:4">
      <c r="B459" s="2">
        <v>43482</v>
      </c>
      <c r="C459">
        <v>10.9109</v>
      </c>
      <c r="D459">
        <v>4651.68</v>
      </c>
    </row>
    <row r="460" spans="2:4">
      <c r="B460" s="2">
        <v>43483</v>
      </c>
      <c r="C460">
        <v>10.868399999999999</v>
      </c>
      <c r="D460">
        <v>4642.6499999999996</v>
      </c>
    </row>
    <row r="461" spans="2:4">
      <c r="B461" s="2">
        <v>43484</v>
      </c>
      <c r="C461">
        <v>10.867699999999999</v>
      </c>
      <c r="D461">
        <v>4642.6499999999996</v>
      </c>
    </row>
    <row r="462" spans="2:4">
      <c r="B462" s="2">
        <v>43485</v>
      </c>
      <c r="C462">
        <v>10.867100000000001</v>
      </c>
      <c r="D462">
        <v>4642.6499999999996</v>
      </c>
    </row>
    <row r="463" spans="2:4">
      <c r="B463" s="2">
        <v>43486</v>
      </c>
      <c r="C463">
        <v>10.877000000000001</v>
      </c>
      <c r="D463">
        <v>4651.41</v>
      </c>
    </row>
    <row r="464" spans="2:4">
      <c r="B464" s="2">
        <v>43487</v>
      </c>
      <c r="C464">
        <v>10.9261</v>
      </c>
      <c r="D464">
        <v>4641.17</v>
      </c>
    </row>
    <row r="465" spans="2:4">
      <c r="B465" s="2">
        <v>43488</v>
      </c>
      <c r="C465">
        <v>10.922700000000001</v>
      </c>
      <c r="D465">
        <v>4610.3900000000003</v>
      </c>
    </row>
    <row r="466" spans="2:4">
      <c r="B466" s="2">
        <v>43489</v>
      </c>
      <c r="C466">
        <v>10.8886</v>
      </c>
      <c r="D466">
        <v>4613.76</v>
      </c>
    </row>
    <row r="467" spans="2:4">
      <c r="B467" s="2">
        <v>43490</v>
      </c>
      <c r="C467">
        <v>10.791700000000001</v>
      </c>
      <c r="D467">
        <v>4577.3100000000004</v>
      </c>
    </row>
    <row r="468" spans="2:4">
      <c r="B468" s="2">
        <v>43491</v>
      </c>
      <c r="C468">
        <v>10.791</v>
      </c>
      <c r="D468">
        <v>4577.3100000000004</v>
      </c>
    </row>
    <row r="469" spans="2:4">
      <c r="B469" s="2">
        <v>43492</v>
      </c>
      <c r="C469">
        <v>10.7904</v>
      </c>
      <c r="D469">
        <v>4577.3100000000004</v>
      </c>
    </row>
    <row r="470" spans="2:4">
      <c r="B470" s="2">
        <v>43493</v>
      </c>
      <c r="C470">
        <v>10.604900000000001</v>
      </c>
      <c r="D470">
        <v>4519.0600000000004</v>
      </c>
    </row>
    <row r="471" spans="2:4">
      <c r="B471" s="2">
        <v>43494</v>
      </c>
      <c r="C471">
        <v>10.5823</v>
      </c>
      <c r="D471">
        <v>4519.6000000000004</v>
      </c>
    </row>
    <row r="472" spans="2:4">
      <c r="B472" s="2">
        <v>43495</v>
      </c>
      <c r="C472">
        <v>10.6343</v>
      </c>
      <c r="D472">
        <v>4519.1499999999996</v>
      </c>
    </row>
    <row r="473" spans="2:4">
      <c r="B473" s="2">
        <v>43496</v>
      </c>
      <c r="C473">
        <v>10.7661</v>
      </c>
      <c r="D473">
        <v>4587.58</v>
      </c>
    </row>
    <row r="474" spans="2:4">
      <c r="B474" s="2">
        <v>43497</v>
      </c>
      <c r="C474">
        <v>10.842000000000001</v>
      </c>
      <c r="D474">
        <v>4613.88</v>
      </c>
    </row>
    <row r="475" spans="2:4">
      <c r="B475" s="2">
        <v>43498</v>
      </c>
      <c r="C475">
        <v>10.8413</v>
      </c>
      <c r="D475">
        <v>4613.88</v>
      </c>
    </row>
    <row r="476" spans="2:4">
      <c r="B476" s="2">
        <v>43499</v>
      </c>
      <c r="C476">
        <v>10.8407</v>
      </c>
      <c r="D476">
        <v>4613.88</v>
      </c>
    </row>
    <row r="477" spans="2:4">
      <c r="B477" s="2">
        <v>43500</v>
      </c>
      <c r="C477">
        <v>10.845800000000001</v>
      </c>
      <c r="D477">
        <v>4610.3100000000004</v>
      </c>
    </row>
    <row r="478" spans="2:4">
      <c r="B478" s="2">
        <v>43501</v>
      </c>
      <c r="C478">
        <v>10.790800000000001</v>
      </c>
      <c r="D478">
        <v>4609.0200000000004</v>
      </c>
    </row>
    <row r="479" spans="2:4">
      <c r="B479" s="2">
        <v>43502</v>
      </c>
      <c r="C479">
        <v>10.8338</v>
      </c>
      <c r="D479">
        <v>4653.46</v>
      </c>
    </row>
    <row r="480" spans="2:4">
      <c r="B480" s="2">
        <v>43503</v>
      </c>
      <c r="C480">
        <v>10.888400000000001</v>
      </c>
      <c r="D480">
        <v>4667.33</v>
      </c>
    </row>
    <row r="481" spans="2:4">
      <c r="B481" s="2">
        <v>43504</v>
      </c>
      <c r="C481">
        <v>10.803000000000001</v>
      </c>
      <c r="D481">
        <v>4609.58</v>
      </c>
    </row>
    <row r="482" spans="2:4">
      <c r="B482" s="2">
        <v>43505</v>
      </c>
      <c r="C482">
        <v>10.8024</v>
      </c>
      <c r="D482">
        <v>4609.58</v>
      </c>
    </row>
    <row r="483" spans="2:4">
      <c r="B483" s="2">
        <v>43506</v>
      </c>
      <c r="C483">
        <v>10.8018</v>
      </c>
      <c r="D483">
        <v>4609.58</v>
      </c>
    </row>
    <row r="484" spans="2:4">
      <c r="B484" s="2">
        <v>43507</v>
      </c>
      <c r="C484">
        <v>10.7902</v>
      </c>
      <c r="D484">
        <v>4577.76</v>
      </c>
    </row>
    <row r="485" spans="2:4">
      <c r="B485" s="2">
        <v>43508</v>
      </c>
      <c r="C485">
        <v>10.687099999999999</v>
      </c>
      <c r="D485">
        <v>4555.9399999999996</v>
      </c>
    </row>
    <row r="486" spans="2:4">
      <c r="B486" s="2">
        <v>43509</v>
      </c>
      <c r="C486">
        <v>10.7074</v>
      </c>
      <c r="D486">
        <v>4535.66</v>
      </c>
    </row>
    <row r="487" spans="2:4">
      <c r="B487" s="2">
        <v>43510</v>
      </c>
      <c r="C487">
        <v>10.6549</v>
      </c>
      <c r="D487">
        <v>4527.3500000000004</v>
      </c>
    </row>
    <row r="488" spans="2:4">
      <c r="B488" s="2">
        <v>43511</v>
      </c>
      <c r="C488">
        <v>10.5891</v>
      </c>
      <c r="D488">
        <v>4505.62</v>
      </c>
    </row>
    <row r="489" spans="2:4">
      <c r="B489" s="2">
        <v>43512</v>
      </c>
      <c r="C489">
        <v>10.5885</v>
      </c>
      <c r="D489">
        <v>4505.62</v>
      </c>
    </row>
    <row r="490" spans="2:4">
      <c r="B490" s="2">
        <v>43513</v>
      </c>
      <c r="C490">
        <v>10.5878</v>
      </c>
      <c r="D490">
        <v>4505.62</v>
      </c>
    </row>
    <row r="491" spans="2:4">
      <c r="B491" s="2">
        <v>43514</v>
      </c>
      <c r="C491">
        <v>10.544</v>
      </c>
      <c r="D491">
        <v>4467.49</v>
      </c>
    </row>
    <row r="492" spans="2:4">
      <c r="B492" s="2">
        <v>43515</v>
      </c>
      <c r="C492">
        <v>10.5396</v>
      </c>
      <c r="D492">
        <v>4459.78</v>
      </c>
    </row>
    <row r="493" spans="2:4">
      <c r="B493" s="2">
        <v>43516</v>
      </c>
      <c r="C493">
        <v>10.618600000000001</v>
      </c>
      <c r="D493">
        <v>4513.03</v>
      </c>
    </row>
    <row r="494" spans="2:4">
      <c r="B494" s="2">
        <v>43517</v>
      </c>
      <c r="C494">
        <v>10.753399999999999</v>
      </c>
      <c r="D494">
        <v>4538.97</v>
      </c>
    </row>
    <row r="495" spans="2:4">
      <c r="B495" s="2">
        <v>43518</v>
      </c>
      <c r="C495">
        <v>10.808199999999999</v>
      </c>
      <c r="D495">
        <v>4546.7299999999996</v>
      </c>
    </row>
    <row r="496" spans="2:4">
      <c r="B496" s="2">
        <v>43519</v>
      </c>
      <c r="C496">
        <v>10.807600000000001</v>
      </c>
      <c r="D496">
        <v>4546.7299999999996</v>
      </c>
    </row>
    <row r="497" spans="2:4">
      <c r="B497" s="2">
        <v>43520</v>
      </c>
      <c r="C497">
        <v>10.806900000000001</v>
      </c>
      <c r="D497">
        <v>4546.7299999999996</v>
      </c>
    </row>
    <row r="498" spans="2:4">
      <c r="B498" s="2">
        <v>43521</v>
      </c>
      <c r="C498">
        <v>10.894600000000001</v>
      </c>
      <c r="D498">
        <v>4582.3900000000003</v>
      </c>
    </row>
    <row r="499" spans="2:4">
      <c r="B499" s="2">
        <v>43522</v>
      </c>
      <c r="C499">
        <v>10.860799999999999</v>
      </c>
      <c r="D499">
        <v>4563.38</v>
      </c>
    </row>
    <row r="500" spans="2:4">
      <c r="B500" s="2">
        <v>43523</v>
      </c>
      <c r="C500">
        <v>10.7692</v>
      </c>
      <c r="D500">
        <v>4557.95</v>
      </c>
    </row>
    <row r="501" spans="2:4">
      <c r="B501" s="2">
        <v>43524</v>
      </c>
      <c r="C501">
        <v>10.849399999999999</v>
      </c>
      <c r="D501">
        <v>4562.57</v>
      </c>
    </row>
    <row r="502" spans="2:4">
      <c r="B502" s="2">
        <v>43525</v>
      </c>
      <c r="C502">
        <v>10.854799999999999</v>
      </c>
      <c r="D502">
        <v>4595.79</v>
      </c>
    </row>
    <row r="503" spans="2:4">
      <c r="B503" s="2">
        <v>43526</v>
      </c>
      <c r="C503">
        <v>10.854100000000001</v>
      </c>
      <c r="D503">
        <v>4595.79</v>
      </c>
    </row>
    <row r="504" spans="2:4">
      <c r="B504" s="2">
        <v>43527</v>
      </c>
      <c r="C504">
        <v>10.8535</v>
      </c>
      <c r="D504">
        <v>4595.79</v>
      </c>
    </row>
    <row r="505" spans="2:4">
      <c r="B505" s="2">
        <v>43528</v>
      </c>
      <c r="C505">
        <v>10.8528</v>
      </c>
      <c r="D505">
        <v>4595.79</v>
      </c>
    </row>
    <row r="506" spans="2:4">
      <c r="B506" s="2">
        <v>43529</v>
      </c>
      <c r="C506">
        <v>11.0244</v>
      </c>
      <c r="D506">
        <v>4656.16</v>
      </c>
    </row>
    <row r="507" spans="2:4">
      <c r="B507" s="2">
        <v>43530</v>
      </c>
      <c r="C507">
        <v>11.1501</v>
      </c>
      <c r="D507">
        <v>4681.3900000000003</v>
      </c>
    </row>
    <row r="508" spans="2:4">
      <c r="B508" s="2">
        <v>43531</v>
      </c>
      <c r="C508">
        <v>11.1754</v>
      </c>
      <c r="D508">
        <v>4680.17</v>
      </c>
    </row>
    <row r="509" spans="2:4">
      <c r="B509" s="2">
        <v>43532</v>
      </c>
      <c r="C509">
        <v>11.1609</v>
      </c>
      <c r="D509">
        <v>4673.82</v>
      </c>
    </row>
    <row r="510" spans="2:4">
      <c r="B510" s="2">
        <v>43533</v>
      </c>
      <c r="C510">
        <v>11.1602</v>
      </c>
      <c r="D510">
        <v>4673.82</v>
      </c>
    </row>
    <row r="511" spans="2:4">
      <c r="B511" s="2">
        <v>43534</v>
      </c>
      <c r="C511">
        <v>11.1595</v>
      </c>
      <c r="D511">
        <v>4673.82</v>
      </c>
    </row>
    <row r="512" spans="2:4">
      <c r="B512" s="2">
        <v>43535</v>
      </c>
      <c r="C512">
        <v>11.3468</v>
      </c>
      <c r="D512">
        <v>4738.07</v>
      </c>
    </row>
    <row r="513" spans="2:4">
      <c r="B513" s="2">
        <v>43536</v>
      </c>
      <c r="C513">
        <v>11.468400000000001</v>
      </c>
      <c r="D513">
        <v>4786.18</v>
      </c>
    </row>
    <row r="514" spans="2:4">
      <c r="B514" s="2">
        <v>43537</v>
      </c>
      <c r="C514">
        <v>11.379099999999999</v>
      </c>
      <c r="D514">
        <v>4796.5600000000004</v>
      </c>
    </row>
    <row r="515" spans="2:4">
      <c r="B515" s="2">
        <v>43538</v>
      </c>
      <c r="C515">
        <v>11.457700000000001</v>
      </c>
      <c r="D515">
        <v>4795.3100000000004</v>
      </c>
    </row>
    <row r="516" spans="2:4">
      <c r="B516" s="2">
        <v>43539</v>
      </c>
      <c r="C516">
        <v>11.4466</v>
      </c>
      <c r="D516">
        <v>4823.43</v>
      </c>
    </row>
    <row r="517" spans="2:4">
      <c r="B517" s="2">
        <v>43540</v>
      </c>
      <c r="C517">
        <v>11.4459</v>
      </c>
      <c r="D517">
        <v>4823.43</v>
      </c>
    </row>
    <row r="518" spans="2:4">
      <c r="B518" s="2">
        <v>43541</v>
      </c>
      <c r="C518">
        <v>11.4452</v>
      </c>
      <c r="D518">
        <v>4823.43</v>
      </c>
    </row>
    <row r="519" spans="2:4">
      <c r="B519" s="2">
        <v>43542</v>
      </c>
      <c r="C519">
        <v>11.428699999999999</v>
      </c>
      <c r="D519">
        <v>4832.87</v>
      </c>
    </row>
    <row r="520" spans="2:4">
      <c r="B520" s="2">
        <v>43543</v>
      </c>
      <c r="C520">
        <v>11.4566</v>
      </c>
      <c r="D520">
        <v>4862.88</v>
      </c>
    </row>
    <row r="521" spans="2:4">
      <c r="B521" s="2">
        <v>43544</v>
      </c>
      <c r="C521">
        <v>11.4224</v>
      </c>
      <c r="D521">
        <v>4855.68</v>
      </c>
    </row>
    <row r="522" spans="2:4">
      <c r="B522" s="2">
        <v>43545</v>
      </c>
      <c r="C522">
        <v>11.4217</v>
      </c>
      <c r="D522">
        <v>4855.68</v>
      </c>
    </row>
    <row r="523" spans="2:4">
      <c r="B523" s="2">
        <v>43546</v>
      </c>
      <c r="C523">
        <v>11.351800000000001</v>
      </c>
      <c r="D523">
        <v>4828.32</v>
      </c>
    </row>
    <row r="524" spans="2:4">
      <c r="B524" s="2">
        <v>43547</v>
      </c>
      <c r="C524">
        <v>11.351100000000001</v>
      </c>
      <c r="D524">
        <v>4828.32</v>
      </c>
    </row>
    <row r="525" spans="2:4">
      <c r="B525" s="2">
        <v>43548</v>
      </c>
      <c r="C525">
        <v>11.3504</v>
      </c>
      <c r="D525">
        <v>4828.32</v>
      </c>
    </row>
    <row r="526" spans="2:4">
      <c r="B526" s="2">
        <v>43549</v>
      </c>
      <c r="C526">
        <v>11.2476</v>
      </c>
      <c r="D526">
        <v>4786.25</v>
      </c>
    </row>
    <row r="527" spans="2:4">
      <c r="B527" s="2">
        <v>43550</v>
      </c>
      <c r="C527">
        <v>11.3453</v>
      </c>
      <c r="D527">
        <v>4835.66</v>
      </c>
    </row>
    <row r="528" spans="2:4">
      <c r="B528" s="2">
        <v>43551</v>
      </c>
      <c r="C528">
        <v>11.3916</v>
      </c>
      <c r="D528">
        <v>4827.63</v>
      </c>
    </row>
    <row r="529" spans="2:4">
      <c r="B529" s="2">
        <v>43552</v>
      </c>
      <c r="C529">
        <v>11.4801</v>
      </c>
      <c r="D529">
        <v>4879.57</v>
      </c>
    </row>
    <row r="530" spans="2:4">
      <c r="B530" s="2">
        <v>43553</v>
      </c>
      <c r="C530">
        <v>11.509600000000001</v>
      </c>
      <c r="D530">
        <v>4907.57</v>
      </c>
    </row>
    <row r="531" spans="2:4">
      <c r="B531" s="2">
        <v>43554</v>
      </c>
      <c r="C531">
        <v>11.508900000000001</v>
      </c>
      <c r="D531">
        <v>4907.57</v>
      </c>
    </row>
    <row r="532" spans="2:4">
      <c r="B532" s="2">
        <v>43555</v>
      </c>
      <c r="C532">
        <v>11.5082</v>
      </c>
      <c r="D532">
        <v>4907.57</v>
      </c>
    </row>
    <row r="533" spans="2:4">
      <c r="B533" s="2">
        <v>43556</v>
      </c>
      <c r="C533">
        <v>11.4887</v>
      </c>
      <c r="D533">
        <v>4928.55</v>
      </c>
    </row>
    <row r="534" spans="2:4">
      <c r="B534" s="2">
        <v>43557</v>
      </c>
      <c r="C534">
        <v>11.4795</v>
      </c>
      <c r="D534">
        <v>4938.51</v>
      </c>
    </row>
    <row r="535" spans="2:4">
      <c r="B535" s="2">
        <v>43558</v>
      </c>
      <c r="C535">
        <v>11.4384</v>
      </c>
      <c r="D535">
        <v>4912.21</v>
      </c>
    </row>
    <row r="536" spans="2:4">
      <c r="B536" s="2">
        <v>43559</v>
      </c>
      <c r="C536">
        <v>11.432</v>
      </c>
      <c r="D536">
        <v>4895.71</v>
      </c>
    </row>
    <row r="537" spans="2:4">
      <c r="B537" s="2">
        <v>43560</v>
      </c>
      <c r="C537">
        <v>11.443899999999999</v>
      </c>
      <c r="D537">
        <v>4922.75</v>
      </c>
    </row>
    <row r="538" spans="2:4">
      <c r="B538" s="2">
        <v>43561</v>
      </c>
      <c r="C538">
        <v>11.443099999999999</v>
      </c>
      <c r="D538">
        <v>4922.75</v>
      </c>
    </row>
    <row r="539" spans="2:4">
      <c r="B539" s="2">
        <v>43562</v>
      </c>
      <c r="C539">
        <v>11.442399999999999</v>
      </c>
      <c r="D539">
        <v>4922.75</v>
      </c>
    </row>
    <row r="540" spans="2:4">
      <c r="B540" s="2">
        <v>43563</v>
      </c>
      <c r="C540">
        <v>11.3729</v>
      </c>
      <c r="D540">
        <v>4896.6899999999996</v>
      </c>
    </row>
    <row r="541" spans="2:4">
      <c r="B541" s="2">
        <v>43564</v>
      </c>
      <c r="C541">
        <v>11.379200000000001</v>
      </c>
      <c r="D541">
        <v>4921.68</v>
      </c>
    </row>
    <row r="542" spans="2:4">
      <c r="B542" s="2">
        <v>43565</v>
      </c>
      <c r="C542">
        <v>11.3752</v>
      </c>
      <c r="D542">
        <v>4889.46</v>
      </c>
    </row>
    <row r="543" spans="2:4">
      <c r="B543" s="2">
        <v>43566</v>
      </c>
      <c r="C543">
        <v>11.393700000000001</v>
      </c>
      <c r="D543">
        <v>4894.58</v>
      </c>
    </row>
    <row r="544" spans="2:4">
      <c r="B544" s="2">
        <v>43567</v>
      </c>
      <c r="C544">
        <v>11.428100000000001</v>
      </c>
      <c r="D544">
        <v>4914.3900000000003</v>
      </c>
    </row>
    <row r="545" spans="2:4">
      <c r="B545" s="2">
        <v>43568</v>
      </c>
      <c r="C545">
        <v>11.4274</v>
      </c>
      <c r="D545">
        <v>4914.3900000000003</v>
      </c>
    </row>
    <row r="546" spans="2:4">
      <c r="B546" s="2">
        <v>43569</v>
      </c>
      <c r="C546">
        <v>11.4267</v>
      </c>
      <c r="D546">
        <v>4914.3900000000003</v>
      </c>
    </row>
    <row r="547" spans="2:4">
      <c r="B547" s="2">
        <v>43570</v>
      </c>
      <c r="C547">
        <v>11.4717</v>
      </c>
      <c r="D547">
        <v>4934.17</v>
      </c>
    </row>
    <row r="548" spans="2:4">
      <c r="B548" s="2">
        <v>43571</v>
      </c>
      <c r="C548">
        <v>11.577400000000001</v>
      </c>
      <c r="D548">
        <v>4971.92</v>
      </c>
    </row>
    <row r="549" spans="2:4">
      <c r="B549" s="2">
        <v>43572</v>
      </c>
      <c r="C549">
        <v>11.576700000000001</v>
      </c>
      <c r="D549">
        <v>4971.92</v>
      </c>
    </row>
    <row r="550" spans="2:4">
      <c r="B550" s="2">
        <v>43573</v>
      </c>
      <c r="C550">
        <v>11.472200000000001</v>
      </c>
      <c r="D550">
        <v>4949.1000000000004</v>
      </c>
    </row>
    <row r="551" spans="2:4">
      <c r="B551" s="2">
        <v>43574</v>
      </c>
      <c r="C551">
        <v>11.471500000000001</v>
      </c>
      <c r="D551">
        <v>4949.1000000000004</v>
      </c>
    </row>
    <row r="552" spans="2:4">
      <c r="B552" s="2">
        <v>43575</v>
      </c>
      <c r="C552">
        <v>11.470800000000001</v>
      </c>
      <c r="D552">
        <v>4949.1000000000004</v>
      </c>
    </row>
    <row r="553" spans="2:4">
      <c r="B553" s="2">
        <v>43576</v>
      </c>
      <c r="C553">
        <v>11.4701</v>
      </c>
      <c r="D553">
        <v>4949.1000000000004</v>
      </c>
    </row>
    <row r="554" spans="2:4">
      <c r="B554" s="2">
        <v>43577</v>
      </c>
      <c r="C554">
        <v>11.354799999999999</v>
      </c>
      <c r="D554">
        <v>4880.13</v>
      </c>
    </row>
    <row r="555" spans="2:4">
      <c r="B555" s="2">
        <v>43578</v>
      </c>
      <c r="C555">
        <v>11.3962</v>
      </c>
      <c r="D555">
        <v>4873.88</v>
      </c>
    </row>
    <row r="556" spans="2:4">
      <c r="B556" s="2">
        <v>43579</v>
      </c>
      <c r="C556">
        <v>11.458299999999999</v>
      </c>
      <c r="D556">
        <v>4928.95</v>
      </c>
    </row>
    <row r="557" spans="2:4">
      <c r="B557" s="2">
        <v>43580</v>
      </c>
      <c r="C557">
        <v>11.409800000000001</v>
      </c>
      <c r="D557">
        <v>4897.32</v>
      </c>
    </row>
    <row r="558" spans="2:4">
      <c r="B558" s="2">
        <v>43581</v>
      </c>
      <c r="C558">
        <v>11.4361</v>
      </c>
      <c r="D558">
        <v>4926.08</v>
      </c>
    </row>
    <row r="559" spans="2:4">
      <c r="B559" s="2">
        <v>43582</v>
      </c>
      <c r="C559">
        <v>11.4354</v>
      </c>
      <c r="D559">
        <v>4926.08</v>
      </c>
    </row>
    <row r="560" spans="2:4">
      <c r="B560" s="2">
        <v>43583</v>
      </c>
      <c r="C560">
        <v>11.434699999999999</v>
      </c>
      <c r="D560">
        <v>4926.08</v>
      </c>
    </row>
    <row r="561" spans="2:4">
      <c r="B561" s="2">
        <v>43584</v>
      </c>
      <c r="C561">
        <v>11.433999999999999</v>
      </c>
      <c r="D561">
        <v>4926.08</v>
      </c>
    </row>
    <row r="562" spans="2:4">
      <c r="B562" s="2">
        <v>43585</v>
      </c>
      <c r="C562">
        <v>11.3802</v>
      </c>
      <c r="D562">
        <v>4915.46</v>
      </c>
    </row>
    <row r="563" spans="2:4">
      <c r="B563" s="2">
        <v>43586</v>
      </c>
      <c r="C563">
        <v>11.3795</v>
      </c>
      <c r="D563">
        <v>4915.46</v>
      </c>
    </row>
    <row r="564" spans="2:4">
      <c r="B564" s="2">
        <v>43587</v>
      </c>
      <c r="C564">
        <v>11.2979</v>
      </c>
      <c r="D564">
        <v>4901.93</v>
      </c>
    </row>
    <row r="565" spans="2:4">
      <c r="B565" s="2">
        <v>43588</v>
      </c>
      <c r="C565">
        <v>11.277100000000001</v>
      </c>
      <c r="D565">
        <v>4896.1000000000004</v>
      </c>
    </row>
    <row r="566" spans="2:4">
      <c r="B566" s="2">
        <v>43589</v>
      </c>
      <c r="C566">
        <v>11.276400000000001</v>
      </c>
      <c r="D566">
        <v>4896.1000000000004</v>
      </c>
    </row>
    <row r="567" spans="2:4">
      <c r="B567" s="2">
        <v>43590</v>
      </c>
      <c r="C567">
        <v>11.275700000000001</v>
      </c>
      <c r="D567">
        <v>4896.1000000000004</v>
      </c>
    </row>
    <row r="568" spans="2:4">
      <c r="B568" s="2">
        <v>43591</v>
      </c>
      <c r="C568">
        <v>11.0901</v>
      </c>
      <c r="D568">
        <v>4849.01</v>
      </c>
    </row>
    <row r="569" spans="2:4">
      <c r="B569" s="2">
        <v>43592</v>
      </c>
      <c r="C569">
        <v>11.088200000000001</v>
      </c>
      <c r="D569">
        <v>4807.01</v>
      </c>
    </row>
    <row r="570" spans="2:4">
      <c r="B570" s="2">
        <v>43593</v>
      </c>
      <c r="C570">
        <v>10.989599999999999</v>
      </c>
      <c r="D570">
        <v>4749.79</v>
      </c>
    </row>
    <row r="571" spans="2:4">
      <c r="B571" s="2">
        <v>43594</v>
      </c>
      <c r="C571">
        <v>10.9907</v>
      </c>
      <c r="D571">
        <v>4728.88</v>
      </c>
    </row>
    <row r="572" spans="2:4">
      <c r="B572" s="2">
        <v>43595</v>
      </c>
      <c r="C572">
        <v>10.9895</v>
      </c>
      <c r="D572">
        <v>4721.84</v>
      </c>
    </row>
    <row r="573" spans="2:4">
      <c r="B573" s="2">
        <v>43596</v>
      </c>
      <c r="C573">
        <v>10.988899999999999</v>
      </c>
      <c r="D573">
        <v>4721.84</v>
      </c>
    </row>
    <row r="574" spans="2:4">
      <c r="B574" s="2">
        <v>43597</v>
      </c>
      <c r="C574">
        <v>10.988200000000001</v>
      </c>
      <c r="D574">
        <v>4721.84</v>
      </c>
    </row>
    <row r="575" spans="2:4">
      <c r="B575" s="2">
        <v>43598</v>
      </c>
      <c r="C575">
        <v>10.924799999999999</v>
      </c>
      <c r="D575">
        <v>4659.92</v>
      </c>
    </row>
    <row r="576" spans="2:4">
      <c r="B576" s="2">
        <v>43599</v>
      </c>
      <c r="C576">
        <v>10.9213</v>
      </c>
      <c r="D576">
        <v>4687.43</v>
      </c>
    </row>
    <row r="577" spans="2:4">
      <c r="B577" s="2">
        <v>43600</v>
      </c>
      <c r="C577">
        <v>10.9032</v>
      </c>
      <c r="D577">
        <v>4660.92</v>
      </c>
    </row>
    <row r="578" spans="2:4">
      <c r="B578" s="2">
        <v>43601</v>
      </c>
      <c r="C578">
        <v>11.016999999999999</v>
      </c>
      <c r="D578">
        <v>4694.5200000000004</v>
      </c>
    </row>
    <row r="579" spans="2:4">
      <c r="B579" s="2">
        <v>43602</v>
      </c>
      <c r="C579">
        <v>11.1793</v>
      </c>
      <c r="D579">
        <v>4752.92</v>
      </c>
    </row>
    <row r="580" spans="2:4">
      <c r="B580" s="2">
        <v>43603</v>
      </c>
      <c r="C580">
        <v>11.178599999999999</v>
      </c>
      <c r="D580">
        <v>4752.92</v>
      </c>
    </row>
    <row r="581" spans="2:4">
      <c r="B581" s="2">
        <v>43604</v>
      </c>
      <c r="C581">
        <v>11.177899999999999</v>
      </c>
      <c r="D581">
        <v>4752.92</v>
      </c>
    </row>
    <row r="582" spans="2:4">
      <c r="B582" s="2">
        <v>43605</v>
      </c>
      <c r="C582">
        <v>11.392899999999999</v>
      </c>
      <c r="D582">
        <v>4927.2700000000004</v>
      </c>
    </row>
    <row r="583" spans="2:4">
      <c r="B583" s="2">
        <v>43606</v>
      </c>
      <c r="C583">
        <v>11.450900000000001</v>
      </c>
      <c r="D583">
        <v>4877.63</v>
      </c>
    </row>
    <row r="584" spans="2:4">
      <c r="B584" s="2">
        <v>43607</v>
      </c>
      <c r="C584">
        <v>11.4665</v>
      </c>
      <c r="D584">
        <v>4888.41</v>
      </c>
    </row>
    <row r="585" spans="2:4">
      <c r="B585" s="2">
        <v>43608</v>
      </c>
      <c r="C585">
        <v>11.3779</v>
      </c>
      <c r="D585">
        <v>4864.7</v>
      </c>
    </row>
    <row r="586" spans="2:4">
      <c r="B586" s="2">
        <v>43609</v>
      </c>
      <c r="C586">
        <v>11.5091</v>
      </c>
      <c r="D586">
        <v>4948.3999999999996</v>
      </c>
    </row>
    <row r="587" spans="2:4">
      <c r="B587" s="2">
        <v>43610</v>
      </c>
      <c r="C587">
        <v>11.5083</v>
      </c>
      <c r="D587">
        <v>4948.3999999999996</v>
      </c>
    </row>
    <row r="588" spans="2:4">
      <c r="B588" s="2">
        <v>43611</v>
      </c>
      <c r="C588">
        <v>11.5076</v>
      </c>
      <c r="D588">
        <v>4948.3999999999996</v>
      </c>
    </row>
    <row r="589" spans="2:4">
      <c r="B589" s="2">
        <v>43612</v>
      </c>
      <c r="C589">
        <v>11.6792</v>
      </c>
      <c r="D589">
        <v>4985.79</v>
      </c>
    </row>
    <row r="590" spans="2:4">
      <c r="B590" s="2">
        <v>43613</v>
      </c>
      <c r="C590">
        <v>11.641500000000001</v>
      </c>
      <c r="D590">
        <v>4993.54</v>
      </c>
    </row>
    <row r="591" spans="2:4">
      <c r="B591" s="2">
        <v>43614</v>
      </c>
      <c r="C591">
        <v>11.6083</v>
      </c>
      <c r="D591">
        <v>4960.2</v>
      </c>
    </row>
    <row r="592" spans="2:4">
      <c r="B592" s="2">
        <v>43615</v>
      </c>
      <c r="C592">
        <v>11.6555</v>
      </c>
      <c r="D592">
        <v>4993.12</v>
      </c>
    </row>
    <row r="593" spans="2:4">
      <c r="B593" s="2">
        <v>43616</v>
      </c>
      <c r="C593">
        <v>11.6936</v>
      </c>
      <c r="D593">
        <v>4986.55</v>
      </c>
    </row>
    <row r="594" spans="2:4">
      <c r="B594" s="2">
        <v>43617</v>
      </c>
      <c r="C594">
        <v>11.6928</v>
      </c>
      <c r="D594">
        <v>4986.55</v>
      </c>
    </row>
    <row r="595" spans="2:4">
      <c r="B595" s="2">
        <v>43618</v>
      </c>
      <c r="C595">
        <v>11.6921</v>
      </c>
      <c r="D595">
        <v>4986.55</v>
      </c>
    </row>
    <row r="596" spans="2:4">
      <c r="B596" s="2">
        <v>43619</v>
      </c>
      <c r="C596">
        <v>11.865</v>
      </c>
      <c r="D596">
        <v>5051.84</v>
      </c>
    </row>
    <row r="597" spans="2:4">
      <c r="B597" s="2">
        <v>43620</v>
      </c>
      <c r="C597">
        <v>11.828200000000001</v>
      </c>
      <c r="D597">
        <v>5028.2</v>
      </c>
    </row>
    <row r="598" spans="2:4">
      <c r="B598" s="2">
        <v>43621</v>
      </c>
      <c r="C598">
        <v>11.827500000000001</v>
      </c>
      <c r="D598">
        <v>5028.2</v>
      </c>
    </row>
    <row r="599" spans="2:4">
      <c r="B599" s="2">
        <v>43622</v>
      </c>
      <c r="C599">
        <v>11.7569</v>
      </c>
      <c r="D599">
        <v>4950.8999999999996</v>
      </c>
    </row>
    <row r="600" spans="2:4">
      <c r="B600" s="2">
        <v>43623</v>
      </c>
      <c r="C600">
        <v>11.7552</v>
      </c>
      <c r="D600">
        <v>4957.28</v>
      </c>
    </row>
    <row r="601" spans="2:4">
      <c r="B601" s="2">
        <v>43624</v>
      </c>
      <c r="C601">
        <v>11.7545</v>
      </c>
      <c r="D601">
        <v>4957.28</v>
      </c>
    </row>
    <row r="602" spans="2:4">
      <c r="B602" s="2">
        <v>43625</v>
      </c>
      <c r="C602">
        <v>11.7537</v>
      </c>
      <c r="D602">
        <v>4957.28</v>
      </c>
    </row>
    <row r="603" spans="2:4">
      <c r="B603" s="2">
        <v>43626</v>
      </c>
      <c r="C603">
        <v>11.8466</v>
      </c>
      <c r="D603">
        <v>4975.3500000000004</v>
      </c>
    </row>
    <row r="604" spans="2:4">
      <c r="B604" s="2">
        <v>43627</v>
      </c>
      <c r="C604">
        <v>11.866</v>
      </c>
      <c r="D604">
        <v>4996.8500000000004</v>
      </c>
    </row>
    <row r="605" spans="2:4">
      <c r="B605" s="2">
        <v>43628</v>
      </c>
      <c r="C605">
        <v>11.8552</v>
      </c>
      <c r="D605">
        <v>4968.54</v>
      </c>
    </row>
    <row r="606" spans="2:4">
      <c r="B606" s="2">
        <v>43629</v>
      </c>
      <c r="C606">
        <v>11.861599999999999</v>
      </c>
      <c r="D606">
        <v>4967.22</v>
      </c>
    </row>
    <row r="607" spans="2:4">
      <c r="B607" s="2">
        <v>43630</v>
      </c>
      <c r="C607">
        <v>11.789</v>
      </c>
      <c r="D607">
        <v>4927.38</v>
      </c>
    </row>
    <row r="608" spans="2:4">
      <c r="B608" s="2">
        <v>43631</v>
      </c>
      <c r="C608">
        <v>11.7883</v>
      </c>
      <c r="D608">
        <v>4927.38</v>
      </c>
    </row>
    <row r="609" spans="2:4">
      <c r="B609" s="2">
        <v>43632</v>
      </c>
      <c r="C609">
        <v>11.787599999999999</v>
      </c>
      <c r="D609">
        <v>4927.38</v>
      </c>
    </row>
    <row r="610" spans="2:4">
      <c r="B610" s="2">
        <v>43633</v>
      </c>
      <c r="C610">
        <v>11.665699999999999</v>
      </c>
      <c r="D610">
        <v>4864.1099999999997</v>
      </c>
    </row>
    <row r="611" spans="2:4">
      <c r="B611" s="2">
        <v>43634</v>
      </c>
      <c r="C611">
        <v>11.6211</v>
      </c>
      <c r="D611">
        <v>4873.12</v>
      </c>
    </row>
    <row r="612" spans="2:4">
      <c r="B612" s="2">
        <v>43635</v>
      </c>
      <c r="C612">
        <v>11.6761</v>
      </c>
      <c r="D612">
        <v>4864.66</v>
      </c>
    </row>
    <row r="613" spans="2:4">
      <c r="B613" s="2">
        <v>43636</v>
      </c>
      <c r="C613">
        <v>11.8125</v>
      </c>
      <c r="D613">
        <v>4926.4399999999996</v>
      </c>
    </row>
    <row r="614" spans="2:4">
      <c r="B614" s="2">
        <v>43637</v>
      </c>
      <c r="C614">
        <v>11.741199999999999</v>
      </c>
      <c r="D614">
        <v>4889.3</v>
      </c>
    </row>
    <row r="615" spans="2:4">
      <c r="B615" s="2">
        <v>43638</v>
      </c>
      <c r="C615">
        <v>11.740500000000001</v>
      </c>
      <c r="D615">
        <v>4889.3</v>
      </c>
    </row>
    <row r="616" spans="2:4">
      <c r="B616" s="2">
        <v>43639</v>
      </c>
      <c r="C616">
        <v>11.739800000000001</v>
      </c>
      <c r="D616">
        <v>4889.3</v>
      </c>
    </row>
    <row r="617" spans="2:4">
      <c r="B617" s="2">
        <v>43640</v>
      </c>
      <c r="C617">
        <v>11.668799999999999</v>
      </c>
      <c r="D617">
        <v>4880.59</v>
      </c>
    </row>
    <row r="618" spans="2:4">
      <c r="B618" s="2">
        <v>43641</v>
      </c>
      <c r="C618">
        <v>11.7125</v>
      </c>
      <c r="D618">
        <v>4917.03</v>
      </c>
    </row>
    <row r="619" spans="2:4">
      <c r="B619" s="2">
        <v>43642</v>
      </c>
      <c r="C619">
        <v>11.721</v>
      </c>
      <c r="D619">
        <v>4942.1099999999997</v>
      </c>
    </row>
    <row r="620" spans="2:4">
      <c r="B620" s="2">
        <v>43643</v>
      </c>
      <c r="C620">
        <v>11.7934</v>
      </c>
      <c r="D620">
        <v>4946.8100000000004</v>
      </c>
    </row>
    <row r="621" spans="2:4">
      <c r="B621" s="2">
        <v>43644</v>
      </c>
      <c r="C621">
        <v>11.7971</v>
      </c>
      <c r="D621">
        <v>4926.59</v>
      </c>
    </row>
    <row r="622" spans="2:4">
      <c r="B622" s="2">
        <v>43645</v>
      </c>
      <c r="C622">
        <v>11.7964</v>
      </c>
      <c r="D622">
        <v>4926.59</v>
      </c>
    </row>
    <row r="623" spans="2:4">
      <c r="B623" s="2">
        <v>43646</v>
      </c>
      <c r="C623">
        <v>11.7957</v>
      </c>
      <c r="D623">
        <v>4926.59</v>
      </c>
    </row>
    <row r="624" spans="2:4">
      <c r="B624" s="2">
        <v>43647</v>
      </c>
      <c r="C624">
        <v>11.840400000000001</v>
      </c>
      <c r="D624">
        <v>4956.03</v>
      </c>
    </row>
    <row r="625" spans="2:4">
      <c r="B625" s="2">
        <v>43648</v>
      </c>
      <c r="C625">
        <v>11.8492</v>
      </c>
      <c r="D625">
        <v>4973.54</v>
      </c>
    </row>
    <row r="626" spans="2:4">
      <c r="B626" s="2">
        <v>43649</v>
      </c>
      <c r="C626">
        <v>11.8451</v>
      </c>
      <c r="D626">
        <v>4979.7</v>
      </c>
    </row>
    <row r="627" spans="2:4">
      <c r="B627" s="2">
        <v>43650</v>
      </c>
      <c r="C627">
        <v>11.826599999999999</v>
      </c>
      <c r="D627">
        <v>4989.24</v>
      </c>
    </row>
    <row r="628" spans="2:4">
      <c r="B628" s="2">
        <v>43651</v>
      </c>
      <c r="C628">
        <v>11.739800000000001</v>
      </c>
      <c r="D628">
        <v>4929.6099999999997</v>
      </c>
    </row>
    <row r="629" spans="2:4">
      <c r="B629" s="2">
        <v>43652</v>
      </c>
      <c r="C629">
        <v>11.739100000000001</v>
      </c>
      <c r="D629">
        <v>4929.6099999999997</v>
      </c>
    </row>
    <row r="630" spans="2:4">
      <c r="B630" s="2">
        <v>43653</v>
      </c>
      <c r="C630">
        <v>11.7384</v>
      </c>
      <c r="D630">
        <v>4929.6099999999997</v>
      </c>
    </row>
    <row r="631" spans="2:4">
      <c r="B631" s="2">
        <v>43654</v>
      </c>
      <c r="C631">
        <v>11.3803</v>
      </c>
      <c r="D631">
        <v>4823.29</v>
      </c>
    </row>
    <row r="632" spans="2:4">
      <c r="B632" s="2">
        <v>43655</v>
      </c>
      <c r="C632">
        <v>11.204800000000001</v>
      </c>
      <c r="D632">
        <v>4825.9799999999996</v>
      </c>
    </row>
    <row r="633" spans="2:4">
      <c r="B633" s="2">
        <v>43656</v>
      </c>
      <c r="C633">
        <v>11.1776</v>
      </c>
      <c r="D633">
        <v>4797.93</v>
      </c>
    </row>
    <row r="634" spans="2:4">
      <c r="B634" s="2">
        <v>43657</v>
      </c>
      <c r="C634">
        <v>11.1821</v>
      </c>
      <c r="D634">
        <v>4832.8599999999997</v>
      </c>
    </row>
    <row r="635" spans="2:4">
      <c r="B635" s="2">
        <v>43658</v>
      </c>
      <c r="C635">
        <v>11.194599999999999</v>
      </c>
      <c r="D635">
        <v>4826.62</v>
      </c>
    </row>
    <row r="636" spans="2:4">
      <c r="B636" s="2">
        <v>43659</v>
      </c>
      <c r="C636">
        <v>11.193899999999999</v>
      </c>
      <c r="D636">
        <v>4826.62</v>
      </c>
    </row>
    <row r="637" spans="2:4">
      <c r="B637" s="2">
        <v>43660</v>
      </c>
      <c r="C637">
        <v>11.193199999999999</v>
      </c>
      <c r="D637">
        <v>4826.62</v>
      </c>
    </row>
    <row r="638" spans="2:4">
      <c r="B638" s="2">
        <v>43661</v>
      </c>
      <c r="C638">
        <v>11.126899999999999</v>
      </c>
      <c r="D638">
        <v>4837.18</v>
      </c>
    </row>
    <row r="639" spans="2:4">
      <c r="B639" s="2">
        <v>43662</v>
      </c>
      <c r="C639">
        <v>11.2325</v>
      </c>
      <c r="D639">
        <v>4871.4799999999996</v>
      </c>
    </row>
    <row r="640" spans="2:4">
      <c r="B640" s="2">
        <v>43663</v>
      </c>
      <c r="C640">
        <v>11.2758</v>
      </c>
      <c r="D640">
        <v>4878.57</v>
      </c>
    </row>
    <row r="641" spans="2:4">
      <c r="B641" s="2">
        <v>43664</v>
      </c>
      <c r="C641">
        <v>11.1706</v>
      </c>
      <c r="D641">
        <v>4832.92</v>
      </c>
    </row>
    <row r="642" spans="2:4">
      <c r="B642" s="2">
        <v>43665</v>
      </c>
      <c r="C642">
        <v>10.9618</v>
      </c>
      <c r="D642">
        <v>4757.7299999999996</v>
      </c>
    </row>
    <row r="643" spans="2:4">
      <c r="B643" s="2">
        <v>43666</v>
      </c>
      <c r="C643">
        <v>10.9611</v>
      </c>
      <c r="D643">
        <v>4757.7299999999996</v>
      </c>
    </row>
    <row r="644" spans="2:4">
      <c r="B644" s="2">
        <v>43667</v>
      </c>
      <c r="C644">
        <v>10.9604</v>
      </c>
      <c r="D644">
        <v>4757.7299999999996</v>
      </c>
    </row>
    <row r="645" spans="2:4">
      <c r="B645" s="2">
        <v>43668</v>
      </c>
      <c r="C645">
        <v>10.867100000000001</v>
      </c>
      <c r="D645">
        <v>4729.5</v>
      </c>
    </row>
    <row r="646" spans="2:4">
      <c r="B646" s="2">
        <v>43669</v>
      </c>
      <c r="C646">
        <v>10.8613</v>
      </c>
      <c r="D646">
        <v>4719.59</v>
      </c>
    </row>
    <row r="647" spans="2:4">
      <c r="B647" s="2">
        <v>43670</v>
      </c>
      <c r="C647">
        <v>10.8224</v>
      </c>
      <c r="D647">
        <v>4684.12</v>
      </c>
    </row>
    <row r="648" spans="2:4">
      <c r="B648" s="2">
        <v>43671</v>
      </c>
      <c r="C648">
        <v>10.799899999999999</v>
      </c>
      <c r="D648">
        <v>4685.8</v>
      </c>
    </row>
    <row r="649" spans="2:4">
      <c r="B649" s="2">
        <v>43672</v>
      </c>
      <c r="C649">
        <v>10.898999999999999</v>
      </c>
      <c r="D649">
        <v>4703.6499999999996</v>
      </c>
    </row>
    <row r="650" spans="2:4">
      <c r="B650" s="2">
        <v>43673</v>
      </c>
      <c r="C650">
        <v>10.898300000000001</v>
      </c>
      <c r="D650">
        <v>4703.6499999999996</v>
      </c>
    </row>
    <row r="651" spans="2:4">
      <c r="B651" s="2">
        <v>43674</v>
      </c>
      <c r="C651">
        <v>10.897600000000001</v>
      </c>
      <c r="D651">
        <v>4703.6499999999996</v>
      </c>
    </row>
    <row r="652" spans="2:4">
      <c r="B652" s="2">
        <v>43675</v>
      </c>
      <c r="C652">
        <v>10.7775</v>
      </c>
      <c r="D652">
        <v>4662.25</v>
      </c>
    </row>
    <row r="653" spans="2:4">
      <c r="B653" s="2">
        <v>43676</v>
      </c>
      <c r="C653">
        <v>10.7127</v>
      </c>
      <c r="D653">
        <v>4613.74</v>
      </c>
    </row>
    <row r="654" spans="2:4">
      <c r="B654" s="2">
        <v>43677</v>
      </c>
      <c r="C654">
        <v>10.6418</v>
      </c>
      <c r="D654">
        <v>4634.74</v>
      </c>
    </row>
    <row r="655" spans="2:4">
      <c r="B655" s="2">
        <v>43678</v>
      </c>
      <c r="C655">
        <v>10.619899999999999</v>
      </c>
      <c r="D655">
        <v>4578.93</v>
      </c>
    </row>
    <row r="656" spans="2:4">
      <c r="B656" s="2">
        <v>43679</v>
      </c>
      <c r="C656">
        <v>10.6004</v>
      </c>
      <c r="D656">
        <v>4584.67</v>
      </c>
    </row>
    <row r="657" spans="2:4">
      <c r="B657" s="2">
        <v>43680</v>
      </c>
      <c r="C657">
        <v>10.5998</v>
      </c>
      <c r="D657">
        <v>4584.67</v>
      </c>
    </row>
    <row r="658" spans="2:4">
      <c r="B658" s="2">
        <v>43681</v>
      </c>
      <c r="C658">
        <v>10.5991</v>
      </c>
      <c r="D658">
        <v>4584.67</v>
      </c>
    </row>
    <row r="659" spans="2:4">
      <c r="B659" s="2">
        <v>43682</v>
      </c>
      <c r="C659">
        <v>10.5253</v>
      </c>
      <c r="D659">
        <v>4531.04</v>
      </c>
    </row>
    <row r="660" spans="2:4">
      <c r="B660" s="2">
        <v>43683</v>
      </c>
      <c r="C660">
        <v>10.645799999999999</v>
      </c>
      <c r="D660">
        <v>4572.12</v>
      </c>
    </row>
    <row r="661" spans="2:4">
      <c r="B661" s="2">
        <v>43684</v>
      </c>
      <c r="C661">
        <v>10.6579</v>
      </c>
      <c r="D661">
        <v>4537.78</v>
      </c>
    </row>
    <row r="662" spans="2:4">
      <c r="B662" s="2">
        <v>43685</v>
      </c>
      <c r="C662">
        <v>10.863799999999999</v>
      </c>
      <c r="D662">
        <v>4605.5600000000004</v>
      </c>
    </row>
    <row r="663" spans="2:4">
      <c r="B663" s="2">
        <v>43686</v>
      </c>
      <c r="C663">
        <v>11.0099</v>
      </c>
      <c r="D663">
        <v>4638.8599999999997</v>
      </c>
    </row>
    <row r="664" spans="2:4">
      <c r="B664" s="2">
        <v>43687</v>
      </c>
      <c r="C664">
        <v>11.0092</v>
      </c>
      <c r="D664">
        <v>4638.8599999999997</v>
      </c>
    </row>
    <row r="665" spans="2:4">
      <c r="B665" s="2">
        <v>43688</v>
      </c>
      <c r="C665">
        <v>11.008599999999999</v>
      </c>
      <c r="D665">
        <v>4638.8599999999997</v>
      </c>
    </row>
    <row r="666" spans="2:4">
      <c r="B666" s="2">
        <v>43689</v>
      </c>
      <c r="C666">
        <v>11.007899999999999</v>
      </c>
      <c r="D666">
        <v>4638.8599999999997</v>
      </c>
    </row>
    <row r="667" spans="2:4">
      <c r="B667" s="2">
        <v>43690</v>
      </c>
      <c r="C667">
        <v>10.840199999999999</v>
      </c>
      <c r="D667">
        <v>4556.47</v>
      </c>
    </row>
    <row r="668" spans="2:4">
      <c r="B668" s="2">
        <v>43691</v>
      </c>
      <c r="C668">
        <v>10.9232</v>
      </c>
      <c r="D668">
        <v>4599.91</v>
      </c>
    </row>
    <row r="669" spans="2:4">
      <c r="B669" s="2">
        <v>43692</v>
      </c>
      <c r="C669">
        <v>10.922499999999999</v>
      </c>
      <c r="D669">
        <v>4599.91</v>
      </c>
    </row>
    <row r="670" spans="2:4">
      <c r="B670" s="2">
        <v>43693</v>
      </c>
      <c r="C670">
        <v>10.91</v>
      </c>
      <c r="D670">
        <v>4607.63</v>
      </c>
    </row>
    <row r="671" spans="2:4">
      <c r="B671" s="2">
        <v>43694</v>
      </c>
      <c r="C671">
        <v>10.9093</v>
      </c>
      <c r="D671">
        <v>4607.63</v>
      </c>
    </row>
    <row r="672" spans="2:4">
      <c r="B672" s="2">
        <v>43695</v>
      </c>
      <c r="C672">
        <v>10.9086</v>
      </c>
      <c r="D672">
        <v>4607.63</v>
      </c>
    </row>
    <row r="673" spans="2:4">
      <c r="B673" s="2">
        <v>43696</v>
      </c>
      <c r="C673">
        <v>10.900700000000001</v>
      </c>
      <c r="D673">
        <v>4611.79</v>
      </c>
    </row>
    <row r="674" spans="2:4">
      <c r="B674" s="2">
        <v>43697</v>
      </c>
      <c r="C674">
        <v>10.856</v>
      </c>
      <c r="D674">
        <v>4593.3999999999996</v>
      </c>
    </row>
    <row r="675" spans="2:4">
      <c r="B675" s="2">
        <v>43698</v>
      </c>
      <c r="C675">
        <v>10.82</v>
      </c>
      <c r="D675">
        <v>4549.97</v>
      </c>
    </row>
    <row r="676" spans="2:4">
      <c r="B676" s="2">
        <v>43699</v>
      </c>
      <c r="C676">
        <v>10.667199999999999</v>
      </c>
      <c r="D676">
        <v>4477.1099999999997</v>
      </c>
    </row>
    <row r="677" spans="2:4">
      <c r="B677" s="2">
        <v>43700</v>
      </c>
      <c r="C677">
        <v>10.7065</v>
      </c>
      <c r="D677">
        <v>4513.99</v>
      </c>
    </row>
    <row r="678" spans="2:4">
      <c r="B678" s="2">
        <v>43701</v>
      </c>
      <c r="C678">
        <v>10.7058</v>
      </c>
      <c r="D678">
        <v>4513.99</v>
      </c>
    </row>
    <row r="679" spans="2:4">
      <c r="B679" s="2">
        <v>43702</v>
      </c>
      <c r="C679">
        <v>10.7052</v>
      </c>
      <c r="D679">
        <v>4513.99</v>
      </c>
    </row>
    <row r="680" spans="2:4">
      <c r="B680" s="2">
        <v>43703</v>
      </c>
      <c r="C680">
        <v>10.965299999999999</v>
      </c>
      <c r="D680">
        <v>4603.4399999999996</v>
      </c>
    </row>
    <row r="681" spans="2:4">
      <c r="B681" s="2">
        <v>43704</v>
      </c>
      <c r="C681">
        <v>11.2471</v>
      </c>
      <c r="D681">
        <v>4630.67</v>
      </c>
    </row>
    <row r="682" spans="2:4">
      <c r="B682" s="2">
        <v>43705</v>
      </c>
      <c r="C682">
        <v>11.123200000000001</v>
      </c>
      <c r="D682">
        <v>4604.05</v>
      </c>
    </row>
    <row r="683" spans="2:4">
      <c r="B683" s="2">
        <v>43706</v>
      </c>
      <c r="C683">
        <v>11.036099999999999</v>
      </c>
      <c r="D683">
        <v>4572.63</v>
      </c>
    </row>
    <row r="684" spans="2:4">
      <c r="B684" s="2">
        <v>43707</v>
      </c>
      <c r="C684">
        <v>11.1816</v>
      </c>
      <c r="D684">
        <v>4609.05</v>
      </c>
    </row>
    <row r="685" spans="2:4">
      <c r="B685" s="2">
        <v>43708</v>
      </c>
      <c r="C685">
        <v>11.180899999999999</v>
      </c>
      <c r="D685">
        <v>4609.05</v>
      </c>
    </row>
    <row r="686" spans="2:4">
      <c r="B686" s="2">
        <v>43709</v>
      </c>
      <c r="C686">
        <v>11.180300000000001</v>
      </c>
      <c r="D686">
        <v>4609.05</v>
      </c>
    </row>
    <row r="687" spans="2:4">
      <c r="B687" s="2">
        <v>43710</v>
      </c>
      <c r="C687">
        <v>11.179600000000001</v>
      </c>
      <c r="D687">
        <v>4609.05</v>
      </c>
    </row>
    <row r="688" spans="2:4">
      <c r="B688" s="2">
        <v>43711</v>
      </c>
      <c r="C688">
        <v>11.0038</v>
      </c>
      <c r="D688">
        <v>4516.95</v>
      </c>
    </row>
    <row r="689" spans="2:4">
      <c r="B689" s="2">
        <v>43712</v>
      </c>
      <c r="C689">
        <v>10.959300000000001</v>
      </c>
      <c r="D689">
        <v>4533.1099999999997</v>
      </c>
    </row>
    <row r="690" spans="2:4">
      <c r="B690" s="2">
        <v>43713</v>
      </c>
      <c r="C690">
        <v>10.9466</v>
      </c>
      <c r="D690">
        <v>4537.68</v>
      </c>
    </row>
    <row r="691" spans="2:4">
      <c r="B691" s="2">
        <v>43714</v>
      </c>
      <c r="C691">
        <v>11.1136</v>
      </c>
      <c r="D691">
        <v>4574.1000000000004</v>
      </c>
    </row>
    <row r="692" spans="2:4">
      <c r="B692" s="2">
        <v>43715</v>
      </c>
      <c r="C692">
        <v>11.1129</v>
      </c>
      <c r="D692">
        <v>4574.1000000000004</v>
      </c>
    </row>
    <row r="693" spans="2:4">
      <c r="B693" s="2">
        <v>43716</v>
      </c>
      <c r="C693">
        <v>11.112299999999999</v>
      </c>
      <c r="D693">
        <v>4574.1000000000004</v>
      </c>
    </row>
    <row r="694" spans="2:4">
      <c r="B694" s="2">
        <v>43717</v>
      </c>
      <c r="C694">
        <v>11.2218</v>
      </c>
      <c r="D694">
        <v>4600.2299999999996</v>
      </c>
    </row>
    <row r="695" spans="2:4">
      <c r="B695" s="2">
        <v>43718</v>
      </c>
      <c r="C695">
        <v>11.2212</v>
      </c>
      <c r="D695">
        <v>4600.2299999999996</v>
      </c>
    </row>
    <row r="696" spans="2:4">
      <c r="B696" s="2">
        <v>43719</v>
      </c>
      <c r="C696">
        <v>11.236599999999999</v>
      </c>
      <c r="D696">
        <v>4618.68</v>
      </c>
    </row>
    <row r="697" spans="2:4">
      <c r="B697" s="2">
        <v>43720</v>
      </c>
      <c r="C697">
        <v>11.2217</v>
      </c>
      <c r="D697">
        <v>4600.7</v>
      </c>
    </row>
    <row r="698" spans="2:4">
      <c r="B698" s="2">
        <v>43721</v>
      </c>
      <c r="C698">
        <v>11.2986</v>
      </c>
      <c r="D698">
        <v>4637.42</v>
      </c>
    </row>
    <row r="699" spans="2:4">
      <c r="B699" s="2">
        <v>43722</v>
      </c>
      <c r="C699">
        <v>11.2979</v>
      </c>
      <c r="D699">
        <v>4637.42</v>
      </c>
    </row>
    <row r="700" spans="2:4">
      <c r="B700" s="2">
        <v>43723</v>
      </c>
      <c r="C700">
        <v>11.2972</v>
      </c>
      <c r="D700">
        <v>4637.42</v>
      </c>
    </row>
    <row r="701" spans="2:4">
      <c r="B701" s="2">
        <v>43724</v>
      </c>
      <c r="C701">
        <v>11.3629</v>
      </c>
      <c r="D701">
        <v>4612.1499999999996</v>
      </c>
    </row>
    <row r="702" spans="2:4">
      <c r="B702" s="2">
        <v>43725</v>
      </c>
      <c r="C702">
        <v>11.2293</v>
      </c>
      <c r="D702">
        <v>4534.66</v>
      </c>
    </row>
    <row r="703" spans="2:4">
      <c r="B703" s="2">
        <v>43726</v>
      </c>
      <c r="C703">
        <v>11.232900000000001</v>
      </c>
      <c r="D703">
        <v>4547.2299999999996</v>
      </c>
    </row>
    <row r="704" spans="2:4">
      <c r="B704" s="2">
        <v>43727</v>
      </c>
      <c r="C704">
        <v>11.1241</v>
      </c>
      <c r="D704">
        <v>4490.26</v>
      </c>
    </row>
    <row r="705" spans="2:4">
      <c r="B705" s="2">
        <v>43728</v>
      </c>
      <c r="C705">
        <v>11.907999999999999</v>
      </c>
      <c r="D705">
        <v>4735.63</v>
      </c>
    </row>
    <row r="706" spans="2:4">
      <c r="B706" s="2">
        <v>43729</v>
      </c>
      <c r="C706">
        <v>11.907299999999999</v>
      </c>
      <c r="D706">
        <v>4735.63</v>
      </c>
    </row>
    <row r="707" spans="2:4">
      <c r="B707" s="2">
        <v>43730</v>
      </c>
      <c r="C707">
        <v>11.906599999999999</v>
      </c>
      <c r="D707">
        <v>4735.63</v>
      </c>
    </row>
    <row r="708" spans="2:4">
      <c r="B708" s="2">
        <v>43731</v>
      </c>
      <c r="C708">
        <v>12.4596</v>
      </c>
      <c r="D708">
        <v>4864.6099999999997</v>
      </c>
    </row>
    <row r="709" spans="2:4">
      <c r="B709" s="2">
        <v>43732</v>
      </c>
      <c r="C709">
        <v>12.404999999999999</v>
      </c>
      <c r="D709">
        <v>4856.6000000000004</v>
      </c>
    </row>
    <row r="710" spans="2:4">
      <c r="B710" s="2">
        <v>43733</v>
      </c>
      <c r="C710">
        <v>12.282999999999999</v>
      </c>
      <c r="D710">
        <v>4791.3900000000003</v>
      </c>
    </row>
    <row r="711" spans="2:4">
      <c r="B711" s="2">
        <v>43734</v>
      </c>
      <c r="C711">
        <v>12.42</v>
      </c>
      <c r="D711">
        <v>4845.87</v>
      </c>
    </row>
    <row r="712" spans="2:4">
      <c r="B712" s="2">
        <v>43735</v>
      </c>
      <c r="C712">
        <v>12.382300000000001</v>
      </c>
      <c r="D712">
        <v>4820.99</v>
      </c>
    </row>
    <row r="713" spans="2:4">
      <c r="B713" s="2">
        <v>43736</v>
      </c>
      <c r="C713">
        <v>12.381600000000001</v>
      </c>
      <c r="D713">
        <v>4820.99</v>
      </c>
    </row>
    <row r="714" spans="2:4">
      <c r="B714" s="2">
        <v>43737</v>
      </c>
      <c r="C714">
        <v>12.380800000000001</v>
      </c>
      <c r="D714">
        <v>4820.99</v>
      </c>
    </row>
    <row r="715" spans="2:4">
      <c r="B715" s="2">
        <v>43738</v>
      </c>
      <c r="C715">
        <v>12.238099999999999</v>
      </c>
      <c r="D715">
        <v>4794.25</v>
      </c>
    </row>
    <row r="716" spans="2:4">
      <c r="B716" s="2">
        <v>43739</v>
      </c>
      <c r="C716">
        <v>12.2281</v>
      </c>
      <c r="D716">
        <v>4742.51</v>
      </c>
    </row>
    <row r="717" spans="2:4">
      <c r="B717" s="2">
        <v>43740</v>
      </c>
      <c r="C717">
        <v>12.2273</v>
      </c>
      <c r="D717">
        <v>4742.51</v>
      </c>
    </row>
    <row r="718" spans="2:4">
      <c r="B718" s="2">
        <v>43741</v>
      </c>
      <c r="C718">
        <v>12.1448</v>
      </c>
      <c r="D718">
        <v>4723.3999999999996</v>
      </c>
    </row>
    <row r="719" spans="2:4">
      <c r="B719" s="2">
        <v>43742</v>
      </c>
      <c r="C719">
        <v>11.954800000000001</v>
      </c>
      <c r="D719">
        <v>4666.6899999999996</v>
      </c>
    </row>
    <row r="720" spans="2:4">
      <c r="B720" s="2">
        <v>43743</v>
      </c>
      <c r="C720">
        <v>11.954000000000001</v>
      </c>
      <c r="D720">
        <v>4666.6899999999996</v>
      </c>
    </row>
    <row r="721" spans="2:4">
      <c r="B721" s="2">
        <v>43744</v>
      </c>
      <c r="C721">
        <v>11.9533</v>
      </c>
      <c r="D721">
        <v>4666.6899999999996</v>
      </c>
    </row>
    <row r="722" spans="2:4">
      <c r="B722" s="2">
        <v>43745</v>
      </c>
      <c r="C722">
        <v>12.0158</v>
      </c>
      <c r="D722">
        <v>4643.4799999999996</v>
      </c>
    </row>
    <row r="723" spans="2:4">
      <c r="B723" s="2">
        <v>43746</v>
      </c>
      <c r="C723">
        <v>12.0151</v>
      </c>
      <c r="D723">
        <v>4643.4799999999996</v>
      </c>
    </row>
    <row r="724" spans="2:4">
      <c r="B724" s="2">
        <v>43747</v>
      </c>
      <c r="C724">
        <v>12.1792</v>
      </c>
      <c r="D724">
        <v>4717.24</v>
      </c>
    </row>
    <row r="725" spans="2:4">
      <c r="B725" s="2">
        <v>43748</v>
      </c>
      <c r="C725">
        <v>12.060600000000001</v>
      </c>
      <c r="D725">
        <v>4682</v>
      </c>
    </row>
    <row r="726" spans="2:4">
      <c r="B726" s="2">
        <v>43749</v>
      </c>
      <c r="C726">
        <v>12.107200000000001</v>
      </c>
      <c r="D726">
        <v>4710.5</v>
      </c>
    </row>
    <row r="727" spans="2:4">
      <c r="B727" s="2">
        <v>43750</v>
      </c>
      <c r="C727">
        <v>12.106400000000001</v>
      </c>
      <c r="D727">
        <v>4710.5</v>
      </c>
    </row>
    <row r="728" spans="2:4">
      <c r="B728" s="2">
        <v>43751</v>
      </c>
      <c r="C728">
        <v>12.105700000000001</v>
      </c>
      <c r="D728">
        <v>4710.5</v>
      </c>
    </row>
    <row r="729" spans="2:4">
      <c r="B729" s="2">
        <v>43752</v>
      </c>
      <c r="C729">
        <v>12.1608</v>
      </c>
      <c r="D729">
        <v>4726.01</v>
      </c>
    </row>
    <row r="730" spans="2:4">
      <c r="B730" s="2">
        <v>43753</v>
      </c>
      <c r="C730">
        <v>12.259</v>
      </c>
      <c r="D730">
        <v>4761.87</v>
      </c>
    </row>
    <row r="731" spans="2:4">
      <c r="B731" s="2">
        <v>43754</v>
      </c>
      <c r="C731">
        <v>12.2812</v>
      </c>
      <c r="D731">
        <v>4778.18</v>
      </c>
    </row>
    <row r="732" spans="2:4">
      <c r="B732" s="2">
        <v>43755</v>
      </c>
      <c r="C732">
        <v>12.4293</v>
      </c>
      <c r="D732">
        <v>4836.95</v>
      </c>
    </row>
    <row r="733" spans="2:4">
      <c r="B733" s="2">
        <v>43756</v>
      </c>
      <c r="C733">
        <v>12.5967</v>
      </c>
      <c r="D733">
        <v>4878.9799999999996</v>
      </c>
    </row>
    <row r="734" spans="2:4">
      <c r="B734" s="2">
        <v>43757</v>
      </c>
      <c r="C734">
        <v>12.596</v>
      </c>
      <c r="D734">
        <v>4878.9799999999996</v>
      </c>
    </row>
    <row r="735" spans="2:4">
      <c r="B735" s="2">
        <v>43758</v>
      </c>
      <c r="C735">
        <v>12.5952</v>
      </c>
      <c r="D735">
        <v>4878.9799999999996</v>
      </c>
    </row>
    <row r="736" spans="2:4">
      <c r="B736" s="2">
        <v>43759</v>
      </c>
      <c r="C736">
        <v>12.5944</v>
      </c>
      <c r="D736">
        <v>4878.9799999999996</v>
      </c>
    </row>
    <row r="737" spans="2:4">
      <c r="B737" s="2">
        <v>43760</v>
      </c>
      <c r="C737">
        <v>12.718400000000001</v>
      </c>
      <c r="D737">
        <v>4856.9799999999996</v>
      </c>
    </row>
    <row r="738" spans="2:4">
      <c r="B738" s="2">
        <v>43761</v>
      </c>
      <c r="C738">
        <v>12.757400000000001</v>
      </c>
      <c r="D738">
        <v>4863.92</v>
      </c>
    </row>
    <row r="739" spans="2:4">
      <c r="B739" s="2">
        <v>43762</v>
      </c>
      <c r="C739">
        <v>12.7689</v>
      </c>
      <c r="D739">
        <v>4851.8999999999996</v>
      </c>
    </row>
    <row r="740" spans="2:4">
      <c r="B740" s="2">
        <v>43763</v>
      </c>
      <c r="C740">
        <v>12.709899999999999</v>
      </c>
      <c r="D740">
        <v>4849.33</v>
      </c>
    </row>
    <row r="741" spans="2:4">
      <c r="B741" s="2">
        <v>43764</v>
      </c>
      <c r="C741">
        <v>12.709099999999999</v>
      </c>
      <c r="D741">
        <v>4849.33</v>
      </c>
    </row>
    <row r="742" spans="2:4">
      <c r="B742" s="2">
        <v>43765</v>
      </c>
      <c r="C742">
        <v>12.7248</v>
      </c>
      <c r="D742">
        <v>4872.75</v>
      </c>
    </row>
    <row r="743" spans="2:4">
      <c r="B743" s="2">
        <v>43766</v>
      </c>
      <c r="C743">
        <v>12.724</v>
      </c>
      <c r="D743">
        <v>4872.75</v>
      </c>
    </row>
    <row r="744" spans="2:4">
      <c r="B744" s="2">
        <v>43767</v>
      </c>
      <c r="C744">
        <v>12.8713</v>
      </c>
      <c r="D744">
        <v>4937.46</v>
      </c>
    </row>
    <row r="745" spans="2:4">
      <c r="B745" s="2">
        <v>43768</v>
      </c>
      <c r="C745">
        <v>12.8347</v>
      </c>
      <c r="D745">
        <v>4962.5200000000004</v>
      </c>
    </row>
    <row r="746" spans="2:4">
      <c r="B746" s="2">
        <v>43769</v>
      </c>
      <c r="C746">
        <v>12.8713</v>
      </c>
      <c r="D746">
        <v>4983.57</v>
      </c>
    </row>
    <row r="747" spans="2:4">
      <c r="B747" s="2">
        <v>43770</v>
      </c>
      <c r="C747">
        <v>12.768700000000001</v>
      </c>
      <c r="D747">
        <v>4989.0200000000004</v>
      </c>
    </row>
    <row r="748" spans="2:4">
      <c r="B748" s="2">
        <v>43771</v>
      </c>
      <c r="C748">
        <v>12.767899999999999</v>
      </c>
      <c r="D748">
        <v>4989.0200000000004</v>
      </c>
    </row>
    <row r="749" spans="2:4">
      <c r="B749" s="2">
        <v>43772</v>
      </c>
      <c r="C749">
        <v>12.767099999999999</v>
      </c>
      <c r="D749">
        <v>4989.0200000000004</v>
      </c>
    </row>
    <row r="750" spans="2:4">
      <c r="B750" s="2">
        <v>43773</v>
      </c>
      <c r="C750">
        <v>12.740600000000001</v>
      </c>
      <c r="D750">
        <v>5003.1099999999997</v>
      </c>
    </row>
    <row r="751" spans="2:4">
      <c r="B751" s="2">
        <v>43774</v>
      </c>
      <c r="C751">
        <v>12.6449</v>
      </c>
      <c r="D751">
        <v>4987.05</v>
      </c>
    </row>
    <row r="752" spans="2:4">
      <c r="B752" s="2">
        <v>43775</v>
      </c>
      <c r="C752">
        <v>12.555099999999999</v>
      </c>
      <c r="D752">
        <v>5004.12</v>
      </c>
    </row>
    <row r="753" spans="2:4">
      <c r="B753" s="2">
        <v>43776</v>
      </c>
      <c r="C753">
        <v>12.6159</v>
      </c>
      <c r="D753">
        <v>5026.99</v>
      </c>
    </row>
    <row r="754" spans="2:4">
      <c r="B754" s="2">
        <v>43777</v>
      </c>
      <c r="C754">
        <v>12.600899999999999</v>
      </c>
      <c r="D754">
        <v>4981.74</v>
      </c>
    </row>
    <row r="755" spans="2:4">
      <c r="B755" s="2">
        <v>43778</v>
      </c>
      <c r="C755">
        <v>12.600099999999999</v>
      </c>
      <c r="D755">
        <v>4981.74</v>
      </c>
    </row>
    <row r="756" spans="2:4">
      <c r="B756" s="2">
        <v>43779</v>
      </c>
      <c r="C756">
        <v>12.599299999999999</v>
      </c>
      <c r="D756">
        <v>4981.74</v>
      </c>
    </row>
    <row r="757" spans="2:4">
      <c r="B757" s="2">
        <v>43780</v>
      </c>
      <c r="C757">
        <v>12.581</v>
      </c>
      <c r="D757">
        <v>4988.1400000000003</v>
      </c>
    </row>
    <row r="758" spans="2:4">
      <c r="B758" s="2">
        <v>43781</v>
      </c>
      <c r="C758">
        <v>12.5802</v>
      </c>
      <c r="D758">
        <v>4988.1400000000003</v>
      </c>
    </row>
    <row r="759" spans="2:4">
      <c r="B759" s="2">
        <v>43782</v>
      </c>
      <c r="C759">
        <v>12.5426</v>
      </c>
      <c r="D759">
        <v>4954.79</v>
      </c>
    </row>
    <row r="760" spans="2:4">
      <c r="B760" s="2">
        <v>43783</v>
      </c>
      <c r="C760">
        <v>12.5943</v>
      </c>
      <c r="D760">
        <v>4964.6000000000004</v>
      </c>
    </row>
    <row r="761" spans="2:4">
      <c r="B761" s="2">
        <v>43784</v>
      </c>
      <c r="C761">
        <v>12.5989</v>
      </c>
      <c r="D761">
        <v>4973.72</v>
      </c>
    </row>
    <row r="762" spans="2:4">
      <c r="B762" s="2">
        <v>43785</v>
      </c>
      <c r="C762">
        <v>12.5982</v>
      </c>
      <c r="D762">
        <v>4973.72</v>
      </c>
    </row>
    <row r="763" spans="2:4">
      <c r="B763" s="2">
        <v>43786</v>
      </c>
      <c r="C763">
        <v>12.5974</v>
      </c>
      <c r="D763">
        <v>4973.72</v>
      </c>
    </row>
    <row r="764" spans="2:4">
      <c r="B764" s="2">
        <v>43787</v>
      </c>
      <c r="C764">
        <v>12.5443</v>
      </c>
      <c r="D764">
        <v>4974.3900000000003</v>
      </c>
    </row>
    <row r="765" spans="2:4">
      <c r="B765" s="2">
        <v>43788</v>
      </c>
      <c r="C765">
        <v>12.5265</v>
      </c>
      <c r="D765">
        <v>4991.22</v>
      </c>
    </row>
    <row r="766" spans="2:4">
      <c r="B766" s="2">
        <v>43789</v>
      </c>
      <c r="C766">
        <v>12.464700000000001</v>
      </c>
      <c r="D766">
        <v>5014.07</v>
      </c>
    </row>
    <row r="767" spans="2:4">
      <c r="B767" s="2">
        <v>43790</v>
      </c>
      <c r="C767">
        <v>12.472099999999999</v>
      </c>
      <c r="D767">
        <v>4997.95</v>
      </c>
    </row>
    <row r="768" spans="2:4">
      <c r="B768" s="2">
        <v>43791</v>
      </c>
      <c r="C768">
        <v>12.4534</v>
      </c>
      <c r="D768">
        <v>4978.8100000000004</v>
      </c>
    </row>
    <row r="769" spans="2:4">
      <c r="B769" s="2">
        <v>43792</v>
      </c>
      <c r="C769">
        <v>12.4527</v>
      </c>
      <c r="D769">
        <v>4978.8100000000004</v>
      </c>
    </row>
    <row r="770" spans="2:4">
      <c r="B770" s="2">
        <v>43793</v>
      </c>
      <c r="C770">
        <v>12.4519</v>
      </c>
      <c r="D770">
        <v>4978.8100000000004</v>
      </c>
    </row>
    <row r="771" spans="2:4">
      <c r="B771" s="2">
        <v>43794</v>
      </c>
      <c r="C771">
        <v>12.661099999999999</v>
      </c>
      <c r="D771">
        <v>5045.28</v>
      </c>
    </row>
    <row r="772" spans="2:4">
      <c r="B772" s="2">
        <v>43795</v>
      </c>
      <c r="C772">
        <v>12.6173</v>
      </c>
      <c r="D772">
        <v>5024.96</v>
      </c>
    </row>
    <row r="773" spans="2:4">
      <c r="B773" s="2">
        <v>43796</v>
      </c>
      <c r="C773">
        <v>12.6264</v>
      </c>
      <c r="D773">
        <v>5053.83</v>
      </c>
    </row>
    <row r="774" spans="2:4">
      <c r="B774" s="2">
        <v>43797</v>
      </c>
      <c r="C774">
        <v>12.636200000000001</v>
      </c>
      <c r="D774">
        <v>5081.3599999999997</v>
      </c>
    </row>
    <row r="775" spans="2:4">
      <c r="B775" s="2">
        <v>43798</v>
      </c>
      <c r="C775">
        <v>12.596500000000001</v>
      </c>
      <c r="D775">
        <v>5046.49</v>
      </c>
    </row>
    <row r="776" spans="2:4">
      <c r="B776" s="2">
        <v>43799</v>
      </c>
      <c r="C776">
        <v>12.595700000000001</v>
      </c>
      <c r="D776">
        <v>5046.49</v>
      </c>
    </row>
    <row r="777" spans="2:4">
      <c r="B777" s="2">
        <v>43800</v>
      </c>
      <c r="C777">
        <v>12.594900000000001</v>
      </c>
      <c r="D777">
        <v>5046.49</v>
      </c>
    </row>
    <row r="778" spans="2:4">
      <c r="B778" s="2">
        <v>43801</v>
      </c>
      <c r="C778">
        <v>12.5167</v>
      </c>
      <c r="D778">
        <v>5041.07</v>
      </c>
    </row>
    <row r="779" spans="2:4">
      <c r="B779" s="2">
        <v>43802</v>
      </c>
      <c r="C779">
        <v>12.5144</v>
      </c>
      <c r="D779">
        <v>5012.88</v>
      </c>
    </row>
    <row r="780" spans="2:4">
      <c r="B780" s="2">
        <v>43803</v>
      </c>
      <c r="C780">
        <v>12.6226</v>
      </c>
      <c r="D780">
        <v>5034.24</v>
      </c>
    </row>
    <row r="781" spans="2:4">
      <c r="B781" s="2">
        <v>43804</v>
      </c>
      <c r="C781">
        <v>12.6355</v>
      </c>
      <c r="D781">
        <v>5019.34</v>
      </c>
    </row>
    <row r="782" spans="2:4">
      <c r="B782" s="2">
        <v>43805</v>
      </c>
      <c r="C782">
        <v>12.5434</v>
      </c>
      <c r="D782">
        <v>4974.05</v>
      </c>
    </row>
    <row r="783" spans="2:4">
      <c r="B783" s="2">
        <v>43806</v>
      </c>
      <c r="C783">
        <v>12.5426</v>
      </c>
      <c r="D783">
        <v>4974.05</v>
      </c>
    </row>
    <row r="784" spans="2:4">
      <c r="B784" s="2">
        <v>43807</v>
      </c>
      <c r="C784">
        <v>12.5418</v>
      </c>
      <c r="D784">
        <v>4974.05</v>
      </c>
    </row>
    <row r="785" spans="2:4">
      <c r="B785" s="2">
        <v>43808</v>
      </c>
      <c r="C785">
        <v>12.5206</v>
      </c>
      <c r="D785">
        <v>4978.18</v>
      </c>
    </row>
    <row r="786" spans="2:4">
      <c r="B786" s="2">
        <v>43809</v>
      </c>
      <c r="C786">
        <v>12.514200000000001</v>
      </c>
      <c r="D786">
        <v>4939.24</v>
      </c>
    </row>
    <row r="787" spans="2:4">
      <c r="B787" s="2">
        <v>43810</v>
      </c>
      <c r="C787">
        <v>12.570399999999999</v>
      </c>
      <c r="D787">
        <v>4962.34</v>
      </c>
    </row>
    <row r="788" spans="2:4">
      <c r="B788" s="2">
        <v>43811</v>
      </c>
      <c r="C788">
        <v>12.6477</v>
      </c>
      <c r="D788">
        <v>4989.59</v>
      </c>
    </row>
    <row r="789" spans="2:4">
      <c r="B789" s="2">
        <v>43812</v>
      </c>
      <c r="C789">
        <v>12.633900000000001</v>
      </c>
      <c r="D789">
        <v>5039.04</v>
      </c>
    </row>
    <row r="790" spans="2:4">
      <c r="B790" s="2">
        <v>43813</v>
      </c>
      <c r="C790">
        <v>12.633100000000001</v>
      </c>
      <c r="D790">
        <v>5039.04</v>
      </c>
    </row>
    <row r="791" spans="2:4">
      <c r="B791" s="2">
        <v>43814</v>
      </c>
      <c r="C791">
        <v>12.632300000000001</v>
      </c>
      <c r="D791">
        <v>5039.04</v>
      </c>
    </row>
    <row r="792" spans="2:4">
      <c r="B792" s="2">
        <v>43815</v>
      </c>
      <c r="C792">
        <v>12.6157</v>
      </c>
      <c r="D792">
        <v>5022.93</v>
      </c>
    </row>
    <row r="793" spans="2:4">
      <c r="B793" s="2">
        <v>43816</v>
      </c>
      <c r="C793">
        <v>12.6325</v>
      </c>
      <c r="D793">
        <v>5065.78</v>
      </c>
    </row>
    <row r="794" spans="2:4">
      <c r="B794" s="2">
        <v>43817</v>
      </c>
      <c r="C794">
        <v>12.663</v>
      </c>
      <c r="D794">
        <v>5083.18</v>
      </c>
    </row>
    <row r="795" spans="2:4">
      <c r="B795" s="2">
        <v>43818</v>
      </c>
      <c r="C795">
        <v>12.7098</v>
      </c>
      <c r="D795">
        <v>5095.66</v>
      </c>
    </row>
    <row r="796" spans="2:4">
      <c r="B796" s="2">
        <v>43819</v>
      </c>
      <c r="C796">
        <v>12.719099999999999</v>
      </c>
      <c r="D796">
        <v>5105.12</v>
      </c>
    </row>
    <row r="797" spans="2:4">
      <c r="B797" s="2">
        <v>43820</v>
      </c>
      <c r="C797">
        <v>12.718400000000001</v>
      </c>
      <c r="D797">
        <v>5105.12</v>
      </c>
    </row>
    <row r="798" spans="2:4">
      <c r="B798" s="2">
        <v>43821</v>
      </c>
      <c r="C798">
        <v>12.717599999999999</v>
      </c>
      <c r="D798">
        <v>5105.12</v>
      </c>
    </row>
    <row r="799" spans="2:4">
      <c r="B799" s="2">
        <v>43822</v>
      </c>
      <c r="C799">
        <v>12.683299999999999</v>
      </c>
      <c r="D799">
        <v>5101.3999999999996</v>
      </c>
    </row>
    <row r="800" spans="2:4">
      <c r="B800" s="2">
        <v>43823</v>
      </c>
      <c r="C800">
        <v>12.6959</v>
      </c>
      <c r="D800">
        <v>5084.91</v>
      </c>
    </row>
    <row r="801" spans="2:4">
      <c r="B801" s="2">
        <v>43824</v>
      </c>
      <c r="C801">
        <v>12.6951</v>
      </c>
      <c r="D801">
        <v>5084.91</v>
      </c>
    </row>
    <row r="802" spans="2:4">
      <c r="B802" s="2">
        <v>43825</v>
      </c>
      <c r="C802">
        <v>12.694100000000001</v>
      </c>
      <c r="D802">
        <v>5056.99</v>
      </c>
    </row>
    <row r="803" spans="2:4">
      <c r="B803" s="2">
        <v>43826</v>
      </c>
      <c r="C803">
        <v>12.8087</v>
      </c>
      <c r="D803">
        <v>5103.99</v>
      </c>
    </row>
    <row r="804" spans="2:4">
      <c r="B804" s="2">
        <v>43827</v>
      </c>
      <c r="C804">
        <v>12.8079</v>
      </c>
      <c r="D804">
        <v>5103.99</v>
      </c>
    </row>
    <row r="805" spans="2:4">
      <c r="B805" s="2">
        <v>43828</v>
      </c>
      <c r="C805">
        <v>12.8072</v>
      </c>
      <c r="D805">
        <v>5103.99</v>
      </c>
    </row>
    <row r="806" spans="2:4">
      <c r="B806" s="2">
        <v>43829</v>
      </c>
      <c r="C806">
        <v>12.828900000000001</v>
      </c>
      <c r="D806">
        <v>5108.6899999999996</v>
      </c>
    </row>
    <row r="807" spans="2:4">
      <c r="B807" s="2">
        <v>43830</v>
      </c>
      <c r="C807">
        <v>12.821999999999999</v>
      </c>
      <c r="D807">
        <v>5078.4399999999996</v>
      </c>
    </row>
    <row r="808" spans="2:4">
      <c r="B808" s="2">
        <v>43831</v>
      </c>
      <c r="C808">
        <v>12.833</v>
      </c>
      <c r="D808">
        <v>5085.32</v>
      </c>
    </row>
    <row r="809" spans="2:4">
      <c r="B809" s="2">
        <v>43832</v>
      </c>
      <c r="C809">
        <v>12.846299999999999</v>
      </c>
      <c r="D809">
        <v>5130.21</v>
      </c>
    </row>
    <row r="810" spans="2:4">
      <c r="B810" s="2">
        <v>43833</v>
      </c>
      <c r="C810">
        <v>12.7691</v>
      </c>
      <c r="D810">
        <v>5107.83</v>
      </c>
    </row>
    <row r="811" spans="2:4">
      <c r="B811" s="2">
        <v>43834</v>
      </c>
      <c r="C811">
        <v>12.7683</v>
      </c>
      <c r="D811">
        <v>5107.83</v>
      </c>
    </row>
    <row r="812" spans="2:4">
      <c r="B812" s="2">
        <v>43835</v>
      </c>
      <c r="C812">
        <v>12.7676</v>
      </c>
      <c r="D812">
        <v>5107.83</v>
      </c>
    </row>
    <row r="813" spans="2:4">
      <c r="B813" s="2">
        <v>43836</v>
      </c>
      <c r="C813">
        <v>12.6341</v>
      </c>
      <c r="D813">
        <v>5006.93</v>
      </c>
    </row>
    <row r="814" spans="2:4">
      <c r="B814" s="2">
        <v>43837</v>
      </c>
      <c r="C814">
        <v>12.703099999999999</v>
      </c>
      <c r="D814">
        <v>5033.49</v>
      </c>
    </row>
    <row r="815" spans="2:4">
      <c r="B815" s="2">
        <v>43838</v>
      </c>
      <c r="C815">
        <v>12.652799999999999</v>
      </c>
      <c r="D815">
        <v>5028.08</v>
      </c>
    </row>
    <row r="816" spans="2:4">
      <c r="B816" s="2">
        <v>43839</v>
      </c>
      <c r="C816">
        <v>12.8695</v>
      </c>
      <c r="D816">
        <v>5104.91</v>
      </c>
    </row>
    <row r="817" spans="2:4">
      <c r="B817" s="2">
        <v>43840</v>
      </c>
      <c r="C817">
        <v>12.8797</v>
      </c>
      <c r="D817">
        <v>5122.3</v>
      </c>
    </row>
    <row r="818" spans="2:4">
      <c r="B818" s="2">
        <v>43841</v>
      </c>
      <c r="C818">
        <v>12.8789</v>
      </c>
      <c r="D818">
        <v>5122.3</v>
      </c>
    </row>
    <row r="819" spans="2:4">
      <c r="B819" s="2">
        <v>43842</v>
      </c>
      <c r="C819">
        <v>12.8782</v>
      </c>
      <c r="D819">
        <v>5122.3</v>
      </c>
    </row>
    <row r="820" spans="2:4">
      <c r="B820" s="2">
        <v>43843</v>
      </c>
      <c r="C820">
        <v>12.9087</v>
      </c>
      <c r="D820">
        <v>5155.1400000000003</v>
      </c>
    </row>
    <row r="821" spans="2:4">
      <c r="B821" s="2">
        <v>43844</v>
      </c>
      <c r="C821">
        <v>13.051</v>
      </c>
      <c r="D821">
        <v>5171.62</v>
      </c>
    </row>
    <row r="822" spans="2:4">
      <c r="B822" s="2">
        <v>43845</v>
      </c>
      <c r="C822">
        <v>13.1417</v>
      </c>
      <c r="D822">
        <v>5173.8500000000004</v>
      </c>
    </row>
    <row r="823" spans="2:4">
      <c r="B823" s="2">
        <v>43846</v>
      </c>
      <c r="C823">
        <v>13.2896</v>
      </c>
      <c r="D823">
        <v>5181.75</v>
      </c>
    </row>
    <row r="824" spans="2:4">
      <c r="B824" s="2">
        <v>43847</v>
      </c>
      <c r="C824">
        <v>13.2378</v>
      </c>
      <c r="D824">
        <v>5184.8</v>
      </c>
    </row>
    <row r="825" spans="2:4">
      <c r="B825" s="2">
        <v>43848</v>
      </c>
      <c r="C825">
        <v>13.237</v>
      </c>
      <c r="D825">
        <v>5184.8</v>
      </c>
    </row>
    <row r="826" spans="2:4">
      <c r="B826" s="2">
        <v>43849</v>
      </c>
      <c r="C826">
        <v>13.2362</v>
      </c>
      <c r="D826">
        <v>5184.8</v>
      </c>
    </row>
    <row r="827" spans="2:4">
      <c r="B827" s="2">
        <v>43850</v>
      </c>
      <c r="C827">
        <v>13.126099999999999</v>
      </c>
      <c r="D827">
        <v>5136.8500000000004</v>
      </c>
    </row>
    <row r="828" spans="2:4">
      <c r="B828" s="2">
        <v>43851</v>
      </c>
      <c r="C828">
        <v>13.102</v>
      </c>
      <c r="D828">
        <v>5115.93</v>
      </c>
    </row>
    <row r="829" spans="2:4">
      <c r="B829" s="2">
        <v>43852</v>
      </c>
      <c r="C829">
        <v>13.0311</v>
      </c>
      <c r="D829">
        <v>5093.97</v>
      </c>
    </row>
    <row r="830" spans="2:4">
      <c r="B830" s="2">
        <v>43853</v>
      </c>
      <c r="C830">
        <v>13.1045</v>
      </c>
      <c r="D830">
        <v>5131.84</v>
      </c>
    </row>
    <row r="831" spans="2:4">
      <c r="B831" s="2">
        <v>43854</v>
      </c>
      <c r="C831">
        <v>13.193</v>
      </c>
      <c r="D831">
        <v>5163.01</v>
      </c>
    </row>
    <row r="832" spans="2:4">
      <c r="B832" s="2">
        <v>43855</v>
      </c>
      <c r="C832">
        <v>13.1922</v>
      </c>
      <c r="D832">
        <v>5163.01</v>
      </c>
    </row>
    <row r="833" spans="2:4">
      <c r="B833" s="2">
        <v>43856</v>
      </c>
      <c r="C833">
        <v>13.1914</v>
      </c>
      <c r="D833">
        <v>5163.01</v>
      </c>
    </row>
    <row r="834" spans="2:4">
      <c r="B834" s="2">
        <v>43857</v>
      </c>
      <c r="C834">
        <v>13.091200000000001</v>
      </c>
      <c r="D834">
        <v>5115.72</v>
      </c>
    </row>
    <row r="835" spans="2:4">
      <c r="B835" s="2">
        <v>43858</v>
      </c>
      <c r="C835">
        <v>13.0504</v>
      </c>
      <c r="D835">
        <v>5091.05</v>
      </c>
    </row>
    <row r="836" spans="2:4">
      <c r="B836" s="2">
        <v>43859</v>
      </c>
      <c r="C836">
        <v>13.097799999999999</v>
      </c>
      <c r="D836">
        <v>5120.3999999999996</v>
      </c>
    </row>
    <row r="837" spans="2:4">
      <c r="B837" s="2">
        <v>43860</v>
      </c>
      <c r="C837">
        <v>13.0756</v>
      </c>
      <c r="D837">
        <v>5074.1499999999996</v>
      </c>
    </row>
    <row r="838" spans="2:4">
      <c r="B838" s="2">
        <v>43861</v>
      </c>
      <c r="C838">
        <v>13.057700000000001</v>
      </c>
      <c r="D838">
        <v>5041.17</v>
      </c>
    </row>
    <row r="839" spans="2:4">
      <c r="B839" s="2">
        <v>43862</v>
      </c>
      <c r="C839">
        <v>12.717000000000001</v>
      </c>
      <c r="D839">
        <v>4911.08</v>
      </c>
    </row>
    <row r="840" spans="2:4">
      <c r="B840" s="2">
        <v>43863</v>
      </c>
      <c r="C840">
        <v>12.7163</v>
      </c>
      <c r="D840">
        <v>4911.08</v>
      </c>
    </row>
    <row r="841" spans="2:4">
      <c r="B841" s="2">
        <v>43864</v>
      </c>
      <c r="C841">
        <v>12.898099999999999</v>
      </c>
      <c r="D841">
        <v>4936.6899999999996</v>
      </c>
    </row>
    <row r="842" spans="2:4">
      <c r="B842" s="2">
        <v>43865</v>
      </c>
      <c r="C842">
        <v>13.0975</v>
      </c>
      <c r="D842">
        <v>5041.25</v>
      </c>
    </row>
    <row r="843" spans="2:4">
      <c r="B843" s="2">
        <v>43866</v>
      </c>
      <c r="C843">
        <v>13.122299999999999</v>
      </c>
      <c r="D843">
        <v>5092.79</v>
      </c>
    </row>
    <row r="844" spans="2:4">
      <c r="B844" s="2">
        <v>43867</v>
      </c>
      <c r="C844">
        <v>13.097799999999999</v>
      </c>
      <c r="D844">
        <v>5118.8500000000004</v>
      </c>
    </row>
    <row r="845" spans="2:4">
      <c r="B845" s="2">
        <v>43868</v>
      </c>
      <c r="C845">
        <v>13.068199999999999</v>
      </c>
      <c r="D845">
        <v>5114.3900000000003</v>
      </c>
    </row>
    <row r="846" spans="2:4">
      <c r="B846" s="2">
        <v>43869</v>
      </c>
      <c r="C846">
        <v>13.067399999999999</v>
      </c>
      <c r="D846">
        <v>5114.3900000000003</v>
      </c>
    </row>
    <row r="847" spans="2:4">
      <c r="B847" s="2">
        <v>43870</v>
      </c>
      <c r="C847">
        <v>13.066599999999999</v>
      </c>
      <c r="D847">
        <v>5114.3900000000003</v>
      </c>
    </row>
    <row r="848" spans="2:4">
      <c r="B848" s="2">
        <v>43871</v>
      </c>
      <c r="C848">
        <v>12.944100000000001</v>
      </c>
      <c r="D848">
        <v>5086.3900000000003</v>
      </c>
    </row>
    <row r="849" spans="2:4">
      <c r="B849" s="2">
        <v>43872</v>
      </c>
      <c r="C849">
        <v>12.992000000000001</v>
      </c>
      <c r="D849">
        <v>5108.22</v>
      </c>
    </row>
    <row r="850" spans="2:4">
      <c r="B850" s="2">
        <v>43873</v>
      </c>
      <c r="C850">
        <v>13.0969</v>
      </c>
      <c r="D850">
        <v>5137.84</v>
      </c>
    </row>
    <row r="851" spans="2:4">
      <c r="B851" s="2">
        <v>43874</v>
      </c>
      <c r="C851">
        <v>13.0829</v>
      </c>
      <c r="D851">
        <v>5128</v>
      </c>
    </row>
    <row r="852" spans="2:4">
      <c r="B852" s="2">
        <v>43875</v>
      </c>
      <c r="C852">
        <v>12.9466</v>
      </c>
      <c r="D852">
        <v>5097.54</v>
      </c>
    </row>
    <row r="853" spans="2:4">
      <c r="B853" s="2">
        <v>43876</v>
      </c>
      <c r="C853">
        <v>12.9458</v>
      </c>
      <c r="D853">
        <v>5097.54</v>
      </c>
    </row>
    <row r="854" spans="2:4">
      <c r="B854" s="2">
        <v>43877</v>
      </c>
      <c r="C854">
        <v>12.945</v>
      </c>
      <c r="D854">
        <v>5097.54</v>
      </c>
    </row>
    <row r="855" spans="2:4">
      <c r="B855" s="2">
        <v>43878</v>
      </c>
      <c r="C855">
        <v>12.956899999999999</v>
      </c>
      <c r="D855">
        <v>5062.63</v>
      </c>
    </row>
    <row r="856" spans="2:4">
      <c r="B856" s="2">
        <v>43879</v>
      </c>
      <c r="C856">
        <v>12.911099999999999</v>
      </c>
      <c r="D856">
        <v>5039.54</v>
      </c>
    </row>
    <row r="857" spans="2:4">
      <c r="B857" s="2">
        <v>43880</v>
      </c>
      <c r="C857">
        <v>13.035500000000001</v>
      </c>
      <c r="D857">
        <v>5102.09</v>
      </c>
    </row>
    <row r="858" spans="2:4">
      <c r="B858" s="2">
        <v>43881</v>
      </c>
      <c r="C858">
        <v>13.0359</v>
      </c>
      <c r="D858">
        <v>5093.3</v>
      </c>
    </row>
    <row r="859" spans="2:4">
      <c r="B859" s="2">
        <v>43882</v>
      </c>
      <c r="C859">
        <v>13.0351</v>
      </c>
      <c r="D859">
        <v>5093.3</v>
      </c>
    </row>
    <row r="860" spans="2:4">
      <c r="B860" s="2">
        <v>43883</v>
      </c>
      <c r="C860">
        <v>13.0343</v>
      </c>
      <c r="D860">
        <v>5093.3</v>
      </c>
    </row>
    <row r="861" spans="2:4">
      <c r="B861" s="2">
        <v>43884</v>
      </c>
      <c r="C861">
        <v>13.0335</v>
      </c>
      <c r="D861">
        <v>5093.3</v>
      </c>
    </row>
    <row r="862" spans="2:4">
      <c r="B862" s="2">
        <v>43885</v>
      </c>
      <c r="C862">
        <v>12.864599999999999</v>
      </c>
      <c r="D862">
        <v>4989.47</v>
      </c>
    </row>
    <row r="863" spans="2:4">
      <c r="B863" s="2">
        <v>43886</v>
      </c>
      <c r="C863">
        <v>12.879799999999999</v>
      </c>
      <c r="D863">
        <v>4972.74</v>
      </c>
    </row>
    <row r="864" spans="2:4">
      <c r="B864" s="2">
        <v>43887</v>
      </c>
      <c r="C864">
        <v>12.7925</v>
      </c>
      <c r="D864">
        <v>4919.3999999999996</v>
      </c>
    </row>
    <row r="865" spans="2:4">
      <c r="B865" s="2">
        <v>43888</v>
      </c>
      <c r="C865">
        <v>12.7759</v>
      </c>
      <c r="D865">
        <v>4898.18</v>
      </c>
    </row>
    <row r="866" spans="2:4">
      <c r="B866" s="2">
        <v>43889</v>
      </c>
      <c r="C866">
        <v>12.3926</v>
      </c>
      <c r="D866">
        <v>4718.62</v>
      </c>
    </row>
    <row r="867" spans="2:4">
      <c r="B867" s="2">
        <v>43890</v>
      </c>
      <c r="C867">
        <v>12.3919</v>
      </c>
      <c r="D867">
        <v>4718.62</v>
      </c>
    </row>
    <row r="868" spans="2:4">
      <c r="B868" s="2">
        <v>43891</v>
      </c>
      <c r="C868">
        <v>12.3911</v>
      </c>
      <c r="D868">
        <v>4718.62</v>
      </c>
    </row>
    <row r="869" spans="2:4">
      <c r="B869" s="2">
        <v>43892</v>
      </c>
      <c r="C869">
        <v>12.303900000000001</v>
      </c>
      <c r="D869">
        <v>4694.3599999999997</v>
      </c>
    </row>
    <row r="870" spans="2:4">
      <c r="B870" s="2">
        <v>43893</v>
      </c>
      <c r="C870">
        <v>12.4582</v>
      </c>
      <c r="D870">
        <v>4770.78</v>
      </c>
    </row>
    <row r="871" spans="2:4">
      <c r="B871" s="2">
        <v>43894</v>
      </c>
      <c r="C871">
        <v>12.3881</v>
      </c>
      <c r="D871">
        <v>4739.58</v>
      </c>
    </row>
    <row r="872" spans="2:4">
      <c r="B872" s="2">
        <v>43895</v>
      </c>
      <c r="C872">
        <v>12.5159</v>
      </c>
      <c r="D872">
        <v>4748.41</v>
      </c>
    </row>
    <row r="873" spans="2:4">
      <c r="B873" s="2">
        <v>43896</v>
      </c>
      <c r="C873">
        <v>12.1907</v>
      </c>
      <c r="D873">
        <v>4634.8999999999996</v>
      </c>
    </row>
    <row r="874" spans="2:4">
      <c r="B874" s="2">
        <v>43897</v>
      </c>
      <c r="C874">
        <v>12.1899</v>
      </c>
      <c r="D874">
        <v>4634.8999999999996</v>
      </c>
    </row>
    <row r="875" spans="2:4">
      <c r="B875" s="2">
        <v>43898</v>
      </c>
      <c r="C875">
        <v>12.1892</v>
      </c>
      <c r="D875">
        <v>4634.8999999999996</v>
      </c>
    </row>
    <row r="876" spans="2:4">
      <c r="B876" s="2">
        <v>43899</v>
      </c>
      <c r="C876">
        <v>11.813700000000001</v>
      </c>
      <c r="D876">
        <v>4410.7700000000004</v>
      </c>
    </row>
    <row r="877" spans="2:4">
      <c r="B877" s="2">
        <v>43900</v>
      </c>
      <c r="C877">
        <v>11.813000000000001</v>
      </c>
      <c r="D877">
        <v>4410.7700000000004</v>
      </c>
    </row>
    <row r="878" spans="2:4">
      <c r="B878" s="2">
        <v>43901</v>
      </c>
      <c r="C878">
        <v>11.8583</v>
      </c>
      <c r="D878">
        <v>4406.93</v>
      </c>
    </row>
    <row r="879" spans="2:4">
      <c r="B879" s="2">
        <v>43902</v>
      </c>
      <c r="C879">
        <v>10.9519</v>
      </c>
      <c r="D879">
        <v>4041.68</v>
      </c>
    </row>
    <row r="880" spans="2:4">
      <c r="B880" s="2">
        <v>43903</v>
      </c>
      <c r="C880">
        <v>11.0418</v>
      </c>
      <c r="D880">
        <v>4187.6000000000004</v>
      </c>
    </row>
    <row r="881" spans="2:4">
      <c r="B881" s="2">
        <v>43904</v>
      </c>
      <c r="C881">
        <v>11.0411</v>
      </c>
      <c r="D881">
        <v>4187.6000000000004</v>
      </c>
    </row>
    <row r="882" spans="2:4">
      <c r="B882" s="2">
        <v>43905</v>
      </c>
      <c r="C882">
        <v>11.0405</v>
      </c>
      <c r="D882">
        <v>4187.6000000000004</v>
      </c>
    </row>
    <row r="883" spans="2:4">
      <c r="B883" s="2">
        <v>43906</v>
      </c>
      <c r="C883">
        <v>10.3118</v>
      </c>
      <c r="D883">
        <v>3885.15</v>
      </c>
    </row>
    <row r="884" spans="2:4">
      <c r="B884" s="2">
        <v>43907</v>
      </c>
      <c r="C884">
        <v>10.0863</v>
      </c>
      <c r="D884">
        <v>3798.71</v>
      </c>
    </row>
    <row r="885" spans="2:4">
      <c r="B885" s="2">
        <v>43908</v>
      </c>
      <c r="C885">
        <v>9.3688000000000002</v>
      </c>
      <c r="D885">
        <v>3594.83</v>
      </c>
    </row>
    <row r="886" spans="2:4">
      <c r="B886" s="2">
        <v>43909</v>
      </c>
      <c r="C886">
        <v>9.2172000000000001</v>
      </c>
      <c r="D886">
        <v>3491.04</v>
      </c>
    </row>
    <row r="887" spans="2:4">
      <c r="B887" s="2">
        <v>43910</v>
      </c>
      <c r="C887">
        <v>9.6585999999999999</v>
      </c>
      <c r="D887">
        <v>3684.44</v>
      </c>
    </row>
    <row r="888" spans="2:4">
      <c r="B888" s="2">
        <v>43911</v>
      </c>
      <c r="C888">
        <v>9.6579999999999995</v>
      </c>
      <c r="D888">
        <v>3684.44</v>
      </c>
    </row>
    <row r="889" spans="2:4">
      <c r="B889" s="2">
        <v>43912</v>
      </c>
      <c r="C889">
        <v>9.6575000000000006</v>
      </c>
      <c r="D889">
        <v>3684.44</v>
      </c>
    </row>
    <row r="890" spans="2:4">
      <c r="B890" s="2">
        <v>43913</v>
      </c>
      <c r="C890">
        <v>8.2919</v>
      </c>
      <c r="D890">
        <v>3208.62</v>
      </c>
    </row>
    <row r="891" spans="2:4">
      <c r="B891" s="2">
        <v>43914</v>
      </c>
      <c r="C891">
        <v>8.5357000000000003</v>
      </c>
      <c r="D891">
        <v>3280.3</v>
      </c>
    </row>
    <row r="892" spans="2:4">
      <c r="B892" s="2">
        <v>43915</v>
      </c>
      <c r="C892">
        <v>9.0685000000000002</v>
      </c>
      <c r="D892">
        <v>3471.93</v>
      </c>
    </row>
    <row r="893" spans="2:4">
      <c r="B893" s="2">
        <v>43916</v>
      </c>
      <c r="C893">
        <v>9.5495000000000001</v>
      </c>
      <c r="D893">
        <v>3630.68</v>
      </c>
    </row>
    <row r="894" spans="2:4">
      <c r="B894" s="2">
        <v>43917</v>
      </c>
      <c r="C894">
        <v>9.5138999999999996</v>
      </c>
      <c r="D894">
        <v>3613.52</v>
      </c>
    </row>
    <row r="895" spans="2:4">
      <c r="B895" s="2">
        <v>43918</v>
      </c>
      <c r="C895">
        <v>9.5132999999999992</v>
      </c>
      <c r="D895">
        <v>3613.52</v>
      </c>
    </row>
    <row r="896" spans="2:4">
      <c r="B896" s="2">
        <v>43919</v>
      </c>
      <c r="C896">
        <v>9.5127000000000006</v>
      </c>
      <c r="D896">
        <v>3613.52</v>
      </c>
    </row>
    <row r="897" spans="2:4">
      <c r="B897" s="2">
        <v>43920</v>
      </c>
      <c r="C897">
        <v>9.2103999999999999</v>
      </c>
      <c r="D897">
        <v>3483.42</v>
      </c>
    </row>
    <row r="898" spans="2:4">
      <c r="B898" s="2">
        <v>43921</v>
      </c>
      <c r="C898">
        <v>9.5216999999999992</v>
      </c>
      <c r="D898">
        <v>3609.83</v>
      </c>
    </row>
    <row r="899" spans="2:4">
      <c r="B899" s="2">
        <v>43922</v>
      </c>
      <c r="C899">
        <v>9.1126000000000005</v>
      </c>
      <c r="D899">
        <v>3483.5</v>
      </c>
    </row>
    <row r="900" spans="2:4">
      <c r="B900" s="2">
        <v>43923</v>
      </c>
      <c r="C900">
        <v>9.1120000000000001</v>
      </c>
      <c r="D900">
        <v>3483.5</v>
      </c>
    </row>
    <row r="901" spans="2:4">
      <c r="B901" s="2">
        <v>43924</v>
      </c>
      <c r="C901">
        <v>8.8229000000000006</v>
      </c>
      <c r="D901">
        <v>3415.68</v>
      </c>
    </row>
    <row r="902" spans="2:4">
      <c r="B902" s="2">
        <v>43925</v>
      </c>
      <c r="C902">
        <v>8.8224</v>
      </c>
      <c r="D902">
        <v>3415.68</v>
      </c>
    </row>
    <row r="903" spans="2:4">
      <c r="B903" s="2">
        <v>43926</v>
      </c>
      <c r="C903">
        <v>8.8217999999999996</v>
      </c>
      <c r="D903">
        <v>3415.68</v>
      </c>
    </row>
    <row r="904" spans="2:4">
      <c r="B904" s="2">
        <v>43927</v>
      </c>
      <c r="C904">
        <v>8.8213000000000008</v>
      </c>
      <c r="D904">
        <v>3415.68</v>
      </c>
    </row>
    <row r="905" spans="2:4">
      <c r="B905" s="2">
        <v>43928</v>
      </c>
      <c r="C905">
        <v>9.5615000000000006</v>
      </c>
      <c r="D905">
        <v>3692.94</v>
      </c>
    </row>
    <row r="906" spans="2:4">
      <c r="B906" s="2">
        <v>43929</v>
      </c>
      <c r="C906">
        <v>9.5414999999999992</v>
      </c>
      <c r="D906">
        <v>3694.17</v>
      </c>
    </row>
    <row r="907" spans="2:4">
      <c r="B907" s="2">
        <v>43930</v>
      </c>
      <c r="C907">
        <v>9.8092000000000006</v>
      </c>
      <c r="D907">
        <v>3839.5</v>
      </c>
    </row>
    <row r="908" spans="2:4">
      <c r="B908" s="2">
        <v>43931</v>
      </c>
      <c r="C908">
        <v>9.8086000000000002</v>
      </c>
      <c r="D908">
        <v>3839.5</v>
      </c>
    </row>
    <row r="909" spans="2:4">
      <c r="B909" s="2">
        <v>43932</v>
      </c>
      <c r="C909">
        <v>9.8079999999999998</v>
      </c>
      <c r="D909">
        <v>3839.5</v>
      </c>
    </row>
    <row r="910" spans="2:4">
      <c r="B910" s="2">
        <v>43933</v>
      </c>
      <c r="C910">
        <v>9.8073999999999995</v>
      </c>
      <c r="D910">
        <v>3839.5</v>
      </c>
    </row>
    <row r="911" spans="2:4">
      <c r="B911" s="2">
        <v>43934</v>
      </c>
      <c r="C911">
        <v>9.5345999999999993</v>
      </c>
      <c r="D911">
        <v>3794.42</v>
      </c>
    </row>
    <row r="912" spans="2:4">
      <c r="B912" s="2">
        <v>43935</v>
      </c>
      <c r="C912">
        <v>9.5340000000000007</v>
      </c>
      <c r="D912">
        <v>3794.42</v>
      </c>
    </row>
    <row r="913" spans="2:4">
      <c r="B913" s="2">
        <v>43936</v>
      </c>
      <c r="C913">
        <v>9.7078000000000007</v>
      </c>
      <c r="D913">
        <v>3783.97</v>
      </c>
    </row>
    <row r="914" spans="2:4">
      <c r="B914" s="2">
        <v>43937</v>
      </c>
      <c r="C914">
        <v>9.8369999999999997</v>
      </c>
      <c r="D914">
        <v>3819.53</v>
      </c>
    </row>
    <row r="915" spans="2:4">
      <c r="B915" s="2">
        <v>43938</v>
      </c>
      <c r="C915">
        <v>10.116400000000001</v>
      </c>
      <c r="D915">
        <v>3921.97</v>
      </c>
    </row>
    <row r="916" spans="2:4">
      <c r="B916" s="2">
        <v>43939</v>
      </c>
      <c r="C916">
        <v>10.1157</v>
      </c>
      <c r="D916">
        <v>3921.97</v>
      </c>
    </row>
    <row r="917" spans="2:4">
      <c r="B917" s="2">
        <v>43940</v>
      </c>
      <c r="C917">
        <v>10.1151</v>
      </c>
      <c r="D917">
        <v>3921.97</v>
      </c>
    </row>
    <row r="918" spans="2:4">
      <c r="B918" s="2">
        <v>43941</v>
      </c>
      <c r="C918">
        <v>10.1036</v>
      </c>
      <c r="D918">
        <v>3919.39</v>
      </c>
    </row>
    <row r="919" spans="2:4">
      <c r="B919" s="2">
        <v>43942</v>
      </c>
      <c r="C919">
        <v>9.8199000000000005</v>
      </c>
      <c r="D919">
        <v>3805.4</v>
      </c>
    </row>
    <row r="920" spans="2:4">
      <c r="B920" s="2">
        <v>43943</v>
      </c>
      <c r="C920">
        <v>10.0084</v>
      </c>
      <c r="D920">
        <v>3882.41</v>
      </c>
    </row>
    <row r="921" spans="2:4">
      <c r="B921" s="2">
        <v>43944</v>
      </c>
      <c r="C921">
        <v>10.0837</v>
      </c>
      <c r="D921">
        <v>3929.54</v>
      </c>
    </row>
    <row r="922" spans="2:4">
      <c r="B922" s="2">
        <v>43945</v>
      </c>
      <c r="C922">
        <v>9.9731000000000005</v>
      </c>
      <c r="D922">
        <v>3862.2</v>
      </c>
    </row>
    <row r="923" spans="2:4">
      <c r="B923" s="2">
        <v>43946</v>
      </c>
      <c r="C923">
        <v>9.9725000000000001</v>
      </c>
      <c r="D923">
        <v>3862.2</v>
      </c>
    </row>
    <row r="924" spans="2:4">
      <c r="B924" s="2">
        <v>43947</v>
      </c>
      <c r="C924">
        <v>9.9718999999999998</v>
      </c>
      <c r="D924">
        <v>3862.2</v>
      </c>
    </row>
    <row r="925" spans="2:4">
      <c r="B925" s="2">
        <v>43948</v>
      </c>
      <c r="C925">
        <v>10.2515</v>
      </c>
      <c r="D925">
        <v>3920.7</v>
      </c>
    </row>
    <row r="926" spans="2:4">
      <c r="B926" s="2">
        <v>43949</v>
      </c>
      <c r="C926">
        <v>10.372</v>
      </c>
      <c r="D926">
        <v>3956.03</v>
      </c>
    </row>
    <row r="927" spans="2:4">
      <c r="B927" s="2">
        <v>43950</v>
      </c>
      <c r="C927">
        <v>10.4093</v>
      </c>
      <c r="D927">
        <v>4022.22</v>
      </c>
    </row>
    <row r="928" spans="2:4">
      <c r="B928" s="2">
        <v>43951</v>
      </c>
      <c r="C928">
        <v>10.561</v>
      </c>
      <c r="D928">
        <v>4140.41</v>
      </c>
    </row>
    <row r="929" spans="2:4">
      <c r="B929" s="2">
        <v>43952</v>
      </c>
      <c r="C929">
        <v>10.5604</v>
      </c>
      <c r="D929">
        <v>4140.41</v>
      </c>
    </row>
    <row r="930" spans="2:4">
      <c r="B930" s="2">
        <v>43953</v>
      </c>
      <c r="C930">
        <v>10.559699999999999</v>
      </c>
      <c r="D930">
        <v>4140.41</v>
      </c>
    </row>
    <row r="931" spans="2:4">
      <c r="B931" s="2">
        <v>43954</v>
      </c>
      <c r="C931">
        <v>10.559100000000001</v>
      </c>
      <c r="D931">
        <v>4140.41</v>
      </c>
    </row>
    <row r="932" spans="2:4">
      <c r="B932" s="2">
        <v>43955</v>
      </c>
      <c r="C932">
        <v>10.021800000000001</v>
      </c>
      <c r="D932">
        <v>3916.23</v>
      </c>
    </row>
    <row r="933" spans="2:4">
      <c r="B933" s="2">
        <v>43956</v>
      </c>
      <c r="C933">
        <v>9.8207000000000004</v>
      </c>
      <c r="D933">
        <v>3879.82</v>
      </c>
    </row>
    <row r="934" spans="2:4">
      <c r="B934" s="2">
        <v>43957</v>
      </c>
      <c r="C934">
        <v>9.9228000000000005</v>
      </c>
      <c r="D934">
        <v>3908.08</v>
      </c>
    </row>
    <row r="935" spans="2:4">
      <c r="B935" s="2">
        <v>43958</v>
      </c>
      <c r="C935">
        <v>9.7947000000000006</v>
      </c>
      <c r="D935">
        <v>3877.82</v>
      </c>
    </row>
    <row r="936" spans="2:4">
      <c r="B936" s="2">
        <v>43959</v>
      </c>
      <c r="C936">
        <v>9.8204999999999991</v>
      </c>
      <c r="D936">
        <v>3897.86</v>
      </c>
    </row>
    <row r="937" spans="2:4">
      <c r="B937" s="2">
        <v>43960</v>
      </c>
      <c r="C937">
        <v>9.8199000000000005</v>
      </c>
      <c r="D937">
        <v>3897.86</v>
      </c>
    </row>
    <row r="938" spans="2:4">
      <c r="B938" s="2">
        <v>43961</v>
      </c>
      <c r="C938">
        <v>9.8193000000000001</v>
      </c>
      <c r="D938">
        <v>3897.86</v>
      </c>
    </row>
    <row r="939" spans="2:4">
      <c r="B939" s="2">
        <v>43962</v>
      </c>
      <c r="C939">
        <v>9.7629000000000001</v>
      </c>
      <c r="D939">
        <v>3901.54</v>
      </c>
    </row>
    <row r="940" spans="2:4">
      <c r="B940" s="2">
        <v>43963</v>
      </c>
      <c r="C940">
        <v>9.7690000000000001</v>
      </c>
      <c r="D940">
        <v>3883.55</v>
      </c>
    </row>
    <row r="941" spans="2:4">
      <c r="B941" s="2">
        <v>43964</v>
      </c>
      <c r="C941">
        <v>9.9602000000000004</v>
      </c>
      <c r="D941">
        <v>3958.03</v>
      </c>
    </row>
    <row r="942" spans="2:4">
      <c r="B942" s="2">
        <v>43965</v>
      </c>
      <c r="C942">
        <v>9.7903000000000002</v>
      </c>
      <c r="D942">
        <v>3875.19</v>
      </c>
    </row>
    <row r="943" spans="2:4">
      <c r="B943" s="2">
        <v>43966</v>
      </c>
      <c r="C943">
        <v>9.7614999999999998</v>
      </c>
      <c r="D943">
        <v>3868.53</v>
      </c>
    </row>
    <row r="944" spans="2:4">
      <c r="B944" s="2">
        <v>43967</v>
      </c>
      <c r="C944">
        <v>9.7608999999999995</v>
      </c>
      <c r="D944">
        <v>3868.53</v>
      </c>
    </row>
    <row r="945" spans="2:4">
      <c r="B945" s="2">
        <v>43968</v>
      </c>
      <c r="C945">
        <v>9.7603000000000009</v>
      </c>
      <c r="D945">
        <v>3868.53</v>
      </c>
    </row>
    <row r="946" spans="2:4">
      <c r="B946" s="2">
        <v>43969</v>
      </c>
      <c r="C946">
        <v>9.3528000000000002</v>
      </c>
      <c r="D946">
        <v>3734.22</v>
      </c>
    </row>
    <row r="947" spans="2:4">
      <c r="B947" s="2">
        <v>43970</v>
      </c>
      <c r="C947">
        <v>9.3805999999999994</v>
      </c>
      <c r="D947">
        <v>3755.51</v>
      </c>
    </row>
    <row r="948" spans="2:4">
      <c r="B948" s="2">
        <v>43971</v>
      </c>
      <c r="C948">
        <v>9.5593000000000004</v>
      </c>
      <c r="D948">
        <v>3831.46</v>
      </c>
    </row>
    <row r="949" spans="2:4">
      <c r="B949" s="2">
        <v>43972</v>
      </c>
      <c r="C949">
        <v>9.6575000000000006</v>
      </c>
      <c r="D949">
        <v>3850.67</v>
      </c>
    </row>
    <row r="950" spans="2:4">
      <c r="B950" s="2">
        <v>43973</v>
      </c>
      <c r="C950">
        <v>9.5959000000000003</v>
      </c>
      <c r="D950">
        <v>3823.44</v>
      </c>
    </row>
    <row r="951" spans="2:4">
      <c r="B951" s="2">
        <v>43974</v>
      </c>
      <c r="C951">
        <v>9.5952999999999999</v>
      </c>
      <c r="D951">
        <v>3823.44</v>
      </c>
    </row>
    <row r="952" spans="2:4">
      <c r="B952" s="2">
        <v>43975</v>
      </c>
      <c r="C952">
        <v>9.5946999999999996</v>
      </c>
      <c r="D952">
        <v>3823.44</v>
      </c>
    </row>
    <row r="953" spans="2:4">
      <c r="B953" s="2">
        <v>43976</v>
      </c>
      <c r="C953">
        <v>9.5940999999999992</v>
      </c>
      <c r="D953">
        <v>3823.44</v>
      </c>
    </row>
    <row r="954" spans="2:4">
      <c r="B954" s="2">
        <v>43977</v>
      </c>
      <c r="C954">
        <v>9.7170000000000005</v>
      </c>
      <c r="D954">
        <v>3827.58</v>
      </c>
    </row>
    <row r="955" spans="2:4">
      <c r="B955" s="2">
        <v>43978</v>
      </c>
      <c r="C955">
        <v>9.9707000000000008</v>
      </c>
      <c r="D955">
        <v>3923.37</v>
      </c>
    </row>
    <row r="956" spans="2:4">
      <c r="B956" s="2">
        <v>43979</v>
      </c>
      <c r="C956">
        <v>10.165800000000001</v>
      </c>
      <c r="D956">
        <v>3994.14</v>
      </c>
    </row>
    <row r="957" spans="2:4">
      <c r="B957" s="2">
        <v>43980</v>
      </c>
      <c r="C957">
        <v>10.3062</v>
      </c>
      <c r="D957">
        <v>4040.42</v>
      </c>
    </row>
    <row r="958" spans="2:4">
      <c r="B958" s="2">
        <v>43981</v>
      </c>
      <c r="C958">
        <v>10.3056</v>
      </c>
      <c r="D958">
        <v>4040.42</v>
      </c>
    </row>
    <row r="959" spans="2:4">
      <c r="B959" s="2">
        <v>43982</v>
      </c>
      <c r="C959">
        <v>10.305</v>
      </c>
      <c r="D959">
        <v>4040.42</v>
      </c>
    </row>
    <row r="960" spans="2:4">
      <c r="B960" s="2">
        <v>43983</v>
      </c>
      <c r="C960">
        <v>10.5709</v>
      </c>
      <c r="D960">
        <v>4140.17</v>
      </c>
    </row>
    <row r="961" spans="2:4">
      <c r="B961" s="2">
        <v>43984</v>
      </c>
      <c r="C961">
        <v>10.7118</v>
      </c>
      <c r="D961">
        <v>4199.8100000000004</v>
      </c>
    </row>
    <row r="962" spans="2:4">
      <c r="B962" s="2">
        <v>43985</v>
      </c>
      <c r="C962">
        <v>10.7752</v>
      </c>
      <c r="D962">
        <v>4231.75</v>
      </c>
    </row>
    <row r="963" spans="2:4">
      <c r="B963" s="2">
        <v>43986</v>
      </c>
      <c r="C963">
        <v>10.6684</v>
      </c>
      <c r="D963">
        <v>4224.41</v>
      </c>
    </row>
    <row r="964" spans="2:4">
      <c r="B964" s="2">
        <v>43987</v>
      </c>
      <c r="C964">
        <v>10.795500000000001</v>
      </c>
      <c r="D964">
        <v>4276.47</v>
      </c>
    </row>
    <row r="965" spans="2:4">
      <c r="B965" s="2">
        <v>43988</v>
      </c>
      <c r="C965">
        <v>10.7949</v>
      </c>
      <c r="D965">
        <v>4276.47</v>
      </c>
    </row>
    <row r="966" spans="2:4">
      <c r="B966" s="2">
        <v>43989</v>
      </c>
      <c r="C966">
        <v>10.7942</v>
      </c>
      <c r="D966">
        <v>4276.47</v>
      </c>
    </row>
    <row r="967" spans="2:4">
      <c r="B967" s="2">
        <v>43990</v>
      </c>
      <c r="C967">
        <v>10.7926</v>
      </c>
      <c r="D967">
        <v>4285.8599999999997</v>
      </c>
    </row>
    <row r="968" spans="2:4">
      <c r="B968" s="2">
        <v>43991</v>
      </c>
      <c r="C968">
        <v>10.629099999999999</v>
      </c>
      <c r="D968">
        <v>4241.99</v>
      </c>
    </row>
    <row r="969" spans="2:4">
      <c r="B969" s="2">
        <v>43992</v>
      </c>
      <c r="C969">
        <v>10.7142</v>
      </c>
      <c r="D969">
        <v>4270.71</v>
      </c>
    </row>
    <row r="970" spans="2:4">
      <c r="B970" s="2">
        <v>43993</v>
      </c>
      <c r="C970">
        <v>10.5121</v>
      </c>
      <c r="D970">
        <v>4186.32</v>
      </c>
    </row>
    <row r="971" spans="2:4">
      <c r="B971" s="2">
        <v>43994</v>
      </c>
      <c r="C971">
        <v>10.5501</v>
      </c>
      <c r="D971">
        <v>4218.82</v>
      </c>
    </row>
    <row r="972" spans="2:4">
      <c r="B972" s="2">
        <v>43995</v>
      </c>
      <c r="C972">
        <v>10.5495</v>
      </c>
      <c r="D972">
        <v>4218.82</v>
      </c>
    </row>
    <row r="973" spans="2:4">
      <c r="B973" s="2">
        <v>43996</v>
      </c>
      <c r="C973">
        <v>10.5488</v>
      </c>
      <c r="D973">
        <v>4218.82</v>
      </c>
    </row>
    <row r="974" spans="2:4">
      <c r="B974" s="2">
        <v>43997</v>
      </c>
      <c r="C974">
        <v>10.335800000000001</v>
      </c>
      <c r="D974">
        <v>4158.22</v>
      </c>
    </row>
    <row r="975" spans="2:4">
      <c r="B975" s="2">
        <v>43998</v>
      </c>
      <c r="C975">
        <v>10.4503</v>
      </c>
      <c r="D975">
        <v>4193.18</v>
      </c>
    </row>
    <row r="976" spans="2:4">
      <c r="B976" s="2">
        <v>43999</v>
      </c>
      <c r="C976">
        <v>10.4109</v>
      </c>
      <c r="D976">
        <v>4186.96</v>
      </c>
    </row>
    <row r="977" spans="2:4">
      <c r="B977" s="2">
        <v>44000</v>
      </c>
      <c r="C977">
        <v>10.572699999999999</v>
      </c>
      <c r="D977">
        <v>4260.5</v>
      </c>
    </row>
    <row r="978" spans="2:4">
      <c r="B978" s="2">
        <v>44001</v>
      </c>
      <c r="C978">
        <v>10.723100000000001</v>
      </c>
      <c r="D978">
        <v>4322.17</v>
      </c>
    </row>
    <row r="979" spans="2:4">
      <c r="B979" s="2">
        <v>44002</v>
      </c>
      <c r="C979">
        <v>10.7224</v>
      </c>
      <c r="D979">
        <v>4322.17</v>
      </c>
    </row>
    <row r="980" spans="2:4">
      <c r="B980" s="2">
        <v>44003</v>
      </c>
      <c r="C980">
        <v>10.7218</v>
      </c>
      <c r="D980">
        <v>4322.17</v>
      </c>
    </row>
    <row r="981" spans="2:4">
      <c r="B981" s="2">
        <v>44004</v>
      </c>
      <c r="C981">
        <v>10.7697</v>
      </c>
      <c r="D981">
        <v>4360.83</v>
      </c>
    </row>
    <row r="982" spans="2:4">
      <c r="B982" s="2">
        <v>44005</v>
      </c>
      <c r="C982">
        <v>10.9152</v>
      </c>
      <c r="D982">
        <v>4430</v>
      </c>
    </row>
    <row r="983" spans="2:4">
      <c r="B983" s="2">
        <v>44006</v>
      </c>
      <c r="C983">
        <v>10.848800000000001</v>
      </c>
      <c r="D983">
        <v>4364.83</v>
      </c>
    </row>
    <row r="984" spans="2:4">
      <c r="B984" s="2">
        <v>44007</v>
      </c>
      <c r="C984">
        <v>10.891400000000001</v>
      </c>
      <c r="D984">
        <v>4365.72</v>
      </c>
    </row>
    <row r="985" spans="2:4">
      <c r="B985" s="2">
        <v>44008</v>
      </c>
      <c r="C985">
        <v>10.9231</v>
      </c>
      <c r="D985">
        <v>4398.79</v>
      </c>
    </row>
    <row r="986" spans="2:4">
      <c r="B986" s="2">
        <v>44009</v>
      </c>
      <c r="C986">
        <v>10.922499999999999</v>
      </c>
      <c r="D986">
        <v>4398.79</v>
      </c>
    </row>
    <row r="987" spans="2:4">
      <c r="B987" s="2">
        <v>44010</v>
      </c>
      <c r="C987">
        <v>10.921799999999999</v>
      </c>
      <c r="D987">
        <v>4398.79</v>
      </c>
    </row>
    <row r="988" spans="2:4">
      <c r="B988" s="2">
        <v>44011</v>
      </c>
      <c r="C988">
        <v>10.8894</v>
      </c>
      <c r="D988">
        <v>4363.66</v>
      </c>
    </row>
    <row r="989" spans="2:4">
      <c r="B989" s="2">
        <v>44012</v>
      </c>
      <c r="C989">
        <v>10.973100000000001</v>
      </c>
      <c r="D989">
        <v>4356.3</v>
      </c>
    </row>
    <row r="990" spans="2:4">
      <c r="B990" s="2">
        <v>44013</v>
      </c>
      <c r="C990">
        <v>11.020799999999999</v>
      </c>
      <c r="D990">
        <v>4400.7</v>
      </c>
    </row>
    <row r="991" spans="2:4">
      <c r="B991" s="2">
        <v>44014</v>
      </c>
      <c r="C991">
        <v>11.0608</v>
      </c>
      <c r="D991">
        <v>4451.1400000000003</v>
      </c>
    </row>
    <row r="992" spans="2:4">
      <c r="B992" s="2">
        <v>44015</v>
      </c>
      <c r="C992">
        <v>11.1729</v>
      </c>
      <c r="D992">
        <v>4476.46</v>
      </c>
    </row>
    <row r="993" spans="2:4">
      <c r="B993" s="2">
        <v>44016</v>
      </c>
      <c r="C993">
        <v>11.1722</v>
      </c>
      <c r="D993">
        <v>4476.46</v>
      </c>
    </row>
    <row r="994" spans="2:4">
      <c r="B994" s="2">
        <v>44017</v>
      </c>
      <c r="C994">
        <v>11.1715</v>
      </c>
      <c r="D994">
        <v>4476.46</v>
      </c>
    </row>
    <row r="995" spans="2:4">
      <c r="B995" s="2">
        <v>44018</v>
      </c>
      <c r="C995">
        <v>11.343400000000001</v>
      </c>
      <c r="D995">
        <v>4530.6099999999997</v>
      </c>
    </row>
    <row r="996" spans="2:4">
      <c r="B996" s="2">
        <v>44019</v>
      </c>
      <c r="C996">
        <v>11.424899999999999</v>
      </c>
      <c r="D996">
        <v>4547.42</v>
      </c>
    </row>
    <row r="997" spans="2:4">
      <c r="B997" s="2">
        <v>44020</v>
      </c>
      <c r="C997">
        <v>11.3207</v>
      </c>
      <c r="D997">
        <v>4510.92</v>
      </c>
    </row>
    <row r="998" spans="2:4">
      <c r="B998" s="2">
        <v>44021</v>
      </c>
      <c r="C998">
        <v>11.3994</v>
      </c>
      <c r="D998">
        <v>4546.99</v>
      </c>
    </row>
    <row r="999" spans="2:4">
      <c r="B999" s="2">
        <v>44022</v>
      </c>
      <c r="C999">
        <v>11.3674</v>
      </c>
      <c r="D999">
        <v>4527.59</v>
      </c>
    </row>
    <row r="1000" spans="2:4">
      <c r="B1000" s="2">
        <v>44023</v>
      </c>
      <c r="C1000">
        <v>11.3667</v>
      </c>
      <c r="D1000">
        <v>4527.59</v>
      </c>
    </row>
    <row r="1001" spans="2:4">
      <c r="B1001" s="2">
        <v>44024</v>
      </c>
      <c r="C1001">
        <v>11.366</v>
      </c>
      <c r="D1001">
        <v>4527.59</v>
      </c>
    </row>
    <row r="1002" spans="2:4">
      <c r="B1002" s="2">
        <v>44025</v>
      </c>
      <c r="C1002">
        <v>11.366199999999999</v>
      </c>
      <c r="D1002">
        <v>4539.49</v>
      </c>
    </row>
    <row r="1003" spans="2:4">
      <c r="B1003" s="2">
        <v>44026</v>
      </c>
      <c r="C1003">
        <v>11.1873</v>
      </c>
      <c r="D1003">
        <v>4465.74</v>
      </c>
    </row>
    <row r="1004" spans="2:4">
      <c r="B1004" s="2">
        <v>44027</v>
      </c>
      <c r="C1004">
        <v>11.1668</v>
      </c>
      <c r="D1004">
        <v>4465.37</v>
      </c>
    </row>
    <row r="1005" spans="2:4">
      <c r="B1005" s="2">
        <v>44028</v>
      </c>
      <c r="C1005">
        <v>11.3643</v>
      </c>
      <c r="D1005">
        <v>4509.82</v>
      </c>
    </row>
    <row r="1006" spans="2:4">
      <c r="B1006" s="2">
        <v>44029</v>
      </c>
      <c r="C1006">
        <v>11.434699999999999</v>
      </c>
      <c r="D1006">
        <v>4579.1499999999996</v>
      </c>
    </row>
    <row r="1007" spans="2:4">
      <c r="B1007" s="2">
        <v>44030</v>
      </c>
      <c r="C1007">
        <v>11.433999999999999</v>
      </c>
      <c r="D1007">
        <v>4579.1499999999996</v>
      </c>
    </row>
    <row r="1008" spans="2:4">
      <c r="B1008" s="2">
        <v>44031</v>
      </c>
      <c r="C1008">
        <v>11.433299999999999</v>
      </c>
      <c r="D1008">
        <v>4579.1499999999996</v>
      </c>
    </row>
    <row r="1009" spans="2:4">
      <c r="B1009" s="2">
        <v>44032</v>
      </c>
      <c r="C1009">
        <v>11.547000000000001</v>
      </c>
      <c r="D1009">
        <v>4624.41</v>
      </c>
    </row>
    <row r="1010" spans="2:4">
      <c r="B1010" s="2">
        <v>44033</v>
      </c>
      <c r="C1010">
        <v>11.6511</v>
      </c>
      <c r="D1010">
        <v>4671.13</v>
      </c>
    </row>
    <row r="1011" spans="2:4">
      <c r="B1011" s="2">
        <v>44034</v>
      </c>
      <c r="C1011">
        <v>11.6081</v>
      </c>
      <c r="D1011">
        <v>4659</v>
      </c>
    </row>
    <row r="1012" spans="2:4">
      <c r="B1012" s="2">
        <v>44035</v>
      </c>
      <c r="C1012">
        <v>11.6905</v>
      </c>
      <c r="D1012">
        <v>4692.8999999999996</v>
      </c>
    </row>
    <row r="1013" spans="2:4">
      <c r="B1013" s="2">
        <v>44036</v>
      </c>
      <c r="C1013">
        <v>11.585800000000001</v>
      </c>
      <c r="D1013">
        <v>4678.5600000000004</v>
      </c>
    </row>
    <row r="1014" spans="2:4">
      <c r="B1014" s="2">
        <v>44037</v>
      </c>
      <c r="C1014">
        <v>11.585100000000001</v>
      </c>
      <c r="D1014">
        <v>4678.5600000000004</v>
      </c>
    </row>
    <row r="1015" spans="2:4">
      <c r="B1015" s="2">
        <v>44038</v>
      </c>
      <c r="C1015">
        <v>11.584300000000001</v>
      </c>
      <c r="D1015">
        <v>4678.5600000000004</v>
      </c>
    </row>
    <row r="1016" spans="2:4">
      <c r="B1016" s="2">
        <v>44039</v>
      </c>
      <c r="C1016">
        <v>11.511100000000001</v>
      </c>
      <c r="D1016">
        <v>4648.2700000000004</v>
      </c>
    </row>
    <row r="1017" spans="2:4">
      <c r="B1017" s="2">
        <v>44040</v>
      </c>
      <c r="C1017">
        <v>11.626200000000001</v>
      </c>
      <c r="D1017">
        <v>4710.1099999999997</v>
      </c>
    </row>
    <row r="1018" spans="2:4">
      <c r="B1018" s="2">
        <v>44041</v>
      </c>
      <c r="C1018">
        <v>11.599600000000001</v>
      </c>
      <c r="D1018">
        <v>4685.18</v>
      </c>
    </row>
    <row r="1019" spans="2:4">
      <c r="B1019" s="2">
        <v>44042</v>
      </c>
      <c r="C1019">
        <v>11.5418</v>
      </c>
      <c r="D1019">
        <v>4652.6000000000004</v>
      </c>
    </row>
    <row r="1020" spans="2:4">
      <c r="B1020" s="2">
        <v>44043</v>
      </c>
      <c r="C1020">
        <v>11.500400000000001</v>
      </c>
      <c r="D1020">
        <v>4653.04</v>
      </c>
    </row>
    <row r="1021" spans="2:4">
      <c r="B1021" s="2">
        <v>44044</v>
      </c>
      <c r="C1021">
        <v>11.499700000000001</v>
      </c>
      <c r="D1021">
        <v>4653.04</v>
      </c>
    </row>
    <row r="1022" spans="2:4">
      <c r="B1022" s="2">
        <v>44045</v>
      </c>
      <c r="C1022">
        <v>11.499000000000001</v>
      </c>
      <c r="D1022">
        <v>4653.04</v>
      </c>
    </row>
    <row r="1023" spans="2:4">
      <c r="B1023" s="2">
        <v>44046</v>
      </c>
      <c r="C1023">
        <v>11.3422</v>
      </c>
      <c r="D1023">
        <v>4592.18</v>
      </c>
    </row>
    <row r="1024" spans="2:4">
      <c r="B1024" s="2">
        <v>44047</v>
      </c>
      <c r="C1024">
        <v>11.426600000000001</v>
      </c>
      <c r="D1024">
        <v>4668.28</v>
      </c>
    </row>
    <row r="1025" spans="2:4">
      <c r="B1025" s="2">
        <v>44048</v>
      </c>
      <c r="C1025">
        <v>11.5352</v>
      </c>
      <c r="D1025">
        <v>4672.8500000000004</v>
      </c>
    </row>
    <row r="1026" spans="2:4">
      <c r="B1026" s="2">
        <v>44049</v>
      </c>
      <c r="C1026">
        <v>11.577199999999999</v>
      </c>
      <c r="D1026">
        <v>4715.1499999999996</v>
      </c>
    </row>
    <row r="1027" spans="2:4">
      <c r="B1027" s="2">
        <v>44050</v>
      </c>
      <c r="C1027">
        <v>11.5846</v>
      </c>
      <c r="D1027">
        <v>4728.55</v>
      </c>
    </row>
    <row r="1028" spans="2:4">
      <c r="B1028" s="2">
        <v>44051</v>
      </c>
      <c r="C1028">
        <v>11.5839</v>
      </c>
      <c r="D1028">
        <v>4728.55</v>
      </c>
    </row>
    <row r="1029" spans="2:4">
      <c r="B1029" s="2">
        <v>44052</v>
      </c>
      <c r="C1029">
        <v>11.5832</v>
      </c>
      <c r="D1029">
        <v>4728.55</v>
      </c>
    </row>
    <row r="1030" spans="2:4">
      <c r="B1030" s="2">
        <v>44053</v>
      </c>
      <c r="C1030">
        <v>11.5997</v>
      </c>
      <c r="D1030">
        <v>4761.4399999999996</v>
      </c>
    </row>
    <row r="1031" spans="2:4">
      <c r="B1031" s="2">
        <v>44054</v>
      </c>
      <c r="C1031">
        <v>11.6456</v>
      </c>
      <c r="D1031">
        <v>4775.08</v>
      </c>
    </row>
    <row r="1032" spans="2:4">
      <c r="B1032" s="2">
        <v>44055</v>
      </c>
      <c r="C1032">
        <v>11.626799999999999</v>
      </c>
      <c r="D1032">
        <v>4770.26</v>
      </c>
    </row>
    <row r="1033" spans="2:4">
      <c r="B1033" s="2">
        <v>44056</v>
      </c>
      <c r="C1033">
        <v>11.582700000000001</v>
      </c>
      <c r="D1033">
        <v>4779.3100000000004</v>
      </c>
    </row>
    <row r="1034" spans="2:4">
      <c r="B1034" s="2">
        <v>44057</v>
      </c>
      <c r="C1034">
        <v>11.4445</v>
      </c>
      <c r="D1034">
        <v>4729.8500000000004</v>
      </c>
    </row>
    <row r="1035" spans="2:4">
      <c r="B1035" s="2">
        <v>44058</v>
      </c>
      <c r="C1035">
        <v>11.4438</v>
      </c>
      <c r="D1035">
        <v>4729.8500000000004</v>
      </c>
    </row>
    <row r="1036" spans="2:4">
      <c r="B1036" s="2">
        <v>44059</v>
      </c>
      <c r="C1036">
        <v>11.443099999999999</v>
      </c>
      <c r="D1036">
        <v>4729.8500000000004</v>
      </c>
    </row>
    <row r="1037" spans="2:4">
      <c r="B1037" s="2">
        <v>44060</v>
      </c>
      <c r="C1037">
        <v>11.541</v>
      </c>
      <c r="D1037">
        <v>4756.2700000000004</v>
      </c>
    </row>
    <row r="1038" spans="2:4">
      <c r="B1038" s="2">
        <v>44061</v>
      </c>
      <c r="C1038">
        <v>11.7348</v>
      </c>
      <c r="D1038">
        <v>4812.97</v>
      </c>
    </row>
    <row r="1039" spans="2:4">
      <c r="B1039" s="2">
        <v>44062</v>
      </c>
      <c r="C1039">
        <v>11.712400000000001</v>
      </c>
      <c r="D1039">
        <v>4826.32</v>
      </c>
    </row>
    <row r="1040" spans="2:4">
      <c r="B1040" s="2">
        <v>44063</v>
      </c>
      <c r="C1040">
        <v>11.647</v>
      </c>
      <c r="D1040">
        <v>4797.6899999999996</v>
      </c>
    </row>
    <row r="1041" spans="2:4">
      <c r="B1041" s="2">
        <v>44064</v>
      </c>
      <c r="C1041">
        <v>11.8263</v>
      </c>
      <c r="D1041">
        <v>4822.95</v>
      </c>
    </row>
    <row r="1042" spans="2:4">
      <c r="B1042" s="2">
        <v>44065</v>
      </c>
      <c r="C1042">
        <v>11.8255</v>
      </c>
      <c r="D1042">
        <v>4822.95</v>
      </c>
    </row>
    <row r="1043" spans="2:4">
      <c r="B1043" s="2">
        <v>44066</v>
      </c>
      <c r="C1043">
        <v>11.8248</v>
      </c>
      <c r="D1043">
        <v>4822.95</v>
      </c>
    </row>
    <row r="1044" spans="2:4">
      <c r="B1044" s="2">
        <v>44067</v>
      </c>
      <c r="C1044">
        <v>11.9458</v>
      </c>
      <c r="D1044">
        <v>4857.6000000000004</v>
      </c>
    </row>
    <row r="1045" spans="2:4">
      <c r="B1045" s="2">
        <v>44068</v>
      </c>
      <c r="C1045">
        <v>12.0685</v>
      </c>
      <c r="D1045">
        <v>4864.71</v>
      </c>
    </row>
    <row r="1046" spans="2:4">
      <c r="B1046" s="2">
        <v>44069</v>
      </c>
      <c r="C1046">
        <v>12.178900000000001</v>
      </c>
      <c r="D1046">
        <v>4892.16</v>
      </c>
    </row>
    <row r="1047" spans="2:4">
      <c r="B1047" s="2">
        <v>44070</v>
      </c>
      <c r="C1047">
        <v>12.219200000000001</v>
      </c>
      <c r="D1047">
        <v>4900.0600000000004</v>
      </c>
    </row>
    <row r="1048" spans="2:4">
      <c r="B1048" s="2">
        <v>44071</v>
      </c>
      <c r="C1048">
        <v>12.296200000000001</v>
      </c>
      <c r="D1048">
        <v>4933.79</v>
      </c>
    </row>
    <row r="1049" spans="2:4">
      <c r="B1049" s="2">
        <v>44072</v>
      </c>
      <c r="C1049">
        <v>12.295500000000001</v>
      </c>
      <c r="D1049">
        <v>4933.79</v>
      </c>
    </row>
    <row r="1050" spans="2:4">
      <c r="B1050" s="2">
        <v>44073</v>
      </c>
      <c r="C1050">
        <v>12.294700000000001</v>
      </c>
      <c r="D1050">
        <v>4933.79</v>
      </c>
    </row>
    <row r="1051" spans="2:4">
      <c r="B1051" s="2">
        <v>44074</v>
      </c>
      <c r="C1051">
        <v>11.9964</v>
      </c>
      <c r="D1051">
        <v>4805.58</v>
      </c>
    </row>
    <row r="1052" spans="2:4">
      <c r="B1052" s="2">
        <v>44075</v>
      </c>
      <c r="C1052">
        <v>12.0877</v>
      </c>
      <c r="D1052">
        <v>4845.2700000000004</v>
      </c>
    </row>
    <row r="1053" spans="2:4">
      <c r="B1053" s="2">
        <v>44076</v>
      </c>
      <c r="C1053">
        <v>12.1065</v>
      </c>
      <c r="D1053">
        <v>4880.87</v>
      </c>
    </row>
    <row r="1054" spans="2:4">
      <c r="B1054" s="2">
        <v>44077</v>
      </c>
      <c r="C1054">
        <v>12.1899</v>
      </c>
      <c r="D1054">
        <v>4886.3</v>
      </c>
    </row>
    <row r="1055" spans="2:4">
      <c r="B1055" s="2">
        <v>44078</v>
      </c>
      <c r="C1055">
        <v>11.9803</v>
      </c>
      <c r="D1055">
        <v>4803.38</v>
      </c>
    </row>
    <row r="1056" spans="2:4">
      <c r="B1056" s="2">
        <v>44079</v>
      </c>
      <c r="C1056">
        <v>11.9796</v>
      </c>
      <c r="D1056">
        <v>4803.38</v>
      </c>
    </row>
    <row r="1057" spans="2:4">
      <c r="B1057" s="2">
        <v>44080</v>
      </c>
      <c r="C1057">
        <v>11.978899999999999</v>
      </c>
      <c r="D1057">
        <v>4803.38</v>
      </c>
    </row>
    <row r="1058" spans="2:4">
      <c r="B1058" s="2">
        <v>44081</v>
      </c>
      <c r="C1058">
        <v>11.985200000000001</v>
      </c>
      <c r="D1058">
        <v>4805.2299999999996</v>
      </c>
    </row>
    <row r="1059" spans="2:4">
      <c r="B1059" s="2">
        <v>44082</v>
      </c>
      <c r="C1059">
        <v>11.931699999999999</v>
      </c>
      <c r="D1059">
        <v>4781.88</v>
      </c>
    </row>
    <row r="1060" spans="2:4">
      <c r="B1060" s="2">
        <v>44083</v>
      </c>
      <c r="C1060">
        <v>11.845700000000001</v>
      </c>
      <c r="D1060">
        <v>4766.88</v>
      </c>
    </row>
    <row r="1061" spans="2:4">
      <c r="B1061" s="2">
        <v>44084</v>
      </c>
      <c r="C1061">
        <v>11.8894</v>
      </c>
      <c r="D1061">
        <v>4834.92</v>
      </c>
    </row>
    <row r="1062" spans="2:4">
      <c r="B1062" s="2">
        <v>44085</v>
      </c>
      <c r="C1062">
        <v>11.9328</v>
      </c>
      <c r="D1062">
        <v>4846.91</v>
      </c>
    </row>
    <row r="1063" spans="2:4">
      <c r="B1063" s="2">
        <v>44086</v>
      </c>
      <c r="C1063">
        <v>11.9321</v>
      </c>
      <c r="D1063">
        <v>4846.91</v>
      </c>
    </row>
    <row r="1064" spans="2:4">
      <c r="B1064" s="2">
        <v>44087</v>
      </c>
      <c r="C1064">
        <v>11.9314</v>
      </c>
      <c r="D1064">
        <v>4846.91</v>
      </c>
    </row>
    <row r="1065" spans="2:4">
      <c r="B1065" s="2">
        <v>44088</v>
      </c>
      <c r="C1065">
        <v>12.090999999999999</v>
      </c>
      <c r="D1065">
        <v>4854.75</v>
      </c>
    </row>
    <row r="1066" spans="2:4">
      <c r="B1066" s="2">
        <v>44089</v>
      </c>
      <c r="C1066">
        <v>12.148099999999999</v>
      </c>
      <c r="D1066">
        <v>4894.72</v>
      </c>
    </row>
    <row r="1067" spans="2:4">
      <c r="B1067" s="2">
        <v>44090</v>
      </c>
      <c r="C1067">
        <v>12.2021</v>
      </c>
      <c r="D1067">
        <v>4926.6899999999996</v>
      </c>
    </row>
    <row r="1068" spans="2:4">
      <c r="B1068" s="2">
        <v>44091</v>
      </c>
      <c r="C1068">
        <v>12.1065</v>
      </c>
      <c r="D1068">
        <v>4893.08</v>
      </c>
    </row>
    <row r="1069" spans="2:4">
      <c r="B1069" s="2">
        <v>44092</v>
      </c>
      <c r="C1069">
        <v>12.004899999999999</v>
      </c>
      <c r="D1069">
        <v>4891.6099999999997</v>
      </c>
    </row>
    <row r="1070" spans="2:4">
      <c r="B1070" s="2">
        <v>44093</v>
      </c>
      <c r="C1070">
        <v>12.004200000000001</v>
      </c>
      <c r="D1070">
        <v>4891.6099999999997</v>
      </c>
    </row>
    <row r="1071" spans="2:4">
      <c r="B1071" s="2">
        <v>44094</v>
      </c>
      <c r="C1071">
        <v>12.003399999999999</v>
      </c>
      <c r="D1071">
        <v>4891.6099999999997</v>
      </c>
    </row>
    <row r="1072" spans="2:4">
      <c r="B1072" s="2">
        <v>44095</v>
      </c>
      <c r="C1072">
        <v>11.767200000000001</v>
      </c>
      <c r="D1072">
        <v>4768.34</v>
      </c>
    </row>
    <row r="1073" spans="2:4">
      <c r="B1073" s="2">
        <v>44096</v>
      </c>
      <c r="C1073">
        <v>11.6897</v>
      </c>
      <c r="D1073">
        <v>4722.96</v>
      </c>
    </row>
    <row r="1074" spans="2:4">
      <c r="B1074" s="2">
        <v>44097</v>
      </c>
      <c r="C1074">
        <v>11.642899999999999</v>
      </c>
      <c r="D1074">
        <v>4710.83</v>
      </c>
    </row>
    <row r="1075" spans="2:4">
      <c r="B1075" s="2">
        <v>44098</v>
      </c>
      <c r="C1075">
        <v>11.377700000000001</v>
      </c>
      <c r="D1075">
        <v>4580.92</v>
      </c>
    </row>
    <row r="1076" spans="2:4">
      <c r="B1076" s="2">
        <v>44099</v>
      </c>
      <c r="C1076">
        <v>11.5959</v>
      </c>
      <c r="D1076">
        <v>4689.32</v>
      </c>
    </row>
    <row r="1077" spans="2:4">
      <c r="B1077" s="2">
        <v>44100</v>
      </c>
      <c r="C1077">
        <v>11.5952</v>
      </c>
      <c r="D1077">
        <v>4689.32</v>
      </c>
    </row>
    <row r="1078" spans="2:4">
      <c r="B1078" s="2">
        <v>44101</v>
      </c>
      <c r="C1078">
        <v>11.5945</v>
      </c>
      <c r="D1078">
        <v>4689.32</v>
      </c>
    </row>
    <row r="1079" spans="2:4">
      <c r="B1079" s="2">
        <v>44102</v>
      </c>
      <c r="C1079">
        <v>11.841900000000001</v>
      </c>
      <c r="D1079">
        <v>4774.92</v>
      </c>
    </row>
    <row r="1080" spans="2:4">
      <c r="B1080" s="2">
        <v>44103</v>
      </c>
      <c r="C1080">
        <v>11.797499999999999</v>
      </c>
      <c r="D1080">
        <v>4770.51</v>
      </c>
    </row>
    <row r="1081" spans="2:4">
      <c r="B1081" s="2">
        <v>44104</v>
      </c>
      <c r="C1081">
        <v>11.849500000000001</v>
      </c>
      <c r="D1081">
        <v>4781.63</v>
      </c>
    </row>
    <row r="1082" spans="2:4">
      <c r="B1082" s="2">
        <v>44105</v>
      </c>
      <c r="C1082">
        <v>12.047499999999999</v>
      </c>
      <c r="D1082">
        <v>4844.47</v>
      </c>
    </row>
    <row r="1083" spans="2:4">
      <c r="B1083" s="2">
        <v>44106</v>
      </c>
      <c r="C1083">
        <v>12.046799999999999</v>
      </c>
      <c r="D1083">
        <v>4844.47</v>
      </c>
    </row>
    <row r="1084" spans="2:4">
      <c r="B1084" s="2">
        <v>44107</v>
      </c>
      <c r="C1084">
        <v>12.046099999999999</v>
      </c>
      <c r="D1084">
        <v>4844.47</v>
      </c>
    </row>
    <row r="1085" spans="2:4">
      <c r="B1085" s="2">
        <v>44108</v>
      </c>
      <c r="C1085">
        <v>12.045299999999999</v>
      </c>
      <c r="D1085">
        <v>4844.47</v>
      </c>
    </row>
    <row r="1086" spans="2:4">
      <c r="B1086" s="2">
        <v>44109</v>
      </c>
      <c r="C1086">
        <v>12.1691</v>
      </c>
      <c r="D1086">
        <v>4873.3900000000003</v>
      </c>
    </row>
    <row r="1087" spans="2:4">
      <c r="B1087" s="2">
        <v>44110</v>
      </c>
      <c r="C1087">
        <v>12.309100000000001</v>
      </c>
      <c r="D1087">
        <v>4930.51</v>
      </c>
    </row>
    <row r="1088" spans="2:4">
      <c r="B1088" s="2">
        <v>44111</v>
      </c>
      <c r="C1088">
        <v>12.348000000000001</v>
      </c>
      <c r="D1088">
        <v>4949.04</v>
      </c>
    </row>
    <row r="1089" spans="2:4">
      <c r="B1089" s="2">
        <v>44112</v>
      </c>
      <c r="C1089">
        <v>12.474600000000001</v>
      </c>
      <c r="D1089">
        <v>4983.1899999999996</v>
      </c>
    </row>
    <row r="1090" spans="2:4">
      <c r="B1090" s="2">
        <v>44113</v>
      </c>
      <c r="C1090">
        <v>12.523400000000001</v>
      </c>
      <c r="D1090">
        <v>5006.8100000000004</v>
      </c>
    </row>
    <row r="1091" spans="2:4">
      <c r="B1091" s="2">
        <v>44114</v>
      </c>
      <c r="C1091">
        <v>12.5227</v>
      </c>
      <c r="D1091">
        <v>5006.8100000000004</v>
      </c>
    </row>
    <row r="1092" spans="2:4">
      <c r="B1092" s="2">
        <v>44115</v>
      </c>
      <c r="C1092">
        <v>12.5219</v>
      </c>
      <c r="D1092">
        <v>5006.8100000000004</v>
      </c>
    </row>
    <row r="1093" spans="2:4">
      <c r="B1093" s="2">
        <v>44116</v>
      </c>
      <c r="C1093">
        <v>12.5707</v>
      </c>
      <c r="D1093">
        <v>5002.53</v>
      </c>
    </row>
    <row r="1094" spans="2:4">
      <c r="B1094" s="2">
        <v>44117</v>
      </c>
      <c r="C1094">
        <v>12.5334</v>
      </c>
      <c r="D1094">
        <v>4998.8500000000004</v>
      </c>
    </row>
    <row r="1095" spans="2:4">
      <c r="B1095" s="2">
        <v>44118</v>
      </c>
      <c r="C1095">
        <v>12.699299999999999</v>
      </c>
      <c r="D1095">
        <v>5013.3999999999996</v>
      </c>
    </row>
    <row r="1096" spans="2:4">
      <c r="B1096" s="2">
        <v>44119</v>
      </c>
      <c r="C1096">
        <v>12.4504</v>
      </c>
      <c r="D1096">
        <v>4900.05</v>
      </c>
    </row>
    <row r="1097" spans="2:4">
      <c r="B1097" s="2">
        <v>44120</v>
      </c>
      <c r="C1097">
        <v>12.4915</v>
      </c>
      <c r="D1097">
        <v>4938.16</v>
      </c>
    </row>
    <row r="1098" spans="2:4">
      <c r="B1098" s="2">
        <v>44121</v>
      </c>
      <c r="C1098">
        <v>12.4908</v>
      </c>
      <c r="D1098">
        <v>4938.16</v>
      </c>
    </row>
    <row r="1099" spans="2:4">
      <c r="B1099" s="2">
        <v>44122</v>
      </c>
      <c r="C1099">
        <v>12.49</v>
      </c>
      <c r="D1099">
        <v>4938.16</v>
      </c>
    </row>
    <row r="1100" spans="2:4">
      <c r="B1100" s="2">
        <v>44123</v>
      </c>
      <c r="C1100">
        <v>12.5688</v>
      </c>
      <c r="D1100">
        <v>4983.7700000000004</v>
      </c>
    </row>
    <row r="1101" spans="2:4">
      <c r="B1101" s="2">
        <v>44124</v>
      </c>
      <c r="C1101">
        <v>12.5275</v>
      </c>
      <c r="D1101">
        <v>4996.0200000000004</v>
      </c>
    </row>
    <row r="1102" spans="2:4">
      <c r="B1102" s="2">
        <v>44125</v>
      </c>
      <c r="C1102">
        <v>12.531599999999999</v>
      </c>
      <c r="D1102">
        <v>5008.68</v>
      </c>
    </row>
    <row r="1103" spans="2:4">
      <c r="B1103" s="2">
        <v>44126</v>
      </c>
      <c r="C1103">
        <v>12.5175</v>
      </c>
      <c r="D1103">
        <v>5000.43</v>
      </c>
    </row>
    <row r="1104" spans="2:4">
      <c r="B1104" s="2">
        <v>44127</v>
      </c>
      <c r="C1104">
        <v>12.570399999999999</v>
      </c>
      <c r="D1104">
        <v>5016.03</v>
      </c>
    </row>
    <row r="1105" spans="2:4">
      <c r="B1105" s="2">
        <v>44128</v>
      </c>
      <c r="C1105">
        <v>12.569599999999999</v>
      </c>
      <c r="D1105">
        <v>5016.03</v>
      </c>
    </row>
    <row r="1106" spans="2:4">
      <c r="B1106" s="2">
        <v>44129</v>
      </c>
      <c r="C1106">
        <v>12.5688</v>
      </c>
      <c r="D1106">
        <v>5016.03</v>
      </c>
    </row>
    <row r="1107" spans="2:4">
      <c r="B1107" s="2">
        <v>44130</v>
      </c>
      <c r="C1107">
        <v>12.4368</v>
      </c>
      <c r="D1107">
        <v>4946.76</v>
      </c>
    </row>
    <row r="1108" spans="2:4">
      <c r="B1108" s="2">
        <v>44131</v>
      </c>
      <c r="C1108">
        <v>12.6196</v>
      </c>
      <c r="D1108">
        <v>4999.3599999999997</v>
      </c>
    </row>
    <row r="1109" spans="2:4">
      <c r="B1109" s="2">
        <v>44132</v>
      </c>
      <c r="C1109">
        <v>12.5421</v>
      </c>
      <c r="D1109">
        <v>4934.29</v>
      </c>
    </row>
    <row r="1110" spans="2:4">
      <c r="B1110" s="2">
        <v>44133</v>
      </c>
      <c r="C1110">
        <v>12.545400000000001</v>
      </c>
      <c r="D1110">
        <v>4917.22</v>
      </c>
    </row>
    <row r="1111" spans="2:4">
      <c r="B1111" s="2">
        <v>44134</v>
      </c>
      <c r="C1111">
        <v>12.4747</v>
      </c>
      <c r="D1111">
        <v>4910.04</v>
      </c>
    </row>
    <row r="1112" spans="2:4">
      <c r="B1112" s="2">
        <v>44135</v>
      </c>
      <c r="C1112">
        <v>12.4739</v>
      </c>
      <c r="D1112">
        <v>4910.04</v>
      </c>
    </row>
    <row r="1113" spans="2:4">
      <c r="B1113" s="2">
        <v>44136</v>
      </c>
      <c r="C1113">
        <v>12.4732</v>
      </c>
      <c r="D1113">
        <v>4910.04</v>
      </c>
    </row>
    <row r="1114" spans="2:4">
      <c r="B1114" s="2">
        <v>44137</v>
      </c>
      <c r="C1114">
        <v>12.536899999999999</v>
      </c>
      <c r="D1114">
        <v>4922.0600000000004</v>
      </c>
    </row>
    <row r="1115" spans="2:4">
      <c r="B1115" s="2">
        <v>44138</v>
      </c>
      <c r="C1115">
        <v>12.728300000000001</v>
      </c>
      <c r="D1115">
        <v>4976.08</v>
      </c>
    </row>
    <row r="1116" spans="2:4">
      <c r="B1116" s="2">
        <v>44139</v>
      </c>
      <c r="C1116">
        <v>12.8011</v>
      </c>
      <c r="D1116">
        <v>5015.62</v>
      </c>
    </row>
    <row r="1117" spans="2:4">
      <c r="B1117" s="2">
        <v>44140</v>
      </c>
      <c r="C1117">
        <v>12.997199999999999</v>
      </c>
      <c r="D1117">
        <v>5102.91</v>
      </c>
    </row>
    <row r="1118" spans="2:4">
      <c r="B1118" s="2">
        <v>44141</v>
      </c>
      <c r="C1118">
        <v>13.105499999999999</v>
      </c>
      <c r="D1118">
        <v>5153.9399999999996</v>
      </c>
    </row>
    <row r="1119" spans="2:4">
      <c r="B1119" s="2">
        <v>44142</v>
      </c>
      <c r="C1119">
        <v>13.104699999999999</v>
      </c>
      <c r="D1119">
        <v>5153.9399999999996</v>
      </c>
    </row>
    <row r="1120" spans="2:4">
      <c r="B1120" s="2">
        <v>44143</v>
      </c>
      <c r="C1120">
        <v>13.103899999999999</v>
      </c>
      <c r="D1120">
        <v>5153.9399999999996</v>
      </c>
    </row>
    <row r="1121" spans="2:4">
      <c r="B1121" s="2">
        <v>44144</v>
      </c>
      <c r="C1121">
        <v>13.3293</v>
      </c>
      <c r="D1121">
        <v>5231.8500000000004</v>
      </c>
    </row>
    <row r="1122" spans="2:4">
      <c r="B1122" s="2">
        <v>44145</v>
      </c>
      <c r="C1122">
        <v>13.431100000000001</v>
      </c>
      <c r="D1122">
        <v>5284.82</v>
      </c>
    </row>
    <row r="1123" spans="2:4">
      <c r="B1123" s="2">
        <v>44146</v>
      </c>
      <c r="C1123">
        <v>13.5221</v>
      </c>
      <c r="D1123">
        <v>5330.99</v>
      </c>
    </row>
    <row r="1124" spans="2:4">
      <c r="B1124" s="2">
        <v>44147</v>
      </c>
      <c r="C1124">
        <v>13.4674</v>
      </c>
      <c r="D1124">
        <v>5318.65</v>
      </c>
    </row>
    <row r="1125" spans="2:4">
      <c r="B1125" s="2">
        <v>44148</v>
      </c>
      <c r="C1125">
        <v>13.585900000000001</v>
      </c>
      <c r="D1125">
        <v>5339.46</v>
      </c>
    </row>
    <row r="1126" spans="2:4">
      <c r="B1126" s="2">
        <v>44149</v>
      </c>
      <c r="C1126">
        <v>13.6531</v>
      </c>
      <c r="D1126">
        <v>5365.47</v>
      </c>
    </row>
    <row r="1127" spans="2:4">
      <c r="B1127" s="2">
        <v>44150</v>
      </c>
      <c r="C1127">
        <v>13.6523</v>
      </c>
      <c r="D1127">
        <v>5365.47</v>
      </c>
    </row>
    <row r="1128" spans="2:4">
      <c r="B1128" s="2">
        <v>44151</v>
      </c>
      <c r="C1128">
        <v>13.651400000000001</v>
      </c>
      <c r="D1128">
        <v>5365.47</v>
      </c>
    </row>
    <row r="1129" spans="2:4">
      <c r="B1129" s="2">
        <v>44152</v>
      </c>
      <c r="C1129">
        <v>13.804</v>
      </c>
      <c r="D1129">
        <v>5407.44</v>
      </c>
    </row>
    <row r="1130" spans="2:4">
      <c r="B1130" s="2">
        <v>44153</v>
      </c>
      <c r="C1130">
        <v>13.923500000000001</v>
      </c>
      <c r="D1130">
        <v>5439.85</v>
      </c>
    </row>
    <row r="1131" spans="2:4">
      <c r="B1131" s="2">
        <v>44154</v>
      </c>
      <c r="C1131">
        <v>13.7521</v>
      </c>
      <c r="D1131">
        <v>5376.09</v>
      </c>
    </row>
    <row r="1132" spans="2:4">
      <c r="B1132" s="2">
        <v>44155</v>
      </c>
      <c r="C1132">
        <v>13.9276</v>
      </c>
      <c r="D1132">
        <v>5416.36</v>
      </c>
    </row>
    <row r="1133" spans="2:4">
      <c r="B1133" s="2">
        <v>44156</v>
      </c>
      <c r="C1133">
        <v>13.9268</v>
      </c>
      <c r="D1133">
        <v>5416.36</v>
      </c>
    </row>
    <row r="1134" spans="2:4">
      <c r="B1134" s="2">
        <v>44157</v>
      </c>
      <c r="C1134">
        <v>13.9259</v>
      </c>
      <c r="D1134">
        <v>5416.36</v>
      </c>
    </row>
    <row r="1135" spans="2:4">
      <c r="B1135" s="2">
        <v>44158</v>
      </c>
      <c r="C1135">
        <v>14.0237</v>
      </c>
      <c r="D1135">
        <v>5452.46</v>
      </c>
    </row>
    <row r="1136" spans="2:4">
      <c r="B1136" s="2">
        <v>44159</v>
      </c>
      <c r="C1136">
        <v>14.2536</v>
      </c>
      <c r="D1136">
        <v>5502.61</v>
      </c>
    </row>
    <row r="1137" spans="2:4">
      <c r="B1137" s="2">
        <v>44160</v>
      </c>
      <c r="C1137">
        <v>13.9564</v>
      </c>
      <c r="D1137">
        <v>5419.2</v>
      </c>
    </row>
    <row r="1138" spans="2:4">
      <c r="B1138" s="2">
        <v>44161</v>
      </c>
      <c r="C1138">
        <v>14.0306</v>
      </c>
      <c r="D1138">
        <v>5473.88</v>
      </c>
    </row>
    <row r="1139" spans="2:4">
      <c r="B1139" s="2">
        <v>44162</v>
      </c>
      <c r="C1139">
        <v>14.1492</v>
      </c>
      <c r="D1139">
        <v>5480.58</v>
      </c>
    </row>
    <row r="1140" spans="2:4">
      <c r="B1140" s="2">
        <v>44163</v>
      </c>
      <c r="C1140">
        <v>14.148300000000001</v>
      </c>
      <c r="D1140">
        <v>5480.58</v>
      </c>
    </row>
    <row r="1141" spans="2:4">
      <c r="B1141" s="2">
        <v>44164</v>
      </c>
      <c r="C1141">
        <v>14.147500000000001</v>
      </c>
      <c r="D1141">
        <v>5480.58</v>
      </c>
    </row>
    <row r="1142" spans="2:4">
      <c r="B1142" s="2">
        <v>44165</v>
      </c>
      <c r="C1142">
        <v>14.146599999999999</v>
      </c>
      <c r="D1142">
        <v>5480.58</v>
      </c>
    </row>
    <row r="1143" spans="2:4">
      <c r="B1143" s="2">
        <v>44166</v>
      </c>
      <c r="C1143">
        <v>14.1717</v>
      </c>
      <c r="D1143">
        <v>5544.07</v>
      </c>
    </row>
    <row r="1144" spans="2:4">
      <c r="B1144" s="2">
        <v>44167</v>
      </c>
      <c r="C1144">
        <v>14.2029</v>
      </c>
      <c r="D1144">
        <v>5557.29</v>
      </c>
    </row>
    <row r="1145" spans="2:4">
      <c r="B1145" s="2">
        <v>44168</v>
      </c>
      <c r="C1145">
        <v>14.1898</v>
      </c>
      <c r="D1145">
        <v>5575.67</v>
      </c>
    </row>
    <row r="1146" spans="2:4">
      <c r="B1146" s="2">
        <v>44169</v>
      </c>
      <c r="C1146">
        <v>14.3233</v>
      </c>
      <c r="D1146">
        <v>5621.93</v>
      </c>
    </row>
    <row r="1147" spans="2:4">
      <c r="B1147" s="2">
        <v>44170</v>
      </c>
      <c r="C1147">
        <v>14.3224</v>
      </c>
      <c r="D1147">
        <v>5621.93</v>
      </c>
    </row>
    <row r="1148" spans="2:4">
      <c r="B1148" s="2">
        <v>44171</v>
      </c>
      <c r="C1148">
        <v>14.3216</v>
      </c>
      <c r="D1148">
        <v>5621.93</v>
      </c>
    </row>
    <row r="1149" spans="2:4">
      <c r="B1149" s="2">
        <v>44172</v>
      </c>
      <c r="C1149">
        <v>14.3924</v>
      </c>
      <c r="D1149">
        <v>5668.13</v>
      </c>
    </row>
    <row r="1150" spans="2:4">
      <c r="B1150" s="2">
        <v>44173</v>
      </c>
      <c r="C1150">
        <v>14.3979</v>
      </c>
      <c r="D1150">
        <v>5679.64</v>
      </c>
    </row>
    <row r="1151" spans="2:4">
      <c r="B1151" s="2">
        <v>44174</v>
      </c>
      <c r="C1151">
        <v>14.533799999999999</v>
      </c>
      <c r="D1151">
        <v>5726.32</v>
      </c>
    </row>
    <row r="1152" spans="2:4">
      <c r="B1152" s="2">
        <v>44175</v>
      </c>
      <c r="C1152">
        <v>14.504799999999999</v>
      </c>
      <c r="D1152">
        <v>5707.25</v>
      </c>
    </row>
    <row r="1153" spans="2:4">
      <c r="B1153" s="2">
        <v>44176</v>
      </c>
      <c r="C1153">
        <v>14.5199</v>
      </c>
      <c r="D1153">
        <v>5721.97</v>
      </c>
    </row>
    <row r="1154" spans="2:4">
      <c r="B1154" s="2">
        <v>44177</v>
      </c>
      <c r="C1154">
        <v>14.5191</v>
      </c>
      <c r="D1154">
        <v>5721.97</v>
      </c>
    </row>
    <row r="1155" spans="2:4">
      <c r="B1155" s="2">
        <v>44178</v>
      </c>
      <c r="C1155">
        <v>14.5182</v>
      </c>
      <c r="D1155">
        <v>5721.97</v>
      </c>
    </row>
    <row r="1156" spans="2:4">
      <c r="B1156" s="2">
        <v>44179</v>
      </c>
      <c r="C1156">
        <v>14.5479</v>
      </c>
      <c r="D1156">
        <v>5743.88</v>
      </c>
    </row>
    <row r="1157" spans="2:4">
      <c r="B1157" s="2">
        <v>44180</v>
      </c>
      <c r="C1157">
        <v>14.5009</v>
      </c>
      <c r="D1157">
        <v>5748.34</v>
      </c>
    </row>
    <row r="1158" spans="2:4">
      <c r="B1158" s="2">
        <v>44181</v>
      </c>
      <c r="C1158">
        <v>14.575900000000001</v>
      </c>
      <c r="D1158">
        <v>5797.69</v>
      </c>
    </row>
    <row r="1159" spans="2:4">
      <c r="B1159" s="2">
        <v>44182</v>
      </c>
      <c r="C1159">
        <v>14.6388</v>
      </c>
      <c r="D1159">
        <v>5811.09</v>
      </c>
    </row>
    <row r="1160" spans="2:4">
      <c r="B1160" s="2">
        <v>44183</v>
      </c>
      <c r="C1160">
        <v>14.647500000000001</v>
      </c>
      <c r="D1160">
        <v>5818.55</v>
      </c>
    </row>
    <row r="1161" spans="2:4">
      <c r="B1161" s="2">
        <v>44184</v>
      </c>
      <c r="C1161">
        <v>14.646599999999999</v>
      </c>
      <c r="D1161">
        <v>5818.55</v>
      </c>
    </row>
    <row r="1162" spans="2:4">
      <c r="B1162" s="2">
        <v>44185</v>
      </c>
      <c r="C1162">
        <v>14.6457</v>
      </c>
      <c r="D1162">
        <v>5818.55</v>
      </c>
    </row>
    <row r="1163" spans="2:4">
      <c r="B1163" s="2">
        <v>44186</v>
      </c>
      <c r="C1163">
        <v>14.2996</v>
      </c>
      <c r="D1163">
        <v>5621.32</v>
      </c>
    </row>
    <row r="1164" spans="2:4">
      <c r="B1164" s="2">
        <v>44187</v>
      </c>
      <c r="C1164">
        <v>14.4704</v>
      </c>
      <c r="D1164">
        <v>5684.83</v>
      </c>
    </row>
    <row r="1165" spans="2:4">
      <c r="B1165" s="2">
        <v>44188</v>
      </c>
      <c r="C1165">
        <v>14.7194</v>
      </c>
      <c r="D1165">
        <v>5756.87</v>
      </c>
    </row>
    <row r="1166" spans="2:4">
      <c r="B1166" s="2">
        <v>44189</v>
      </c>
      <c r="C1166">
        <v>14.8233</v>
      </c>
      <c r="D1166">
        <v>5810.6</v>
      </c>
    </row>
    <row r="1167" spans="2:4">
      <c r="B1167" s="2">
        <v>44190</v>
      </c>
      <c r="C1167">
        <v>14.8224</v>
      </c>
      <c r="D1167">
        <v>5810.6</v>
      </c>
    </row>
    <row r="1168" spans="2:4">
      <c r="B1168" s="2">
        <v>44191</v>
      </c>
      <c r="C1168">
        <v>14.8215</v>
      </c>
      <c r="D1168">
        <v>5810.6</v>
      </c>
    </row>
    <row r="1169" spans="2:4">
      <c r="B1169" s="2">
        <v>44192</v>
      </c>
      <c r="C1169">
        <v>14.820600000000001</v>
      </c>
      <c r="D1169">
        <v>5810.6</v>
      </c>
    </row>
    <row r="1170" spans="2:4">
      <c r="B1170" s="2">
        <v>44193</v>
      </c>
      <c r="C1170">
        <v>14.967700000000001</v>
      </c>
      <c r="D1170">
        <v>5863.15</v>
      </c>
    </row>
    <row r="1171" spans="2:4">
      <c r="B1171" s="2">
        <v>44194</v>
      </c>
      <c r="C1171">
        <v>15.0031</v>
      </c>
      <c r="D1171">
        <v>5881.05</v>
      </c>
    </row>
    <row r="1172" spans="2:4">
      <c r="B1172" s="2">
        <v>44195</v>
      </c>
      <c r="C1172">
        <v>15.0877</v>
      </c>
      <c r="D1172">
        <v>5902.29</v>
      </c>
    </row>
    <row r="1173" spans="2:4">
      <c r="B1173" s="2">
        <v>44196</v>
      </c>
      <c r="C1173">
        <v>15.067299999999999</v>
      </c>
      <c r="D1173">
        <v>5906.87</v>
      </c>
    </row>
    <row r="1174" spans="2:4">
      <c r="B1174" s="2">
        <v>44197</v>
      </c>
      <c r="C1174">
        <v>15.135400000000001</v>
      </c>
      <c r="D1174">
        <v>5932.14</v>
      </c>
    </row>
    <row r="1175" spans="2:4">
      <c r="B1175" s="2">
        <v>44198</v>
      </c>
      <c r="C1175">
        <v>15.134499999999999</v>
      </c>
      <c r="D1175">
        <v>5932.14</v>
      </c>
    </row>
    <row r="1176" spans="2:4">
      <c r="B1176" s="2">
        <v>44199</v>
      </c>
      <c r="C1176">
        <v>15.133599999999999</v>
      </c>
      <c r="D1176">
        <v>5932.14</v>
      </c>
    </row>
    <row r="1177" spans="2:4">
      <c r="B1177" s="2">
        <v>44200</v>
      </c>
      <c r="C1177">
        <v>15.2956</v>
      </c>
      <c r="D1177">
        <v>5992.75</v>
      </c>
    </row>
    <row r="1178" spans="2:4">
      <c r="B1178" s="2">
        <v>44201</v>
      </c>
      <c r="C1178">
        <v>15.587899999999999</v>
      </c>
      <c r="D1178">
        <v>6030.94</v>
      </c>
    </row>
    <row r="1179" spans="2:4">
      <c r="B1179" s="2">
        <v>44202</v>
      </c>
      <c r="C1179">
        <v>15.5341</v>
      </c>
      <c r="D1179">
        <v>6016.42</v>
      </c>
    </row>
    <row r="1180" spans="2:4">
      <c r="B1180" s="2">
        <v>44203</v>
      </c>
      <c r="C1180">
        <v>15.4488</v>
      </c>
      <c r="D1180">
        <v>6027.48</v>
      </c>
    </row>
    <row r="1181" spans="2:4">
      <c r="B1181" s="2">
        <v>44204</v>
      </c>
      <c r="C1181">
        <v>15.7387</v>
      </c>
      <c r="D1181">
        <v>6110.07</v>
      </c>
    </row>
    <row r="1182" spans="2:4">
      <c r="B1182" s="2">
        <v>44205</v>
      </c>
      <c r="C1182">
        <v>15.7377</v>
      </c>
      <c r="D1182">
        <v>6110.07</v>
      </c>
    </row>
    <row r="1183" spans="2:4">
      <c r="B1183" s="2">
        <v>44206</v>
      </c>
      <c r="C1183">
        <v>15.736800000000001</v>
      </c>
      <c r="D1183">
        <v>6110.07</v>
      </c>
    </row>
    <row r="1184" spans="2:4">
      <c r="B1184" s="2">
        <v>44207</v>
      </c>
      <c r="C1184">
        <v>15.8401</v>
      </c>
      <c r="D1184">
        <v>6155.72</v>
      </c>
    </row>
    <row r="1185" spans="2:4">
      <c r="B1185" s="2">
        <v>44208</v>
      </c>
      <c r="C1185">
        <v>15.847200000000001</v>
      </c>
      <c r="D1185">
        <v>6185.48</v>
      </c>
    </row>
    <row r="1186" spans="2:4">
      <c r="B1186" s="2">
        <v>44209</v>
      </c>
      <c r="C1186">
        <v>15.840199999999999</v>
      </c>
      <c r="D1186">
        <v>6178.04</v>
      </c>
    </row>
    <row r="1187" spans="2:4">
      <c r="B1187" s="2">
        <v>44210</v>
      </c>
      <c r="C1187">
        <v>15.8386</v>
      </c>
      <c r="D1187">
        <v>6191.69</v>
      </c>
    </row>
    <row r="1188" spans="2:4">
      <c r="B1188" s="2">
        <v>44211</v>
      </c>
      <c r="C1188">
        <v>15.6539</v>
      </c>
      <c r="D1188">
        <v>6120.94</v>
      </c>
    </row>
    <row r="1189" spans="2:4">
      <c r="B1189" s="2">
        <v>44212</v>
      </c>
      <c r="C1189">
        <v>15.653</v>
      </c>
      <c r="D1189">
        <v>6120.94</v>
      </c>
    </row>
    <row r="1190" spans="2:4">
      <c r="B1190" s="2">
        <v>44213</v>
      </c>
      <c r="C1190">
        <v>15.651999999999999</v>
      </c>
      <c r="D1190">
        <v>6120.94</v>
      </c>
    </row>
    <row r="1191" spans="2:4">
      <c r="B1191" s="2">
        <v>44214</v>
      </c>
      <c r="C1191">
        <v>15.423400000000001</v>
      </c>
      <c r="D1191">
        <v>6042.13</v>
      </c>
    </row>
    <row r="1192" spans="2:4">
      <c r="B1192" s="2">
        <v>44215</v>
      </c>
      <c r="C1192">
        <v>15.6762</v>
      </c>
      <c r="D1192">
        <v>6150.54</v>
      </c>
    </row>
    <row r="1193" spans="2:4">
      <c r="B1193" s="2">
        <v>44216</v>
      </c>
      <c r="C1193">
        <v>15.739100000000001</v>
      </c>
      <c r="D1193">
        <v>6201.23</v>
      </c>
    </row>
    <row r="1194" spans="2:4">
      <c r="B1194" s="2">
        <v>44217</v>
      </c>
      <c r="C1194">
        <v>15.631600000000001</v>
      </c>
      <c r="D1194">
        <v>6168.38</v>
      </c>
    </row>
    <row r="1195" spans="2:4">
      <c r="B1195" s="2">
        <v>44218</v>
      </c>
      <c r="C1195">
        <v>15.3965</v>
      </c>
      <c r="D1195">
        <v>6082.34</v>
      </c>
    </row>
    <row r="1196" spans="2:4">
      <c r="B1196" s="2">
        <v>44219</v>
      </c>
      <c r="C1196">
        <v>15.3956</v>
      </c>
      <c r="D1196">
        <v>6082.34</v>
      </c>
    </row>
    <row r="1197" spans="2:4">
      <c r="B1197" s="2">
        <v>44220</v>
      </c>
      <c r="C1197">
        <v>15.394600000000001</v>
      </c>
      <c r="D1197">
        <v>6082.34</v>
      </c>
    </row>
    <row r="1198" spans="2:4">
      <c r="B1198" s="2">
        <v>44221</v>
      </c>
      <c r="C1198">
        <v>15.305099999999999</v>
      </c>
      <c r="D1198">
        <v>6026.25</v>
      </c>
    </row>
    <row r="1199" spans="2:4">
      <c r="B1199" s="2">
        <v>44222</v>
      </c>
      <c r="C1199">
        <v>15.3042</v>
      </c>
      <c r="D1199">
        <v>6026.25</v>
      </c>
    </row>
    <row r="1200" spans="2:4">
      <c r="B1200" s="2">
        <v>44223</v>
      </c>
      <c r="C1200">
        <v>15.0707</v>
      </c>
      <c r="D1200">
        <v>5919.65</v>
      </c>
    </row>
    <row r="1201" spans="2:4">
      <c r="B1201" s="2">
        <v>44224</v>
      </c>
      <c r="C1201">
        <v>14.9413</v>
      </c>
      <c r="D1201">
        <v>5867.75</v>
      </c>
    </row>
    <row r="1202" spans="2:4">
      <c r="B1202" s="2">
        <v>44225</v>
      </c>
      <c r="C1202">
        <v>14.9183</v>
      </c>
      <c r="D1202">
        <v>5790.35</v>
      </c>
    </row>
    <row r="1203" spans="2:4">
      <c r="B1203" s="2">
        <v>44226</v>
      </c>
      <c r="C1203">
        <v>14.917299999999999</v>
      </c>
      <c r="D1203">
        <v>5790.35</v>
      </c>
    </row>
    <row r="1204" spans="2:4">
      <c r="B1204" s="2">
        <v>44227</v>
      </c>
      <c r="C1204">
        <v>14.916399999999999</v>
      </c>
      <c r="D1204">
        <v>5790.35</v>
      </c>
    </row>
    <row r="1205" spans="2:4">
      <c r="B1205" s="2">
        <v>44228</v>
      </c>
      <c r="C1205">
        <v>15.5242</v>
      </c>
      <c r="D1205">
        <v>6041.28</v>
      </c>
    </row>
    <row r="1206" spans="2:4">
      <c r="B1206" s="2">
        <v>44229</v>
      </c>
      <c r="C1206">
        <v>15.797599999999999</v>
      </c>
      <c r="D1206">
        <v>6187.68</v>
      </c>
    </row>
    <row r="1207" spans="2:4">
      <c r="B1207" s="2">
        <v>44230</v>
      </c>
      <c r="C1207">
        <v>15.945</v>
      </c>
      <c r="D1207">
        <v>6250</v>
      </c>
    </row>
    <row r="1208" spans="2:4">
      <c r="B1208" s="2">
        <v>44231</v>
      </c>
      <c r="C1208">
        <v>16.0322</v>
      </c>
      <c r="D1208">
        <v>6304.17</v>
      </c>
    </row>
    <row r="1209" spans="2:4">
      <c r="B1209" s="2">
        <v>44232</v>
      </c>
      <c r="C1209">
        <v>15.921900000000001</v>
      </c>
      <c r="D1209">
        <v>6299.17</v>
      </c>
    </row>
    <row r="1210" spans="2:4">
      <c r="B1210" s="2">
        <v>44233</v>
      </c>
      <c r="C1210">
        <v>15.920999999999999</v>
      </c>
      <c r="D1210">
        <v>6299.17</v>
      </c>
    </row>
    <row r="1211" spans="2:4">
      <c r="B1211" s="2">
        <v>44234</v>
      </c>
      <c r="C1211">
        <v>15.92</v>
      </c>
      <c r="D1211">
        <v>6299.17</v>
      </c>
    </row>
    <row r="1212" spans="2:4">
      <c r="B1212" s="2">
        <v>44235</v>
      </c>
      <c r="C1212">
        <v>16.051200000000001</v>
      </c>
      <c r="D1212">
        <v>6381.84</v>
      </c>
    </row>
    <row r="1213" spans="2:4">
      <c r="B1213" s="2">
        <v>44236</v>
      </c>
      <c r="C1213">
        <v>16.099900000000002</v>
      </c>
      <c r="D1213">
        <v>6376.74</v>
      </c>
    </row>
    <row r="1214" spans="2:4">
      <c r="B1214" s="2">
        <v>44237</v>
      </c>
      <c r="C1214">
        <v>16.146799999999999</v>
      </c>
      <c r="D1214">
        <v>6385.63</v>
      </c>
    </row>
    <row r="1215" spans="2:4">
      <c r="B1215" s="2">
        <v>44238</v>
      </c>
      <c r="C1215">
        <v>16.192699999999999</v>
      </c>
      <c r="D1215">
        <v>6411.97</v>
      </c>
    </row>
    <row r="1216" spans="2:4">
      <c r="B1216" s="2">
        <v>44239</v>
      </c>
      <c r="C1216">
        <v>16.189399999999999</v>
      </c>
      <c r="D1216">
        <v>6410.26</v>
      </c>
    </row>
    <row r="1217" spans="2:4">
      <c r="B1217" s="2">
        <v>44240</v>
      </c>
      <c r="C1217">
        <v>16.188400000000001</v>
      </c>
      <c r="D1217">
        <v>6410.26</v>
      </c>
    </row>
    <row r="1218" spans="2:4">
      <c r="B1218" s="2">
        <v>44241</v>
      </c>
      <c r="C1218">
        <v>16.1875</v>
      </c>
      <c r="D1218">
        <v>6410.26</v>
      </c>
    </row>
    <row r="1219" spans="2:4">
      <c r="B1219" s="2">
        <v>44242</v>
      </c>
      <c r="C1219">
        <v>16.339700000000001</v>
      </c>
      <c r="D1219">
        <v>6478.34</v>
      </c>
    </row>
    <row r="1220" spans="2:4">
      <c r="B1220" s="2">
        <v>44243</v>
      </c>
      <c r="C1220">
        <v>16.2988</v>
      </c>
      <c r="D1220">
        <v>6484.91</v>
      </c>
    </row>
    <row r="1221" spans="2:4">
      <c r="B1221" s="2">
        <v>44244</v>
      </c>
      <c r="C1221">
        <v>16.169</v>
      </c>
      <c r="D1221">
        <v>6456.95</v>
      </c>
    </row>
    <row r="1222" spans="2:4">
      <c r="B1222" s="2">
        <v>44245</v>
      </c>
      <c r="C1222">
        <v>16.1174</v>
      </c>
      <c r="D1222">
        <v>6436.62</v>
      </c>
    </row>
    <row r="1223" spans="2:4">
      <c r="B1223" s="2">
        <v>44246</v>
      </c>
      <c r="C1223">
        <v>15.8301</v>
      </c>
      <c r="D1223">
        <v>6367.39</v>
      </c>
    </row>
    <row r="1224" spans="2:4">
      <c r="B1224" s="2">
        <v>44247</v>
      </c>
      <c r="C1224">
        <v>15.8291</v>
      </c>
      <c r="D1224">
        <v>6367.39</v>
      </c>
    </row>
    <row r="1225" spans="2:4">
      <c r="B1225" s="2">
        <v>44248</v>
      </c>
      <c r="C1225">
        <v>15.828099999999999</v>
      </c>
      <c r="D1225">
        <v>6367.39</v>
      </c>
    </row>
    <row r="1226" spans="2:4">
      <c r="B1226" s="2">
        <v>44249</v>
      </c>
      <c r="C1226">
        <v>15.5527</v>
      </c>
      <c r="D1226">
        <v>6247.51</v>
      </c>
    </row>
    <row r="1227" spans="2:4">
      <c r="B1227" s="2">
        <v>44250</v>
      </c>
      <c r="C1227">
        <v>15.589399999999999</v>
      </c>
      <c r="D1227">
        <v>6272.94</v>
      </c>
    </row>
    <row r="1228" spans="2:4">
      <c r="B1228" s="2">
        <v>44251</v>
      </c>
      <c r="C1228">
        <v>15.7895</v>
      </c>
      <c r="D1228">
        <v>6374.66</v>
      </c>
    </row>
    <row r="1229" spans="2:4">
      <c r="B1229" s="2">
        <v>44252</v>
      </c>
      <c r="C1229">
        <v>15.909599999999999</v>
      </c>
      <c r="D1229">
        <v>6427.86</v>
      </c>
    </row>
    <row r="1230" spans="2:4">
      <c r="B1230" s="2">
        <v>44253</v>
      </c>
      <c r="C1230">
        <v>15.4198</v>
      </c>
      <c r="D1230">
        <v>6215.09</v>
      </c>
    </row>
    <row r="1231" spans="2:4">
      <c r="B1231" s="2">
        <v>44254</v>
      </c>
      <c r="C1231">
        <v>15.418900000000001</v>
      </c>
      <c r="D1231">
        <v>6215.09</v>
      </c>
    </row>
    <row r="1232" spans="2:4">
      <c r="B1232" s="2">
        <v>44255</v>
      </c>
      <c r="C1232">
        <v>15.417899999999999</v>
      </c>
      <c r="D1232">
        <v>6215.09</v>
      </c>
    </row>
    <row r="1233" spans="2:4">
      <c r="B1233" s="2">
        <v>44256</v>
      </c>
      <c r="C1233">
        <v>15.602</v>
      </c>
      <c r="D1233">
        <v>6311.88</v>
      </c>
    </row>
    <row r="1234" spans="2:4">
      <c r="B1234" s="2">
        <v>44257</v>
      </c>
      <c r="C1234">
        <v>15.919600000000001</v>
      </c>
      <c r="D1234">
        <v>6388.85</v>
      </c>
    </row>
    <row r="1235" spans="2:4">
      <c r="B1235" s="2">
        <v>44258</v>
      </c>
      <c r="C1235">
        <v>16.203900000000001</v>
      </c>
      <c r="D1235">
        <v>6519.76</v>
      </c>
    </row>
    <row r="1236" spans="2:4">
      <c r="B1236" s="2">
        <v>44259</v>
      </c>
      <c r="C1236">
        <v>16.0564</v>
      </c>
      <c r="D1236">
        <v>6472.39</v>
      </c>
    </row>
    <row r="1237" spans="2:4">
      <c r="B1237" s="2">
        <v>44260</v>
      </c>
      <c r="C1237">
        <v>15.973699999999999</v>
      </c>
      <c r="D1237">
        <v>6399.86</v>
      </c>
    </row>
    <row r="1238" spans="2:4">
      <c r="B1238" s="2">
        <v>44261</v>
      </c>
      <c r="C1238">
        <v>15.9727</v>
      </c>
      <c r="D1238">
        <v>6399.86</v>
      </c>
    </row>
    <row r="1239" spans="2:4">
      <c r="B1239" s="2">
        <v>44262</v>
      </c>
      <c r="C1239">
        <v>15.9717</v>
      </c>
      <c r="D1239">
        <v>6399.86</v>
      </c>
    </row>
    <row r="1240" spans="2:4">
      <c r="B1240" s="2">
        <v>44263</v>
      </c>
      <c r="C1240">
        <v>15.973599999999999</v>
      </c>
      <c r="D1240">
        <v>6410.68</v>
      </c>
    </row>
    <row r="1241" spans="2:4">
      <c r="B1241" s="2">
        <v>44264</v>
      </c>
      <c r="C1241">
        <v>16.183</v>
      </c>
      <c r="D1241">
        <v>6445.72</v>
      </c>
    </row>
    <row r="1242" spans="2:4">
      <c r="B1242" s="2">
        <v>44265</v>
      </c>
      <c r="C1242">
        <v>16.337700000000002</v>
      </c>
      <c r="D1242">
        <v>6482.51</v>
      </c>
    </row>
    <row r="1243" spans="2:4">
      <c r="B1243" s="2">
        <v>44266</v>
      </c>
      <c r="C1243">
        <v>16.3367</v>
      </c>
      <c r="D1243">
        <v>6482.51</v>
      </c>
    </row>
    <row r="1244" spans="2:4">
      <c r="B1244" s="2">
        <v>44267</v>
      </c>
      <c r="C1244">
        <v>16.080500000000001</v>
      </c>
      <c r="D1244">
        <v>6426.13</v>
      </c>
    </row>
    <row r="1245" spans="2:4">
      <c r="B1245" s="2">
        <v>44268</v>
      </c>
      <c r="C1245">
        <v>16.079499999999999</v>
      </c>
      <c r="D1245">
        <v>6426.13</v>
      </c>
    </row>
    <row r="1246" spans="2:4">
      <c r="B1246" s="2">
        <v>44269</v>
      </c>
      <c r="C1246">
        <v>16.078499999999998</v>
      </c>
      <c r="D1246">
        <v>6426.13</v>
      </c>
    </row>
    <row r="1247" spans="2:4">
      <c r="B1247" s="2">
        <v>44270</v>
      </c>
      <c r="C1247">
        <v>15.9587</v>
      </c>
      <c r="D1247">
        <v>6383.66</v>
      </c>
    </row>
    <row r="1248" spans="2:4">
      <c r="B1248" s="2">
        <v>44271</v>
      </c>
      <c r="C1248">
        <v>15.923500000000001</v>
      </c>
      <c r="D1248">
        <v>6383.88</v>
      </c>
    </row>
    <row r="1249" spans="2:4">
      <c r="B1249" s="2">
        <v>44272</v>
      </c>
      <c r="C1249">
        <v>15.718500000000001</v>
      </c>
      <c r="D1249">
        <v>6290.37</v>
      </c>
    </row>
    <row r="1250" spans="2:4">
      <c r="B1250" s="2">
        <v>44273</v>
      </c>
      <c r="C1250">
        <v>15.5646</v>
      </c>
      <c r="D1250">
        <v>6217.07</v>
      </c>
    </row>
    <row r="1251" spans="2:4">
      <c r="B1251" s="2">
        <v>44274</v>
      </c>
      <c r="C1251">
        <v>15.6921</v>
      </c>
      <c r="D1251">
        <v>6294.94</v>
      </c>
    </row>
    <row r="1252" spans="2:4">
      <c r="B1252" s="2">
        <v>44275</v>
      </c>
      <c r="C1252">
        <v>15.6912</v>
      </c>
      <c r="D1252">
        <v>6294.94</v>
      </c>
    </row>
    <row r="1253" spans="2:4">
      <c r="B1253" s="2">
        <v>44276</v>
      </c>
      <c r="C1253">
        <v>15.690200000000001</v>
      </c>
      <c r="D1253">
        <v>6294.94</v>
      </c>
    </row>
    <row r="1254" spans="2:4">
      <c r="B1254" s="2">
        <v>44277</v>
      </c>
      <c r="C1254">
        <v>15.648899999999999</v>
      </c>
      <c r="D1254">
        <v>6304.51</v>
      </c>
    </row>
    <row r="1255" spans="2:4">
      <c r="B1255" s="2">
        <v>44278</v>
      </c>
      <c r="C1255">
        <v>15.783099999999999</v>
      </c>
      <c r="D1255">
        <v>6344.01</v>
      </c>
    </row>
    <row r="1256" spans="2:4">
      <c r="B1256" s="2">
        <v>44279</v>
      </c>
      <c r="C1256">
        <v>15.526999999999999</v>
      </c>
      <c r="D1256">
        <v>6233.31</v>
      </c>
    </row>
    <row r="1257" spans="2:4">
      <c r="B1257" s="2">
        <v>44280</v>
      </c>
      <c r="C1257">
        <v>15.289400000000001</v>
      </c>
      <c r="D1257">
        <v>6131.11</v>
      </c>
    </row>
    <row r="1258" spans="2:4">
      <c r="B1258" s="2">
        <v>44281</v>
      </c>
      <c r="C1258">
        <v>15.520200000000001</v>
      </c>
      <c r="D1258">
        <v>6210.7</v>
      </c>
    </row>
    <row r="1259" spans="2:4">
      <c r="B1259" s="2">
        <v>44282</v>
      </c>
      <c r="C1259">
        <v>15.519299999999999</v>
      </c>
      <c r="D1259">
        <v>6210.7</v>
      </c>
    </row>
    <row r="1260" spans="2:4">
      <c r="B1260" s="2">
        <v>44283</v>
      </c>
      <c r="C1260">
        <v>15.5183</v>
      </c>
      <c r="D1260">
        <v>6210.7</v>
      </c>
    </row>
    <row r="1261" spans="2:4">
      <c r="B1261" s="2">
        <v>44284</v>
      </c>
      <c r="C1261">
        <v>15.5174</v>
      </c>
      <c r="D1261">
        <v>6210.7</v>
      </c>
    </row>
    <row r="1262" spans="2:4">
      <c r="B1262" s="2">
        <v>44285</v>
      </c>
      <c r="C1262">
        <v>15.89</v>
      </c>
      <c r="D1262">
        <v>6333.94</v>
      </c>
    </row>
    <row r="1263" spans="2:4">
      <c r="B1263" s="2">
        <v>44286</v>
      </c>
      <c r="C1263">
        <v>15.745900000000001</v>
      </c>
      <c r="D1263">
        <v>6290.2</v>
      </c>
    </row>
    <row r="1264" spans="2:4">
      <c r="B1264" s="2">
        <v>44287</v>
      </c>
      <c r="C1264">
        <v>15.8545</v>
      </c>
      <c r="D1264">
        <v>6373.62</v>
      </c>
    </row>
    <row r="1265" spans="2:4">
      <c r="B1265" s="2">
        <v>44288</v>
      </c>
      <c r="C1265">
        <v>15.8536</v>
      </c>
      <c r="D1265">
        <v>6373.62</v>
      </c>
    </row>
    <row r="1266" spans="2:4">
      <c r="B1266" s="2">
        <v>44289</v>
      </c>
      <c r="C1266">
        <v>15.852600000000001</v>
      </c>
      <c r="D1266">
        <v>6373.62</v>
      </c>
    </row>
    <row r="1267" spans="2:4">
      <c r="B1267" s="2">
        <v>44290</v>
      </c>
      <c r="C1267">
        <v>15.851599999999999</v>
      </c>
      <c r="D1267">
        <v>6373.62</v>
      </c>
    </row>
    <row r="1268" spans="2:4">
      <c r="B1268" s="2">
        <v>44291</v>
      </c>
      <c r="C1268">
        <v>15.6304</v>
      </c>
      <c r="D1268">
        <v>6282.14</v>
      </c>
    </row>
    <row r="1269" spans="2:4">
      <c r="B1269" s="2">
        <v>44292</v>
      </c>
      <c r="C1269">
        <v>15.6952</v>
      </c>
      <c r="D1269">
        <v>6310.19</v>
      </c>
    </row>
    <row r="1270" spans="2:4">
      <c r="B1270" s="2">
        <v>44293</v>
      </c>
      <c r="C1270">
        <v>15.825799999999999</v>
      </c>
      <c r="D1270">
        <v>6369.88</v>
      </c>
    </row>
    <row r="1271" spans="2:4">
      <c r="B1271" s="2">
        <v>44294</v>
      </c>
      <c r="C1271">
        <v>15.8826</v>
      </c>
      <c r="D1271">
        <v>6397.78</v>
      </c>
    </row>
    <row r="1272" spans="2:4">
      <c r="B1272" s="2">
        <v>44295</v>
      </c>
      <c r="C1272">
        <v>15.8071</v>
      </c>
      <c r="D1272">
        <v>6387.44</v>
      </c>
    </row>
    <row r="1273" spans="2:4">
      <c r="B1273" s="2">
        <v>44296</v>
      </c>
      <c r="C1273">
        <v>15.8062</v>
      </c>
      <c r="D1273">
        <v>6387.44</v>
      </c>
    </row>
    <row r="1274" spans="2:4">
      <c r="B1274" s="2">
        <v>44297</v>
      </c>
      <c r="C1274">
        <v>15.805199999999999</v>
      </c>
      <c r="D1274">
        <v>6387.44</v>
      </c>
    </row>
    <row r="1275" spans="2:4">
      <c r="B1275" s="2">
        <v>44298</v>
      </c>
      <c r="C1275">
        <v>15.2928</v>
      </c>
      <c r="D1275">
        <v>6135.96</v>
      </c>
    </row>
    <row r="1276" spans="2:4">
      <c r="B1276" s="2">
        <v>44299</v>
      </c>
      <c r="C1276">
        <v>15.430099999999999</v>
      </c>
      <c r="D1276">
        <v>6220.76</v>
      </c>
    </row>
    <row r="1277" spans="2:4">
      <c r="B1277" s="2">
        <v>44300</v>
      </c>
      <c r="C1277">
        <v>15.4292</v>
      </c>
      <c r="D1277">
        <v>6220.76</v>
      </c>
    </row>
    <row r="1278" spans="2:4">
      <c r="B1278" s="2">
        <v>44301</v>
      </c>
      <c r="C1278">
        <v>15.492900000000001</v>
      </c>
      <c r="D1278">
        <v>6250.48</v>
      </c>
    </row>
    <row r="1279" spans="2:4">
      <c r="B1279" s="2">
        <v>44302</v>
      </c>
      <c r="C1279">
        <v>15.476100000000001</v>
      </c>
      <c r="D1279">
        <v>6279.16</v>
      </c>
    </row>
    <row r="1280" spans="2:4">
      <c r="B1280" s="2">
        <v>44303</v>
      </c>
      <c r="C1280">
        <v>15.475199999999999</v>
      </c>
      <c r="D1280">
        <v>6279.16</v>
      </c>
    </row>
    <row r="1281" spans="2:4">
      <c r="B1281" s="2">
        <v>44304</v>
      </c>
      <c r="C1281">
        <v>15.4742</v>
      </c>
      <c r="D1281">
        <v>6279.16</v>
      </c>
    </row>
    <row r="1282" spans="2:4">
      <c r="B1282" s="2">
        <v>44305</v>
      </c>
      <c r="C1282">
        <v>15.126899999999999</v>
      </c>
      <c r="D1282">
        <v>6166.19</v>
      </c>
    </row>
    <row r="1283" spans="2:4">
      <c r="B1283" s="2">
        <v>44306</v>
      </c>
      <c r="C1283">
        <v>15.0601</v>
      </c>
      <c r="D1283">
        <v>6150.85</v>
      </c>
    </row>
    <row r="1284" spans="2:4">
      <c r="B1284" s="2">
        <v>44307</v>
      </c>
      <c r="C1284">
        <v>15.059200000000001</v>
      </c>
      <c r="D1284">
        <v>6150.85</v>
      </c>
    </row>
    <row r="1285" spans="2:4">
      <c r="B1285" s="2">
        <v>44308</v>
      </c>
      <c r="C1285">
        <v>15.107200000000001</v>
      </c>
      <c r="D1285">
        <v>6189.07</v>
      </c>
    </row>
    <row r="1286" spans="2:4">
      <c r="B1286" s="2">
        <v>44309</v>
      </c>
      <c r="C1286">
        <v>15.0878</v>
      </c>
      <c r="D1286">
        <v>6171.51</v>
      </c>
    </row>
    <row r="1287" spans="2:4">
      <c r="B1287" s="2">
        <v>44310</v>
      </c>
      <c r="C1287">
        <v>15.0869</v>
      </c>
      <c r="D1287">
        <v>6171.51</v>
      </c>
    </row>
    <row r="1288" spans="2:4">
      <c r="B1288" s="2">
        <v>44311</v>
      </c>
      <c r="C1288">
        <v>15.086</v>
      </c>
      <c r="D1288">
        <v>6171.51</v>
      </c>
    </row>
    <row r="1289" spans="2:4">
      <c r="B1289" s="2">
        <v>44312</v>
      </c>
      <c r="C1289">
        <v>15.3924</v>
      </c>
      <c r="D1289">
        <v>6228.44</v>
      </c>
    </row>
    <row r="1290" spans="2:4">
      <c r="B1290" s="2">
        <v>44313</v>
      </c>
      <c r="C1290">
        <v>15.453200000000001</v>
      </c>
      <c r="D1290">
        <v>6299.86</v>
      </c>
    </row>
    <row r="1291" spans="2:4">
      <c r="B1291" s="2">
        <v>44314</v>
      </c>
      <c r="C1291">
        <v>15.701000000000001</v>
      </c>
      <c r="D1291">
        <v>6379.92</v>
      </c>
    </row>
    <row r="1292" spans="2:4">
      <c r="B1292" s="2">
        <v>44315</v>
      </c>
      <c r="C1292">
        <v>15.631600000000001</v>
      </c>
      <c r="D1292">
        <v>6388.7</v>
      </c>
    </row>
    <row r="1293" spans="2:4">
      <c r="B1293" s="2">
        <v>44316</v>
      </c>
      <c r="C1293">
        <v>15.3034</v>
      </c>
      <c r="D1293">
        <v>6298.84</v>
      </c>
    </row>
    <row r="1294" spans="2:4">
      <c r="B1294" s="2">
        <v>44317</v>
      </c>
      <c r="C1294">
        <v>15.3025</v>
      </c>
      <c r="D1294">
        <v>6298.84</v>
      </c>
    </row>
    <row r="1295" spans="2:4">
      <c r="B1295" s="2">
        <v>44318</v>
      </c>
      <c r="C1295">
        <v>15.301500000000001</v>
      </c>
      <c r="D1295">
        <v>6298.84</v>
      </c>
    </row>
    <row r="1296" spans="2:4">
      <c r="B1296" s="2">
        <v>44319</v>
      </c>
      <c r="C1296">
        <v>15.3423</v>
      </c>
      <c r="D1296">
        <v>6306.64</v>
      </c>
    </row>
    <row r="1297" spans="2:4">
      <c r="B1297" s="2">
        <v>44320</v>
      </c>
      <c r="C1297">
        <v>15.2773</v>
      </c>
      <c r="D1297">
        <v>6258</v>
      </c>
    </row>
    <row r="1298" spans="2:4">
      <c r="B1298" s="2">
        <v>44321</v>
      </c>
      <c r="C1298">
        <v>15.386799999999999</v>
      </c>
      <c r="D1298">
        <v>6317.15</v>
      </c>
    </row>
    <row r="1299" spans="2:4">
      <c r="B1299" s="2">
        <v>44322</v>
      </c>
      <c r="C1299">
        <v>15.480499999999999</v>
      </c>
      <c r="D1299">
        <v>6363.96</v>
      </c>
    </row>
    <row r="1300" spans="2:4">
      <c r="B1300" s="2">
        <v>44323</v>
      </c>
      <c r="C1300">
        <v>15.4758</v>
      </c>
      <c r="D1300">
        <v>6395.68</v>
      </c>
    </row>
    <row r="1301" spans="2:4">
      <c r="B1301" s="2">
        <v>44324</v>
      </c>
      <c r="C1301">
        <v>15.4749</v>
      </c>
      <c r="D1301">
        <v>6395.68</v>
      </c>
    </row>
    <row r="1302" spans="2:4">
      <c r="B1302" s="2">
        <v>44325</v>
      </c>
      <c r="C1302">
        <v>15.4739</v>
      </c>
      <c r="D1302">
        <v>6395.68</v>
      </c>
    </row>
    <row r="1303" spans="2:4">
      <c r="B1303" s="2">
        <v>44326</v>
      </c>
      <c r="C1303">
        <v>15.477</v>
      </c>
      <c r="D1303">
        <v>6451.2</v>
      </c>
    </row>
    <row r="1304" spans="2:4">
      <c r="B1304" s="2">
        <v>44327</v>
      </c>
      <c r="C1304">
        <v>15.3744</v>
      </c>
      <c r="D1304">
        <v>6431.86</v>
      </c>
    </row>
    <row r="1305" spans="2:4">
      <c r="B1305" s="2">
        <v>44328</v>
      </c>
      <c r="C1305">
        <v>15.202199999999999</v>
      </c>
      <c r="D1305">
        <v>6377.23</v>
      </c>
    </row>
    <row r="1306" spans="2:4">
      <c r="B1306" s="2">
        <v>44329</v>
      </c>
      <c r="C1306">
        <v>15.2012</v>
      </c>
      <c r="D1306">
        <v>6377.23</v>
      </c>
    </row>
    <row r="1307" spans="2:4">
      <c r="B1307" s="2">
        <v>44330</v>
      </c>
      <c r="C1307">
        <v>15.168900000000001</v>
      </c>
      <c r="D1307">
        <v>6347.55</v>
      </c>
    </row>
    <row r="1308" spans="2:4">
      <c r="B1308" s="2">
        <v>44331</v>
      </c>
      <c r="C1308">
        <v>15.167999999999999</v>
      </c>
      <c r="D1308">
        <v>6347.55</v>
      </c>
    </row>
    <row r="1309" spans="2:4">
      <c r="B1309" s="2">
        <v>44332</v>
      </c>
      <c r="C1309">
        <v>15.1671</v>
      </c>
      <c r="D1309">
        <v>6347.55</v>
      </c>
    </row>
    <row r="1310" spans="2:4">
      <c r="B1310" s="2">
        <v>44333</v>
      </c>
      <c r="C1310">
        <v>15.3941</v>
      </c>
      <c r="D1310">
        <v>6450.91</v>
      </c>
    </row>
    <row r="1311" spans="2:4">
      <c r="B1311" s="2">
        <v>44334</v>
      </c>
      <c r="C1311">
        <v>15.531599999999999</v>
      </c>
      <c r="D1311">
        <v>6535.46</v>
      </c>
    </row>
    <row r="1312" spans="2:4">
      <c r="B1312" s="2">
        <v>44335</v>
      </c>
      <c r="C1312">
        <v>15.4956</v>
      </c>
      <c r="D1312">
        <v>6515.67</v>
      </c>
    </row>
    <row r="1313" spans="2:4">
      <c r="B1313" s="2">
        <v>44336</v>
      </c>
      <c r="C1313">
        <v>15.3484</v>
      </c>
      <c r="D1313">
        <v>6474.48</v>
      </c>
    </row>
    <row r="1314" spans="2:4">
      <c r="B1314" s="2">
        <v>44337</v>
      </c>
      <c r="C1314">
        <v>15.623100000000001</v>
      </c>
      <c r="D1314">
        <v>6569.99</v>
      </c>
    </row>
    <row r="1315" spans="2:4">
      <c r="B1315" s="2">
        <v>44338</v>
      </c>
      <c r="C1315">
        <v>15.6221</v>
      </c>
      <c r="D1315">
        <v>6569.99</v>
      </c>
    </row>
    <row r="1316" spans="2:4">
      <c r="B1316" s="2">
        <v>44339</v>
      </c>
      <c r="C1316">
        <v>15.6212</v>
      </c>
      <c r="D1316">
        <v>6569.99</v>
      </c>
    </row>
    <row r="1317" spans="2:4">
      <c r="B1317" s="2">
        <v>44340</v>
      </c>
      <c r="C1317">
        <v>15.658799999999999</v>
      </c>
      <c r="D1317">
        <v>6589.12</v>
      </c>
    </row>
    <row r="1318" spans="2:4">
      <c r="B1318" s="2">
        <v>44341</v>
      </c>
      <c r="C1318">
        <v>15.790699999999999</v>
      </c>
      <c r="D1318">
        <v>6588.55</v>
      </c>
    </row>
    <row r="1319" spans="2:4">
      <c r="B1319" s="2">
        <v>44342</v>
      </c>
      <c r="C1319">
        <v>15.908099999999999</v>
      </c>
      <c r="D1319">
        <v>6618.29</v>
      </c>
    </row>
    <row r="1320" spans="2:4">
      <c r="B1320" s="2">
        <v>44343</v>
      </c>
      <c r="C1320">
        <v>16.002099999999999</v>
      </c>
      <c r="D1320">
        <v>6639.53</v>
      </c>
    </row>
    <row r="1321" spans="2:4">
      <c r="B1321" s="2">
        <v>44344</v>
      </c>
      <c r="C1321">
        <v>15.9762</v>
      </c>
      <c r="D1321">
        <v>6668.25</v>
      </c>
    </row>
    <row r="1322" spans="2:4">
      <c r="B1322" s="2">
        <v>44345</v>
      </c>
      <c r="C1322">
        <v>15.975199999999999</v>
      </c>
      <c r="D1322">
        <v>6668.25</v>
      </c>
    </row>
    <row r="1323" spans="2:4">
      <c r="B1323" s="2">
        <v>44346</v>
      </c>
      <c r="C1323">
        <v>15.9742</v>
      </c>
      <c r="D1323">
        <v>6668.25</v>
      </c>
    </row>
    <row r="1324" spans="2:4">
      <c r="B1324" s="2">
        <v>44347</v>
      </c>
      <c r="C1324">
        <v>16.117999999999999</v>
      </c>
      <c r="D1324">
        <v>6727.12</v>
      </c>
    </row>
  </sheetData>
  <autoFilter ref="A1:D132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9"/>
  <sheetViews>
    <sheetView workbookViewId="0">
      <selection activeCell="G20" sqref="G20"/>
    </sheetView>
  </sheetViews>
  <sheetFormatPr defaultRowHeight="15"/>
  <cols>
    <col min="2" max="2" width="10.140625" bestFit="1" customWidth="1"/>
    <col min="4" max="4" width="16" bestFit="1" customWidth="1"/>
    <col min="6" max="6" width="26.85546875" bestFit="1" customWidth="1"/>
    <col min="7" max="8" width="16" bestFit="1" customWidth="1"/>
    <col min="9" max="9" width="12.7109375" bestFit="1" customWidth="1"/>
    <col min="10" max="11" width="16" bestFit="1" customWidth="1"/>
    <col min="12" max="12" width="12.5703125" bestFit="1" customWidth="1"/>
    <col min="13" max="13" width="14.7109375" bestFit="1" customWidth="1"/>
    <col min="14" max="14" width="9.85546875" bestFit="1" customWidth="1"/>
    <col min="15" max="15" width="12" bestFit="1" customWidth="1"/>
    <col min="16" max="16" width="10" bestFit="1" customWidth="1"/>
    <col min="17" max="19" width="12" bestFit="1" customWidth="1"/>
    <col min="20" max="20" width="9.7109375" bestFit="1" customWidth="1"/>
  </cols>
  <sheetData>
    <row r="1" spans="1:15">
      <c r="A1" s="74" t="s">
        <v>0</v>
      </c>
      <c r="B1" t="s">
        <v>1</v>
      </c>
      <c r="C1" t="s">
        <v>2</v>
      </c>
      <c r="D1" t="s">
        <v>15</v>
      </c>
      <c r="F1" s="35" t="s">
        <v>36</v>
      </c>
      <c r="K1" s="60"/>
    </row>
    <row r="2" spans="1:15">
      <c r="A2" t="s">
        <v>3</v>
      </c>
      <c r="B2" s="2">
        <v>43110</v>
      </c>
      <c r="C2">
        <v>10</v>
      </c>
      <c r="D2">
        <v>19903.310000000001</v>
      </c>
      <c r="F2" s="27" t="s">
        <v>33</v>
      </c>
      <c r="G2" s="36" t="s">
        <v>3</v>
      </c>
      <c r="H2" s="67" t="s">
        <v>2</v>
      </c>
      <c r="I2" s="67" t="s">
        <v>37</v>
      </c>
      <c r="J2" s="36" t="s">
        <v>35</v>
      </c>
      <c r="L2" s="36"/>
    </row>
    <row r="3" spans="1:15">
      <c r="A3" t="s">
        <v>3</v>
      </c>
      <c r="B3" s="2">
        <v>43111</v>
      </c>
      <c r="C3">
        <v>10.234999999999999</v>
      </c>
      <c r="D3">
        <v>19983.93</v>
      </c>
      <c r="F3" s="91">
        <v>43110</v>
      </c>
      <c r="G3" s="93">
        <v>-4000000</v>
      </c>
      <c r="H3" s="93">
        <v>10</v>
      </c>
      <c r="I3" s="93">
        <f>G3/H3</f>
        <v>-400000</v>
      </c>
      <c r="J3" s="94">
        <v>0.4</v>
      </c>
    </row>
    <row r="4" spans="1:15">
      <c r="A4" t="s">
        <v>3</v>
      </c>
      <c r="B4" s="2">
        <v>43112</v>
      </c>
      <c r="C4">
        <v>10.2446</v>
      </c>
      <c r="D4">
        <v>19993.189999999999</v>
      </c>
      <c r="F4" s="91">
        <v>43185</v>
      </c>
      <c r="G4" s="93">
        <v>-3000000</v>
      </c>
      <c r="H4" s="93">
        <v>9.3760999999999992</v>
      </c>
      <c r="I4" s="93">
        <f>G4/H4</f>
        <v>-319962.45773829205</v>
      </c>
      <c r="J4" s="94">
        <v>0.3</v>
      </c>
    </row>
    <row r="5" spans="1:15">
      <c r="A5" t="s">
        <v>3</v>
      </c>
      <c r="B5" s="2">
        <v>43113</v>
      </c>
      <c r="C5">
        <v>10.244</v>
      </c>
      <c r="D5">
        <v>19993.189999999999</v>
      </c>
      <c r="F5" s="91">
        <v>43280</v>
      </c>
      <c r="G5" s="93">
        <v>-3000000</v>
      </c>
      <c r="H5" s="93">
        <v>8.7667999999999999</v>
      </c>
      <c r="I5" s="93">
        <f>G5/H5</f>
        <v>-342200.11862937448</v>
      </c>
      <c r="J5" s="94">
        <v>0.3</v>
      </c>
      <c r="L5" s="47"/>
    </row>
    <row r="6" spans="1:15">
      <c r="A6" t="s">
        <v>3</v>
      </c>
      <c r="B6" s="2">
        <v>43114</v>
      </c>
      <c r="C6">
        <v>10.2433</v>
      </c>
      <c r="D6">
        <v>19993.189999999999</v>
      </c>
      <c r="F6" s="95">
        <v>44271</v>
      </c>
      <c r="G6" s="96">
        <v>1378374</v>
      </c>
      <c r="H6" s="96">
        <v>10.0358</v>
      </c>
      <c r="I6" s="93">
        <f>G6/H6</f>
        <v>137345.70238546006</v>
      </c>
      <c r="J6" s="97"/>
      <c r="L6" s="47"/>
      <c r="M6" s="47"/>
    </row>
    <row r="7" spans="1:15">
      <c r="A7" t="s">
        <v>3</v>
      </c>
      <c r="B7" s="2">
        <v>43115</v>
      </c>
      <c r="C7">
        <v>10.232100000000001</v>
      </c>
      <c r="D7">
        <v>20046.900000000001</v>
      </c>
      <c r="F7" s="38">
        <f>MAX(B:B)</f>
        <v>44347</v>
      </c>
      <c r="G7" s="62">
        <f>-I7*H7</f>
        <v>11150054.641166473</v>
      </c>
      <c r="H7" s="62">
        <f>VLOOKUP(F7,$B:$D,2,0)</f>
        <v>12.0565</v>
      </c>
      <c r="I7" s="62">
        <f>SUM(I3:I6)</f>
        <v>-924816.87398220645</v>
      </c>
      <c r="L7" s="61"/>
      <c r="M7" s="61"/>
      <c r="N7" s="59"/>
      <c r="O7" s="48"/>
    </row>
    <row r="8" spans="1:15">
      <c r="A8" t="s">
        <v>3</v>
      </c>
      <c r="B8" s="2">
        <v>43116</v>
      </c>
      <c r="C8">
        <v>10.1191</v>
      </c>
      <c r="D8">
        <v>19602.95</v>
      </c>
      <c r="F8" s="33"/>
      <c r="G8" s="34">
        <f>XIRR(G3:G7,$F$3:$F$7)</f>
        <v>7.3796233534812933E-2</v>
      </c>
      <c r="H8" s="34"/>
      <c r="I8" s="34"/>
      <c r="N8" s="47"/>
    </row>
    <row r="9" spans="1:15">
      <c r="A9" t="s">
        <v>3</v>
      </c>
      <c r="B9" s="2">
        <v>43117</v>
      </c>
      <c r="C9">
        <v>10.133699999999999</v>
      </c>
      <c r="D9">
        <v>19687.57</v>
      </c>
    </row>
    <row r="10" spans="1:15">
      <c r="A10" t="s">
        <v>3</v>
      </c>
      <c r="B10" s="2">
        <v>43118</v>
      </c>
      <c r="C10">
        <v>9.9510000000000005</v>
      </c>
      <c r="D10">
        <v>19285.84</v>
      </c>
      <c r="J10" s="42"/>
    </row>
    <row r="11" spans="1:15">
      <c r="A11" t="s">
        <v>3</v>
      </c>
      <c r="B11" s="2">
        <v>43119</v>
      </c>
      <c r="C11">
        <v>9.9656000000000002</v>
      </c>
      <c r="D11">
        <v>19456.16</v>
      </c>
      <c r="F11" s="35" t="s">
        <v>15</v>
      </c>
      <c r="J11" s="42"/>
    </row>
    <row r="12" spans="1:15">
      <c r="A12" t="s">
        <v>3</v>
      </c>
      <c r="B12" s="2">
        <v>43120</v>
      </c>
      <c r="C12">
        <v>9.9649000000000001</v>
      </c>
      <c r="D12">
        <v>19456.16</v>
      </c>
      <c r="F12" s="27" t="s">
        <v>33</v>
      </c>
      <c r="G12" s="70" t="s">
        <v>15</v>
      </c>
      <c r="H12" s="36" t="s">
        <v>2</v>
      </c>
      <c r="I12" s="69" t="s">
        <v>37</v>
      </c>
      <c r="J12" s="68"/>
    </row>
    <row r="13" spans="1:15">
      <c r="A13" t="s">
        <v>3</v>
      </c>
      <c r="B13" s="2">
        <v>43121</v>
      </c>
      <c r="C13">
        <v>9.9642999999999997</v>
      </c>
      <c r="D13">
        <v>19456.16</v>
      </c>
      <c r="F13" s="91">
        <v>43110</v>
      </c>
      <c r="G13" s="93">
        <v>-4000000</v>
      </c>
      <c r="H13" s="93">
        <v>19903.310000000001</v>
      </c>
      <c r="I13" s="93">
        <f>G13/H13</f>
        <v>-200.97159718659859</v>
      </c>
    </row>
    <row r="14" spans="1:15">
      <c r="A14" t="s">
        <v>3</v>
      </c>
      <c r="B14" s="2">
        <v>43122</v>
      </c>
      <c r="C14">
        <v>10.057499999999999</v>
      </c>
      <c r="D14">
        <v>19608.009999999998</v>
      </c>
      <c r="F14" s="91">
        <v>43185</v>
      </c>
      <c r="G14" s="93">
        <v>-3000000</v>
      </c>
      <c r="H14" s="93">
        <v>16923.37</v>
      </c>
      <c r="I14" s="93">
        <f>G14/H14</f>
        <v>-177.26965728457159</v>
      </c>
    </row>
    <row r="15" spans="1:15">
      <c r="A15" t="s">
        <v>3</v>
      </c>
      <c r="B15" s="2">
        <v>43123</v>
      </c>
      <c r="C15">
        <v>10.041399999999999</v>
      </c>
      <c r="D15">
        <v>19651.16</v>
      </c>
      <c r="F15" s="91">
        <v>43280</v>
      </c>
      <c r="G15" s="93">
        <v>-3000000</v>
      </c>
      <c r="H15" s="93">
        <v>16032.15</v>
      </c>
      <c r="I15" s="93">
        <f>G15/H15</f>
        <v>-187.12399771708724</v>
      </c>
    </row>
    <row r="16" spans="1:15">
      <c r="A16" t="s">
        <v>3</v>
      </c>
      <c r="B16" s="2">
        <v>43124</v>
      </c>
      <c r="C16">
        <v>9.9678000000000004</v>
      </c>
      <c r="D16">
        <v>19474.990000000002</v>
      </c>
      <c r="F16" s="91">
        <v>44271</v>
      </c>
      <c r="G16" s="93">
        <v>1378374</v>
      </c>
      <c r="H16" s="93">
        <v>21162.5</v>
      </c>
      <c r="I16" s="93">
        <f>G16/H16</f>
        <v>65.132852923803895</v>
      </c>
    </row>
    <row r="17" spans="1:9">
      <c r="A17" t="s">
        <v>3</v>
      </c>
      <c r="B17" s="2">
        <v>43125</v>
      </c>
      <c r="C17">
        <v>9.8712999999999997</v>
      </c>
      <c r="D17">
        <v>19342.18</v>
      </c>
      <c r="F17" s="31">
        <f>MAX(B:B)</f>
        <v>44347</v>
      </c>
      <c r="G17" s="69">
        <f>-I17*H17</f>
        <v>11803473.688396059</v>
      </c>
      <c r="H17" s="69">
        <f>VLOOKUP(F17,$B:$D,3,0)</f>
        <v>23595.98</v>
      </c>
      <c r="I17" s="71">
        <f>SUM(I13:I16)</f>
        <v>-500.23239926445348</v>
      </c>
    </row>
    <row r="18" spans="1:9">
      <c r="A18" t="s">
        <v>3</v>
      </c>
      <c r="B18" s="2">
        <v>43126</v>
      </c>
      <c r="C18">
        <v>9.8706999999999994</v>
      </c>
      <c r="D18">
        <v>19342.18</v>
      </c>
      <c r="F18" s="33"/>
      <c r="G18" s="34">
        <f>XIRR(G13:G17,$F$13:$F$17)</f>
        <v>9.1136786341667192E-2</v>
      </c>
      <c r="H18" s="34"/>
      <c r="I18" s="12"/>
    </row>
    <row r="19" spans="1:9">
      <c r="A19" t="s">
        <v>3</v>
      </c>
      <c r="B19" s="2">
        <v>43127</v>
      </c>
      <c r="C19">
        <v>9.8699999999999992</v>
      </c>
      <c r="D19">
        <v>19342.18</v>
      </c>
      <c r="F19" s="42"/>
      <c r="G19" s="42"/>
      <c r="H19" s="42"/>
      <c r="I19" s="42"/>
    </row>
    <row r="20" spans="1:9">
      <c r="A20" t="s">
        <v>3</v>
      </c>
      <c r="B20" s="2">
        <v>43128</v>
      </c>
      <c r="C20">
        <v>9.8694000000000006</v>
      </c>
      <c r="D20">
        <v>19342.18</v>
      </c>
      <c r="F20" s="107" t="s">
        <v>63</v>
      </c>
      <c r="G20" s="42"/>
      <c r="H20" s="42"/>
      <c r="I20" s="42"/>
    </row>
    <row r="21" spans="1:9">
      <c r="A21" t="s">
        <v>3</v>
      </c>
      <c r="B21" s="2">
        <v>43129</v>
      </c>
      <c r="C21">
        <v>9.8656000000000006</v>
      </c>
      <c r="D21">
        <v>19129.14</v>
      </c>
      <c r="F21" s="82"/>
      <c r="G21" s="42"/>
      <c r="H21" s="42"/>
      <c r="I21" s="42"/>
    </row>
    <row r="22" spans="1:9">
      <c r="A22" t="s">
        <v>3</v>
      </c>
      <c r="B22" s="2">
        <v>43130</v>
      </c>
      <c r="C22">
        <v>9.6832999999999991</v>
      </c>
      <c r="D22">
        <v>18873.580000000002</v>
      </c>
      <c r="F22" s="88"/>
      <c r="G22" s="83"/>
      <c r="H22" s="83"/>
      <c r="I22" s="83"/>
    </row>
    <row r="23" spans="1:9">
      <c r="A23" t="s">
        <v>3</v>
      </c>
      <c r="B23" s="2">
        <v>43131</v>
      </c>
      <c r="C23">
        <v>9.4746000000000006</v>
      </c>
      <c r="D23">
        <v>18716.77</v>
      </c>
      <c r="F23" s="84"/>
      <c r="G23" s="89"/>
      <c r="H23" s="89"/>
      <c r="I23" s="89"/>
    </row>
    <row r="24" spans="1:9">
      <c r="A24" t="s">
        <v>3</v>
      </c>
      <c r="B24" s="2">
        <v>43132</v>
      </c>
      <c r="C24">
        <v>9.4672000000000001</v>
      </c>
      <c r="D24">
        <v>18717.400000000001</v>
      </c>
      <c r="F24" s="84"/>
      <c r="G24" s="89"/>
      <c r="H24" s="89"/>
      <c r="I24" s="89"/>
    </row>
    <row r="25" spans="1:9">
      <c r="A25" t="s">
        <v>3</v>
      </c>
      <c r="B25" s="2">
        <v>43133</v>
      </c>
      <c r="C25">
        <v>9.2266999999999992</v>
      </c>
      <c r="D25">
        <v>17847.53</v>
      </c>
      <c r="F25" s="84"/>
      <c r="G25" s="89"/>
      <c r="H25" s="89"/>
      <c r="I25" s="89"/>
    </row>
    <row r="26" spans="1:9">
      <c r="A26" t="s">
        <v>3</v>
      </c>
      <c r="B26" s="2">
        <v>43134</v>
      </c>
      <c r="C26">
        <v>9.2261000000000006</v>
      </c>
      <c r="D26">
        <v>17847.53</v>
      </c>
      <c r="F26" s="84"/>
      <c r="G26" s="89"/>
      <c r="H26" s="89"/>
      <c r="I26" s="89"/>
    </row>
    <row r="27" spans="1:9">
      <c r="A27" t="s">
        <v>3</v>
      </c>
      <c r="B27" s="2">
        <v>43135</v>
      </c>
      <c r="C27">
        <v>9.2255000000000003</v>
      </c>
      <c r="D27">
        <v>17847.53</v>
      </c>
      <c r="F27" s="86"/>
      <c r="G27" s="90"/>
      <c r="H27" s="90"/>
      <c r="I27" s="90"/>
    </row>
    <row r="28" spans="1:9">
      <c r="A28" t="s">
        <v>3</v>
      </c>
      <c r="B28" s="2">
        <v>43136</v>
      </c>
      <c r="C28">
        <v>9.1525999999999996</v>
      </c>
      <c r="D28">
        <v>17781.79</v>
      </c>
      <c r="F28" s="72"/>
      <c r="G28" s="73"/>
      <c r="H28" s="73"/>
      <c r="I28" s="73"/>
    </row>
    <row r="29" spans="1:9">
      <c r="A29" t="s">
        <v>3</v>
      </c>
      <c r="B29" s="2">
        <v>43137</v>
      </c>
      <c r="C29">
        <v>9.0135000000000005</v>
      </c>
      <c r="D29">
        <v>17392.07</v>
      </c>
      <c r="F29" s="72"/>
      <c r="G29" s="73"/>
      <c r="H29" s="73"/>
      <c r="I29" s="73"/>
    </row>
    <row r="30" spans="1:9">
      <c r="A30" t="s">
        <v>3</v>
      </c>
      <c r="B30" s="2">
        <v>43138</v>
      </c>
      <c r="C30">
        <v>9.1781000000000006</v>
      </c>
      <c r="D30">
        <v>17731.63</v>
      </c>
    </row>
    <row r="31" spans="1:9">
      <c r="A31" t="s">
        <v>3</v>
      </c>
      <c r="B31" s="2">
        <v>43139</v>
      </c>
      <c r="C31">
        <v>9.3167000000000009</v>
      </c>
      <c r="D31">
        <v>18131.189999999999</v>
      </c>
    </row>
    <row r="32" spans="1:9">
      <c r="A32" t="s">
        <v>3</v>
      </c>
      <c r="B32" s="2">
        <v>43140</v>
      </c>
      <c r="C32">
        <v>9.3985000000000003</v>
      </c>
      <c r="D32">
        <v>18172.98</v>
      </c>
    </row>
    <row r="33" spans="1:20">
      <c r="A33" t="s">
        <v>3</v>
      </c>
      <c r="B33" s="2">
        <v>43141</v>
      </c>
      <c r="C33">
        <v>9.3978999999999999</v>
      </c>
      <c r="D33">
        <v>18172.98</v>
      </c>
    </row>
    <row r="34" spans="1:20">
      <c r="A34" t="s">
        <v>3</v>
      </c>
      <c r="B34" s="2">
        <v>43142</v>
      </c>
      <c r="C34">
        <v>9.3972999999999995</v>
      </c>
      <c r="D34">
        <v>18172.98</v>
      </c>
    </row>
    <row r="35" spans="1:20" ht="15.75" thickBot="1">
      <c r="A35" t="s">
        <v>3</v>
      </c>
      <c r="B35" s="2">
        <v>43143</v>
      </c>
      <c r="C35" s="5">
        <v>9.5036000000000005</v>
      </c>
      <c r="D35">
        <v>18463.38</v>
      </c>
    </row>
    <row r="36" spans="1:20" ht="15.75" thickBot="1">
      <c r="A36" t="s">
        <v>3</v>
      </c>
      <c r="B36" s="2">
        <v>43144</v>
      </c>
      <c r="C36" s="5">
        <v>9.5029000000000003</v>
      </c>
      <c r="D36">
        <v>18463.38</v>
      </c>
    </row>
    <row r="37" spans="1:20" ht="15.75" thickBot="1">
      <c r="A37" t="s">
        <v>3</v>
      </c>
      <c r="B37" s="2">
        <v>43145</v>
      </c>
      <c r="C37" s="5">
        <v>9.6104000000000003</v>
      </c>
      <c r="D37">
        <v>18492.689999999999</v>
      </c>
    </row>
    <row r="38" spans="1:20" ht="15.75" thickBot="1">
      <c r="A38" t="s">
        <v>3</v>
      </c>
      <c r="B38" s="2">
        <v>43146</v>
      </c>
      <c r="C38" s="5">
        <v>9.6892999999999994</v>
      </c>
      <c r="D38">
        <v>18258.16</v>
      </c>
    </row>
    <row r="39" spans="1:20">
      <c r="A39" t="s">
        <v>3</v>
      </c>
      <c r="B39" s="2">
        <v>43147</v>
      </c>
      <c r="C39">
        <v>9.5780999999999992</v>
      </c>
      <c r="D39">
        <v>18035.75</v>
      </c>
      <c r="J39" s="4"/>
      <c r="K39" s="4"/>
      <c r="L39" s="4"/>
      <c r="M39" s="15"/>
      <c r="N39" s="4"/>
      <c r="O39" s="4"/>
      <c r="P39" s="4"/>
      <c r="Q39" s="4"/>
      <c r="R39" s="4"/>
      <c r="S39" s="4"/>
      <c r="T39" s="4"/>
    </row>
    <row r="40" spans="1:20">
      <c r="A40" t="s">
        <v>3</v>
      </c>
      <c r="B40" s="2">
        <v>43148</v>
      </c>
      <c r="C40">
        <v>9.5775000000000006</v>
      </c>
      <c r="D40">
        <v>18035.75</v>
      </c>
      <c r="N40" s="2"/>
      <c r="O40" s="2"/>
      <c r="P40" s="2"/>
      <c r="Q40" s="2"/>
      <c r="R40" s="2"/>
      <c r="S40" s="2"/>
      <c r="T40" s="2"/>
    </row>
    <row r="41" spans="1:20">
      <c r="A41" t="s">
        <v>3</v>
      </c>
      <c r="B41" s="2">
        <v>43149</v>
      </c>
      <c r="C41" s="57">
        <v>9.5769000000000002</v>
      </c>
      <c r="D41">
        <v>18035.75</v>
      </c>
      <c r="F41" s="23" t="s">
        <v>25</v>
      </c>
      <c r="G41" s="4"/>
      <c r="H41" s="4"/>
      <c r="I41" s="4"/>
    </row>
    <row r="42" spans="1:20">
      <c r="A42" t="s">
        <v>3</v>
      </c>
      <c r="B42" s="2">
        <v>43150</v>
      </c>
      <c r="C42">
        <v>9.5189000000000004</v>
      </c>
      <c r="D42">
        <v>17857.080000000002</v>
      </c>
      <c r="F42" s="2">
        <f>MAX(B:B)</f>
        <v>44347</v>
      </c>
      <c r="G42" s="2">
        <f t="shared" ref="G42:L42" si="0">EOMONTH($F$42,-G43)</f>
        <v>44316</v>
      </c>
      <c r="H42" s="2">
        <f t="shared" si="0"/>
        <v>44255</v>
      </c>
      <c r="I42" s="2">
        <f t="shared" si="0"/>
        <v>44165</v>
      </c>
      <c r="J42" s="2">
        <f t="shared" si="0"/>
        <v>43982</v>
      </c>
      <c r="K42" s="2">
        <f t="shared" si="0"/>
        <v>43616</v>
      </c>
      <c r="L42" s="2">
        <f t="shared" si="0"/>
        <v>43251</v>
      </c>
      <c r="M42" s="2">
        <f>MIN(B:B)</f>
        <v>43110</v>
      </c>
    </row>
    <row r="43" spans="1:20">
      <c r="A43" t="s">
        <v>3</v>
      </c>
      <c r="B43" s="2">
        <v>43151</v>
      </c>
      <c r="C43">
        <v>9.5289999999999999</v>
      </c>
      <c r="D43">
        <v>17831.04</v>
      </c>
      <c r="F43" s="2"/>
      <c r="G43">
        <v>1</v>
      </c>
      <c r="H43">
        <v>3</v>
      </c>
      <c r="I43">
        <v>6</v>
      </c>
      <c r="J43">
        <v>12</v>
      </c>
      <c r="K43">
        <v>24</v>
      </c>
      <c r="L43">
        <v>36</v>
      </c>
      <c r="M43" t="s">
        <v>8</v>
      </c>
    </row>
    <row r="44" spans="1:20">
      <c r="A44" t="s">
        <v>3</v>
      </c>
      <c r="B44" s="2">
        <v>43152</v>
      </c>
      <c r="C44">
        <v>9.4521999999999995</v>
      </c>
      <c r="D44">
        <v>17800.14</v>
      </c>
      <c r="F44" s="2"/>
      <c r="G44" t="s">
        <v>26</v>
      </c>
      <c r="H44" t="s">
        <v>27</v>
      </c>
      <c r="I44" t="s">
        <v>28</v>
      </c>
      <c r="J44" t="s">
        <v>29</v>
      </c>
      <c r="K44" t="s">
        <v>30</v>
      </c>
      <c r="L44" t="s">
        <v>31</v>
      </c>
      <c r="M44" t="s">
        <v>32</v>
      </c>
    </row>
    <row r="45" spans="1:20">
      <c r="A45" t="s">
        <v>3</v>
      </c>
      <c r="B45" s="2">
        <v>43153</v>
      </c>
      <c r="C45">
        <v>9.4032</v>
      </c>
      <c r="D45">
        <v>17723.73</v>
      </c>
      <c r="F45" t="s">
        <v>16</v>
      </c>
      <c r="G45" s="3">
        <f>VLOOKUP($F$42,$B:$D,2,0)/VLOOKUP(G42,$B:$D,2,0)-1</f>
        <v>0.11276731243135485</v>
      </c>
      <c r="H45" s="3">
        <f>VLOOKUP($F$42,$B:$D,2,0)/VLOOKUP(H42,$B:$D,2,0)-1</f>
        <v>0.17380467905717878</v>
      </c>
      <c r="I45" s="3">
        <f>VLOOKUP($F$42,$B:$D,2,0)/VLOOKUP(I42,$B:$D,2,0)-1</f>
        <v>0.42932508209742615</v>
      </c>
      <c r="J45" s="3">
        <f>VLOOKUP($F$42,$B:$D,2,0)/VLOOKUP(J42,$B:$D,2,0)-1</f>
        <v>1.2233389271027346</v>
      </c>
      <c r="K45" s="3">
        <f>(1+VLOOKUP($F$42,$B:$D,2,0)/VLOOKUP(K42,$B:$D,2,0)-1)^(365/($F$42-K42))-1</f>
        <v>0.25758308537725139</v>
      </c>
      <c r="L45" s="3">
        <f>(1+VLOOKUP($F$42,$B:$D,2,0)/VLOOKUP(L42,$B:$D,2,0)-1)^(365/($F$42-L42))-1</f>
        <v>9.8513834423988422E-2</v>
      </c>
      <c r="M45" s="3">
        <f>(1+VLOOKUP($F$42,$B:$D,2,0)/VLOOKUP(M42,$B:$D,2,0)-1)^(365/($F$42-M42))-1</f>
        <v>5.6734411405823248E-2</v>
      </c>
    </row>
    <row r="46" spans="1:20">
      <c r="A46" t="s">
        <v>3</v>
      </c>
      <c r="B46" s="2">
        <v>43154</v>
      </c>
      <c r="C46">
        <v>9.4565000000000001</v>
      </c>
      <c r="D46">
        <v>17996.22</v>
      </c>
      <c r="F46" t="s">
        <v>17</v>
      </c>
      <c r="G46" s="3">
        <f>VLOOKUP($F$42,$B:$D,3,0)/VLOOKUP(G42,$B:$D,3,0)-1</f>
        <v>8.8872183851397057E-2</v>
      </c>
      <c r="H46" s="3">
        <f>VLOOKUP($F$42,$B:$D,3,0)/VLOOKUP(H42,$B:$D,3,0)-1</f>
        <v>0.17070554468168497</v>
      </c>
      <c r="I46" s="3">
        <f>VLOOKUP($F$42,$B:$D,3,0)/VLOOKUP(I42,$B:$D,3,0)-1</f>
        <v>0.39826786724858732</v>
      </c>
      <c r="J46" s="3">
        <f>VLOOKUP($F$42,$B:$D,3,0)/VLOOKUP(J42,$B:$D,3,0)-1</f>
        <v>1.1662394653250829</v>
      </c>
      <c r="K46" s="3">
        <f>(1+VLOOKUP($F$42,$B:$D,3,0)/VLOOKUP(K42,$B:$D,3,0)-1)^(365/($F$42-K42))-1</f>
        <v>0.25941695636213224</v>
      </c>
      <c r="L46" s="3">
        <f>(1+VLOOKUP($F$42,$B:$D,3,0)/VLOOKUP(L42,$B:$D,3,0)-1)^(365/($F$42-L42))-1</f>
        <v>0.1099741741338931</v>
      </c>
      <c r="M46" s="3">
        <f>(1+VLOOKUP($F$42,$B:$D,3,0)/VLOOKUP(M42,$B:$D,3,0)-1)^(365/($F$42-M42))-1</f>
        <v>5.1500125710575606E-2</v>
      </c>
    </row>
    <row r="47" spans="1:20">
      <c r="A47" t="s">
        <v>3</v>
      </c>
      <c r="B47" s="2">
        <v>43155</v>
      </c>
      <c r="C47">
        <v>9.4558999999999997</v>
      </c>
      <c r="D47">
        <v>17996.22</v>
      </c>
    </row>
    <row r="48" spans="1:20">
      <c r="A48" t="s">
        <v>3</v>
      </c>
      <c r="B48" s="2">
        <v>43156</v>
      </c>
      <c r="C48">
        <v>9.4552999999999994</v>
      </c>
      <c r="D48">
        <v>17996.22</v>
      </c>
    </row>
    <row r="49" spans="1:4">
      <c r="A49" t="s">
        <v>3</v>
      </c>
      <c r="B49" s="2">
        <v>43157</v>
      </c>
      <c r="C49">
        <v>9.5023</v>
      </c>
      <c r="D49">
        <v>18154.12</v>
      </c>
    </row>
    <row r="50" spans="1:4">
      <c r="A50" t="s">
        <v>3</v>
      </c>
      <c r="B50" s="2">
        <v>43158</v>
      </c>
      <c r="C50">
        <v>9.5615000000000006</v>
      </c>
      <c r="D50">
        <v>18090.13</v>
      </c>
    </row>
    <row r="51" spans="1:4">
      <c r="A51" t="s">
        <v>3</v>
      </c>
      <c r="B51" s="2">
        <v>43159</v>
      </c>
      <c r="C51">
        <v>9.6232000000000006</v>
      </c>
      <c r="D51">
        <v>18127.93</v>
      </c>
    </row>
    <row r="52" spans="1:4">
      <c r="A52" t="s">
        <v>3</v>
      </c>
      <c r="B52" s="2">
        <v>43160</v>
      </c>
      <c r="C52">
        <v>9.6496999999999993</v>
      </c>
      <c r="D52">
        <v>18084.939999999999</v>
      </c>
    </row>
    <row r="53" spans="1:4">
      <c r="A53" t="s">
        <v>3</v>
      </c>
      <c r="B53" s="2">
        <v>43161</v>
      </c>
      <c r="C53">
        <v>9.6491000000000007</v>
      </c>
      <c r="D53">
        <v>18084.939999999999</v>
      </c>
    </row>
    <row r="54" spans="1:4">
      <c r="A54" t="s">
        <v>3</v>
      </c>
      <c r="B54" s="2">
        <v>43162</v>
      </c>
      <c r="C54">
        <v>9.6484000000000005</v>
      </c>
      <c r="D54">
        <v>18084.939999999999</v>
      </c>
    </row>
    <row r="55" spans="1:4">
      <c r="A55" t="s">
        <v>3</v>
      </c>
      <c r="B55" s="2">
        <v>43163</v>
      </c>
      <c r="C55">
        <v>9.6478000000000002</v>
      </c>
      <c r="D55">
        <v>18084.939999999999</v>
      </c>
    </row>
    <row r="56" spans="1:4">
      <c r="A56" t="s">
        <v>3</v>
      </c>
      <c r="B56" s="2">
        <v>43164</v>
      </c>
      <c r="C56">
        <v>9.6569000000000003</v>
      </c>
      <c r="D56">
        <v>17888.240000000002</v>
      </c>
    </row>
    <row r="57" spans="1:4">
      <c r="A57" t="s">
        <v>3</v>
      </c>
      <c r="B57" s="2">
        <v>43165</v>
      </c>
      <c r="C57">
        <v>9.5745000000000005</v>
      </c>
      <c r="D57">
        <v>17652.32</v>
      </c>
    </row>
    <row r="58" spans="1:4">
      <c r="A58" t="s">
        <v>3</v>
      </c>
      <c r="B58" s="2">
        <v>43166</v>
      </c>
      <c r="C58">
        <v>9.3305000000000007</v>
      </c>
      <c r="D58">
        <v>17270.490000000002</v>
      </c>
    </row>
    <row r="59" spans="1:4">
      <c r="A59" t="s">
        <v>3</v>
      </c>
      <c r="B59" s="2">
        <v>43167</v>
      </c>
      <c r="C59">
        <v>9.3687000000000005</v>
      </c>
      <c r="D59">
        <v>17357.349999999999</v>
      </c>
    </row>
    <row r="60" spans="1:4">
      <c r="A60" t="s">
        <v>3</v>
      </c>
      <c r="B60" s="2">
        <v>43168</v>
      </c>
      <c r="C60">
        <v>9.3478999999999992</v>
      </c>
      <c r="D60">
        <v>17305.919999999998</v>
      </c>
    </row>
    <row r="61" spans="1:4">
      <c r="A61" t="s">
        <v>3</v>
      </c>
      <c r="B61" s="2">
        <v>43169</v>
      </c>
      <c r="C61">
        <v>9.3473000000000006</v>
      </c>
      <c r="D61">
        <v>17305.919999999998</v>
      </c>
    </row>
    <row r="62" spans="1:4">
      <c r="A62" t="s">
        <v>3</v>
      </c>
      <c r="B62" s="2">
        <v>43170</v>
      </c>
      <c r="C62">
        <v>9.3467000000000002</v>
      </c>
      <c r="D62">
        <v>17305.919999999998</v>
      </c>
    </row>
    <row r="63" spans="1:4">
      <c r="A63" t="s">
        <v>3</v>
      </c>
      <c r="B63" s="2">
        <v>43171</v>
      </c>
      <c r="C63">
        <v>9.3170999999999999</v>
      </c>
      <c r="D63">
        <v>17403.29</v>
      </c>
    </row>
    <row r="64" spans="1:4">
      <c r="A64" t="s">
        <v>3</v>
      </c>
      <c r="B64" s="2">
        <v>43172</v>
      </c>
      <c r="C64">
        <v>9.4557000000000002</v>
      </c>
      <c r="D64">
        <v>17602.36</v>
      </c>
    </row>
    <row r="65" spans="1:4">
      <c r="A65" t="s">
        <v>3</v>
      </c>
      <c r="B65" s="2">
        <v>43173</v>
      </c>
      <c r="C65">
        <v>9.5449999999999999</v>
      </c>
      <c r="D65">
        <v>17612.919999999998</v>
      </c>
    </row>
    <row r="66" spans="1:4">
      <c r="A66" t="s">
        <v>3</v>
      </c>
      <c r="B66" s="2">
        <v>43174</v>
      </c>
      <c r="C66">
        <v>9.6900999999999993</v>
      </c>
      <c r="D66">
        <v>17754.55</v>
      </c>
    </row>
    <row r="67" spans="1:4">
      <c r="A67" t="s">
        <v>3</v>
      </c>
      <c r="B67" s="2">
        <v>43175</v>
      </c>
      <c r="C67">
        <v>9.7004000000000001</v>
      </c>
      <c r="D67">
        <v>17576.439999999999</v>
      </c>
    </row>
    <row r="68" spans="1:4">
      <c r="A68" t="s">
        <v>3</v>
      </c>
      <c r="B68" s="2">
        <v>43176</v>
      </c>
      <c r="C68">
        <v>9.6997</v>
      </c>
      <c r="D68">
        <v>17576.439999999999</v>
      </c>
    </row>
    <row r="69" spans="1:4">
      <c r="A69" t="s">
        <v>3</v>
      </c>
      <c r="B69" s="2">
        <v>43177</v>
      </c>
      <c r="C69">
        <v>9.6990999999999996</v>
      </c>
      <c r="D69">
        <v>17576.439999999999</v>
      </c>
    </row>
    <row r="70" spans="1:4">
      <c r="A70" t="s">
        <v>3</v>
      </c>
      <c r="B70" s="2">
        <v>43178</v>
      </c>
      <c r="C70">
        <v>9.5109999999999992</v>
      </c>
      <c r="D70">
        <v>17228.38</v>
      </c>
    </row>
    <row r="71" spans="1:4">
      <c r="A71" t="s">
        <v>3</v>
      </c>
      <c r="B71" s="2">
        <v>43179</v>
      </c>
      <c r="C71">
        <v>9.4224999999999994</v>
      </c>
      <c r="D71">
        <v>17191.97</v>
      </c>
    </row>
    <row r="72" spans="1:4">
      <c r="A72" t="s">
        <v>3</v>
      </c>
      <c r="B72" s="2">
        <v>43180</v>
      </c>
      <c r="C72">
        <v>9.4398999999999997</v>
      </c>
      <c r="D72">
        <v>17244.419999999998</v>
      </c>
    </row>
    <row r="73" spans="1:4">
      <c r="A73" t="s">
        <v>3</v>
      </c>
      <c r="B73" s="2">
        <v>43181</v>
      </c>
      <c r="C73">
        <v>9.3277999999999999</v>
      </c>
      <c r="D73">
        <v>17064.12</v>
      </c>
    </row>
    <row r="74" spans="1:4">
      <c r="A74" t="s">
        <v>3</v>
      </c>
      <c r="B74" s="2">
        <v>43182</v>
      </c>
      <c r="C74">
        <v>9.2213999999999992</v>
      </c>
      <c r="D74">
        <v>16801.18</v>
      </c>
    </row>
    <row r="75" spans="1:4">
      <c r="A75" t="s">
        <v>3</v>
      </c>
      <c r="B75" s="2">
        <v>43183</v>
      </c>
      <c r="C75">
        <v>9.2208000000000006</v>
      </c>
      <c r="D75">
        <v>16801.18</v>
      </c>
    </row>
    <row r="76" spans="1:4">
      <c r="A76" t="s">
        <v>3</v>
      </c>
      <c r="B76" s="2">
        <v>43184</v>
      </c>
      <c r="C76">
        <v>9.2202000000000002</v>
      </c>
      <c r="D76">
        <v>16801.18</v>
      </c>
    </row>
    <row r="77" spans="1:4">
      <c r="A77" t="s">
        <v>3</v>
      </c>
      <c r="B77" s="2">
        <v>43185</v>
      </c>
      <c r="C77">
        <v>9.3760999999999992</v>
      </c>
      <c r="D77">
        <v>16923.37</v>
      </c>
    </row>
    <row r="78" spans="1:4">
      <c r="A78" t="s">
        <v>3</v>
      </c>
      <c r="B78" s="2">
        <v>43186</v>
      </c>
      <c r="C78">
        <v>9.4321000000000002</v>
      </c>
      <c r="D78">
        <v>17152.93</v>
      </c>
    </row>
    <row r="79" spans="1:4">
      <c r="A79" t="s">
        <v>3</v>
      </c>
      <c r="B79" s="2">
        <v>43187</v>
      </c>
      <c r="C79">
        <v>9.4086999999999996</v>
      </c>
      <c r="D79">
        <v>16994.36</v>
      </c>
    </row>
    <row r="80" spans="1:4">
      <c r="A80" t="s">
        <v>3</v>
      </c>
      <c r="B80" s="2">
        <v>43188</v>
      </c>
      <c r="C80">
        <v>9.4080999999999992</v>
      </c>
      <c r="D80">
        <v>16994.36</v>
      </c>
    </row>
    <row r="81" spans="1:4">
      <c r="A81" t="s">
        <v>3</v>
      </c>
      <c r="B81" s="2">
        <v>43189</v>
      </c>
      <c r="C81">
        <v>9.4074000000000009</v>
      </c>
      <c r="D81">
        <v>16994.36</v>
      </c>
    </row>
    <row r="82" spans="1:4">
      <c r="A82" t="s">
        <v>3</v>
      </c>
      <c r="B82" s="2">
        <v>43190</v>
      </c>
      <c r="C82">
        <v>9.4068000000000005</v>
      </c>
      <c r="D82">
        <v>16994.36</v>
      </c>
    </row>
    <row r="83" spans="1:4">
      <c r="A83" t="s">
        <v>3</v>
      </c>
      <c r="B83" s="2">
        <v>43191</v>
      </c>
      <c r="C83">
        <v>9.4062000000000001</v>
      </c>
      <c r="D83">
        <v>16994.36</v>
      </c>
    </row>
    <row r="84" spans="1:4">
      <c r="A84" t="s">
        <v>3</v>
      </c>
      <c r="B84" s="2">
        <v>43192</v>
      </c>
      <c r="C84">
        <v>9.3178000000000001</v>
      </c>
      <c r="D84">
        <v>17394.27</v>
      </c>
    </row>
    <row r="85" spans="1:4">
      <c r="A85" t="s">
        <v>3</v>
      </c>
      <c r="B85" s="2">
        <v>43193</v>
      </c>
      <c r="C85">
        <v>9.2867999999999995</v>
      </c>
      <c r="D85">
        <v>17628.45</v>
      </c>
    </row>
    <row r="86" spans="1:4">
      <c r="A86" t="s">
        <v>3</v>
      </c>
      <c r="B86" s="2">
        <v>43194</v>
      </c>
      <c r="C86">
        <v>9.3305000000000007</v>
      </c>
      <c r="D86">
        <v>17449.75</v>
      </c>
    </row>
    <row r="87" spans="1:4">
      <c r="A87" t="s">
        <v>3</v>
      </c>
      <c r="B87" s="2">
        <v>43195</v>
      </c>
      <c r="C87">
        <v>9.5358999999999998</v>
      </c>
      <c r="D87">
        <v>17775.189999999999</v>
      </c>
    </row>
    <row r="88" spans="1:4">
      <c r="A88" t="s">
        <v>3</v>
      </c>
      <c r="B88" s="2">
        <v>43196</v>
      </c>
      <c r="C88">
        <v>9.5370000000000008</v>
      </c>
      <c r="D88">
        <v>17882.990000000002</v>
      </c>
    </row>
    <row r="89" spans="1:4">
      <c r="A89" t="s">
        <v>3</v>
      </c>
      <c r="B89" s="2">
        <v>43197</v>
      </c>
      <c r="C89">
        <v>9.5364000000000004</v>
      </c>
      <c r="D89">
        <v>17882.990000000002</v>
      </c>
    </row>
    <row r="90" spans="1:4">
      <c r="A90" t="s">
        <v>3</v>
      </c>
      <c r="B90" s="2">
        <v>43198</v>
      </c>
      <c r="C90">
        <v>9.5357000000000003</v>
      </c>
      <c r="D90">
        <v>17882.990000000002</v>
      </c>
    </row>
    <row r="91" spans="1:4">
      <c r="A91" t="s">
        <v>3</v>
      </c>
      <c r="B91" s="2">
        <v>43199</v>
      </c>
      <c r="C91">
        <v>9.5733999999999995</v>
      </c>
      <c r="D91">
        <v>17951.400000000001</v>
      </c>
    </row>
    <row r="92" spans="1:4">
      <c r="A92" t="s">
        <v>3</v>
      </c>
      <c r="B92" s="2">
        <v>43200</v>
      </c>
      <c r="C92">
        <v>9.5704999999999991</v>
      </c>
      <c r="D92">
        <v>17947.830000000002</v>
      </c>
    </row>
    <row r="93" spans="1:4">
      <c r="A93" t="s">
        <v>3</v>
      </c>
      <c r="B93" s="2">
        <v>43201</v>
      </c>
      <c r="C93">
        <v>9.6199999999999992</v>
      </c>
      <c r="D93">
        <v>17983.46</v>
      </c>
    </row>
    <row r="94" spans="1:4">
      <c r="A94" t="s">
        <v>3</v>
      </c>
      <c r="B94" s="2">
        <v>43202</v>
      </c>
      <c r="C94">
        <v>9.5785999999999998</v>
      </c>
      <c r="D94">
        <v>17934.830000000002</v>
      </c>
    </row>
    <row r="95" spans="1:4">
      <c r="A95" t="s">
        <v>3</v>
      </c>
      <c r="B95" s="2">
        <v>43203</v>
      </c>
      <c r="C95">
        <v>9.5295000000000005</v>
      </c>
      <c r="D95">
        <v>17981.990000000002</v>
      </c>
    </row>
    <row r="96" spans="1:4">
      <c r="A96" t="s">
        <v>3</v>
      </c>
      <c r="B96" s="2">
        <v>43204</v>
      </c>
      <c r="C96">
        <v>9.5289000000000001</v>
      </c>
      <c r="D96">
        <v>17981.990000000002</v>
      </c>
    </row>
    <row r="97" spans="1:4">
      <c r="A97" t="s">
        <v>3</v>
      </c>
      <c r="B97" s="2">
        <v>43205</v>
      </c>
      <c r="C97">
        <v>9.5282999999999998</v>
      </c>
      <c r="D97">
        <v>17981.990000000002</v>
      </c>
    </row>
    <row r="98" spans="1:4">
      <c r="A98" t="s">
        <v>3</v>
      </c>
      <c r="B98" s="2">
        <v>43206</v>
      </c>
      <c r="C98">
        <v>9.4693000000000005</v>
      </c>
      <c r="D98">
        <v>18082.25</v>
      </c>
    </row>
    <row r="99" spans="1:4">
      <c r="A99" t="s">
        <v>3</v>
      </c>
      <c r="B99" s="2">
        <v>43207</v>
      </c>
      <c r="C99">
        <v>9.4504999999999999</v>
      </c>
      <c r="D99">
        <v>18131.990000000002</v>
      </c>
    </row>
    <row r="100" spans="1:4">
      <c r="A100" t="s">
        <v>3</v>
      </c>
      <c r="B100" s="2">
        <v>43208</v>
      </c>
      <c r="C100">
        <v>9.4755000000000003</v>
      </c>
      <c r="D100">
        <v>18065.75</v>
      </c>
    </row>
    <row r="101" spans="1:4">
      <c r="A101" t="s">
        <v>3</v>
      </c>
      <c r="B101" s="2">
        <v>43209</v>
      </c>
      <c r="C101">
        <v>9.5250000000000004</v>
      </c>
      <c r="D101">
        <v>18174.439999999999</v>
      </c>
    </row>
    <row r="102" spans="1:4">
      <c r="A102" t="s">
        <v>3</v>
      </c>
      <c r="B102" s="2">
        <v>43210</v>
      </c>
      <c r="C102">
        <v>9.3924000000000003</v>
      </c>
      <c r="D102">
        <v>18178.03</v>
      </c>
    </row>
    <row r="103" spans="1:4">
      <c r="A103" t="s">
        <v>3</v>
      </c>
      <c r="B103" s="2">
        <v>43211</v>
      </c>
      <c r="C103">
        <v>9.3917999999999999</v>
      </c>
      <c r="D103">
        <v>18178.03</v>
      </c>
    </row>
    <row r="104" spans="1:4">
      <c r="A104" t="s">
        <v>3</v>
      </c>
      <c r="B104" s="2">
        <v>43212</v>
      </c>
      <c r="C104">
        <v>9.3911999999999995</v>
      </c>
      <c r="D104">
        <v>18178.03</v>
      </c>
    </row>
    <row r="105" spans="1:4">
      <c r="A105" t="s">
        <v>3</v>
      </c>
      <c r="B105" s="2">
        <v>43213</v>
      </c>
      <c r="C105">
        <v>9.3927999999999994</v>
      </c>
      <c r="D105">
        <v>18274.2</v>
      </c>
    </row>
    <row r="106" spans="1:4">
      <c r="A106" t="s">
        <v>3</v>
      </c>
      <c r="B106" s="2">
        <v>43214</v>
      </c>
      <c r="C106">
        <v>9.4381000000000004</v>
      </c>
      <c r="D106">
        <v>18249.78</v>
      </c>
    </row>
    <row r="107" spans="1:4">
      <c r="A107" t="s">
        <v>3</v>
      </c>
      <c r="B107" s="2">
        <v>43215</v>
      </c>
      <c r="C107">
        <v>9.4734999999999996</v>
      </c>
      <c r="D107">
        <v>18118.62</v>
      </c>
    </row>
    <row r="108" spans="1:4">
      <c r="A108" t="s">
        <v>3</v>
      </c>
      <c r="B108" s="2">
        <v>43216</v>
      </c>
      <c r="C108">
        <v>9.4765999999999995</v>
      </c>
      <c r="D108">
        <v>18164.41</v>
      </c>
    </row>
    <row r="109" spans="1:4">
      <c r="A109" t="s">
        <v>3</v>
      </c>
      <c r="B109" s="2">
        <v>43217</v>
      </c>
      <c r="C109">
        <v>9.5022000000000002</v>
      </c>
      <c r="D109">
        <v>18239.96</v>
      </c>
    </row>
    <row r="110" spans="1:4">
      <c r="A110" t="s">
        <v>3</v>
      </c>
      <c r="B110" s="2">
        <v>43218</v>
      </c>
      <c r="C110">
        <v>9.5015999999999998</v>
      </c>
      <c r="D110">
        <v>18239.96</v>
      </c>
    </row>
    <row r="111" spans="1:4">
      <c r="A111" t="s">
        <v>3</v>
      </c>
      <c r="B111" s="2">
        <v>43219</v>
      </c>
      <c r="C111">
        <v>9.5009999999999994</v>
      </c>
      <c r="D111">
        <v>18239.96</v>
      </c>
    </row>
    <row r="112" spans="1:4">
      <c r="A112" t="s">
        <v>3</v>
      </c>
      <c r="B112" s="2">
        <v>43220</v>
      </c>
      <c r="C112">
        <v>9.5318000000000005</v>
      </c>
      <c r="D112">
        <v>18401.669999999998</v>
      </c>
    </row>
    <row r="113" spans="1:4">
      <c r="A113" t="s">
        <v>3</v>
      </c>
      <c r="B113" s="2">
        <v>43221</v>
      </c>
      <c r="C113">
        <v>9.5312000000000001</v>
      </c>
      <c r="D113">
        <v>18401.669999999998</v>
      </c>
    </row>
    <row r="114" spans="1:4">
      <c r="A114" t="s">
        <v>3</v>
      </c>
      <c r="B114" s="2">
        <v>43222</v>
      </c>
      <c r="C114">
        <v>9.4168000000000003</v>
      </c>
      <c r="D114">
        <v>18189.560000000001</v>
      </c>
    </row>
    <row r="115" spans="1:4">
      <c r="A115" t="s">
        <v>3</v>
      </c>
      <c r="B115" s="2">
        <v>43223</v>
      </c>
      <c r="C115">
        <v>9.3665000000000003</v>
      </c>
      <c r="D115">
        <v>18035.96</v>
      </c>
    </row>
    <row r="116" spans="1:4">
      <c r="A116" t="s">
        <v>3</v>
      </c>
      <c r="B116" s="2">
        <v>43224</v>
      </c>
      <c r="C116">
        <v>9.4177999999999997</v>
      </c>
      <c r="D116">
        <v>17991.45</v>
      </c>
    </row>
    <row r="117" spans="1:4">
      <c r="A117" t="s">
        <v>3</v>
      </c>
      <c r="B117" s="2">
        <v>43225</v>
      </c>
      <c r="C117">
        <v>9.4171999999999993</v>
      </c>
      <c r="D117">
        <v>17991.45</v>
      </c>
    </row>
    <row r="118" spans="1:4">
      <c r="A118" t="s">
        <v>3</v>
      </c>
      <c r="B118" s="2">
        <v>43226</v>
      </c>
      <c r="C118">
        <v>9.4166000000000007</v>
      </c>
      <c r="D118">
        <v>17991.45</v>
      </c>
    </row>
    <row r="119" spans="1:4">
      <c r="A119" t="s">
        <v>3</v>
      </c>
      <c r="B119" s="2">
        <v>43227</v>
      </c>
      <c r="C119">
        <v>9.3874999999999993</v>
      </c>
      <c r="D119">
        <v>18091.73</v>
      </c>
    </row>
    <row r="120" spans="1:4">
      <c r="A120" t="s">
        <v>3</v>
      </c>
      <c r="B120" s="2">
        <v>43228</v>
      </c>
      <c r="C120">
        <v>9.4288000000000007</v>
      </c>
      <c r="D120">
        <v>18109.38</v>
      </c>
    </row>
    <row r="121" spans="1:4">
      <c r="A121" t="s">
        <v>3</v>
      </c>
      <c r="B121" s="2">
        <v>43229</v>
      </c>
      <c r="C121">
        <v>9.4595000000000002</v>
      </c>
      <c r="D121">
        <v>18084.96</v>
      </c>
    </row>
    <row r="122" spans="1:4">
      <c r="A122" t="s">
        <v>3</v>
      </c>
      <c r="B122" s="2">
        <v>43230</v>
      </c>
      <c r="C122">
        <v>9.3972999999999995</v>
      </c>
      <c r="D122">
        <v>17839.509999999998</v>
      </c>
    </row>
    <row r="123" spans="1:4">
      <c r="A123" t="s">
        <v>3</v>
      </c>
      <c r="B123" s="2">
        <v>43231</v>
      </c>
      <c r="C123">
        <v>9.3364999999999991</v>
      </c>
      <c r="D123">
        <v>17818.09</v>
      </c>
    </row>
    <row r="124" spans="1:4">
      <c r="A124" t="s">
        <v>3</v>
      </c>
      <c r="B124" s="2">
        <v>43232</v>
      </c>
      <c r="C124">
        <v>9.3359000000000005</v>
      </c>
      <c r="D124">
        <v>17818.09</v>
      </c>
    </row>
    <row r="125" spans="1:4">
      <c r="A125" t="s">
        <v>3</v>
      </c>
      <c r="B125" s="2">
        <v>43233</v>
      </c>
      <c r="C125">
        <v>9.3353000000000002</v>
      </c>
      <c r="D125">
        <v>17818.09</v>
      </c>
    </row>
    <row r="126" spans="1:4">
      <c r="A126" t="s">
        <v>3</v>
      </c>
      <c r="B126" s="2">
        <v>43234</v>
      </c>
      <c r="C126">
        <v>9.2324000000000002</v>
      </c>
      <c r="D126">
        <v>17640.330000000002</v>
      </c>
    </row>
    <row r="127" spans="1:4">
      <c r="A127" t="s">
        <v>3</v>
      </c>
      <c r="B127" s="2">
        <v>43235</v>
      </c>
      <c r="C127">
        <v>9.1608999999999998</v>
      </c>
      <c r="D127">
        <v>17525.45</v>
      </c>
    </row>
    <row r="128" spans="1:4">
      <c r="A128" t="s">
        <v>3</v>
      </c>
      <c r="B128" s="2">
        <v>43236</v>
      </c>
      <c r="C128">
        <v>9.2088000000000001</v>
      </c>
      <c r="D128">
        <v>17536.009999999998</v>
      </c>
    </row>
    <row r="129" spans="1:4">
      <c r="A129" t="s">
        <v>3</v>
      </c>
      <c r="B129" s="2">
        <v>43237</v>
      </c>
      <c r="C129">
        <v>9.2307000000000006</v>
      </c>
      <c r="D129">
        <v>17611.89</v>
      </c>
    </row>
    <row r="130" spans="1:4">
      <c r="A130" t="s">
        <v>3</v>
      </c>
      <c r="B130" s="2">
        <v>43238</v>
      </c>
      <c r="C130">
        <v>9.0633999999999997</v>
      </c>
      <c r="D130">
        <v>17326.78</v>
      </c>
    </row>
    <row r="131" spans="1:4">
      <c r="A131" t="s">
        <v>3</v>
      </c>
      <c r="B131" s="2">
        <v>43239</v>
      </c>
      <c r="C131">
        <v>9.0627999999999993</v>
      </c>
      <c r="D131">
        <v>17326.78</v>
      </c>
    </row>
    <row r="132" spans="1:4">
      <c r="A132" t="s">
        <v>3</v>
      </c>
      <c r="B132" s="2">
        <v>43240</v>
      </c>
      <c r="C132">
        <v>9.0622000000000007</v>
      </c>
      <c r="D132">
        <v>17326.78</v>
      </c>
    </row>
    <row r="133" spans="1:4">
      <c r="A133" t="s">
        <v>3</v>
      </c>
      <c r="B133" s="2">
        <v>43241</v>
      </c>
      <c r="C133">
        <v>8.8539999999999992</v>
      </c>
      <c r="D133">
        <v>16946.38</v>
      </c>
    </row>
    <row r="134" spans="1:4">
      <c r="A134" t="s">
        <v>3</v>
      </c>
      <c r="B134" s="2">
        <v>43242</v>
      </c>
      <c r="C134">
        <v>8.9655000000000005</v>
      </c>
      <c r="D134">
        <v>17056.89</v>
      </c>
    </row>
    <row r="135" spans="1:4">
      <c r="A135" t="s">
        <v>3</v>
      </c>
      <c r="B135" s="2">
        <v>43243</v>
      </c>
      <c r="C135">
        <v>8.9787999999999997</v>
      </c>
      <c r="D135">
        <v>16976.88</v>
      </c>
    </row>
    <row r="136" spans="1:4">
      <c r="A136" t="s">
        <v>3</v>
      </c>
      <c r="B136" s="2">
        <v>43244</v>
      </c>
      <c r="C136">
        <v>9.0242000000000004</v>
      </c>
      <c r="D136">
        <v>16953.830000000002</v>
      </c>
    </row>
    <row r="137" spans="1:4">
      <c r="A137" t="s">
        <v>3</v>
      </c>
      <c r="B137" s="2">
        <v>43245</v>
      </c>
      <c r="C137">
        <v>9.0822000000000003</v>
      </c>
      <c r="D137">
        <v>17151.43</v>
      </c>
    </row>
    <row r="138" spans="1:4">
      <c r="A138" t="s">
        <v>3</v>
      </c>
      <c r="B138" s="2">
        <v>43246</v>
      </c>
      <c r="C138">
        <v>9.0815999999999999</v>
      </c>
      <c r="D138">
        <v>17151.43</v>
      </c>
    </row>
    <row r="139" spans="1:4">
      <c r="A139" t="s">
        <v>3</v>
      </c>
      <c r="B139" s="2">
        <v>43247</v>
      </c>
      <c r="C139">
        <v>9.0809999999999995</v>
      </c>
      <c r="D139">
        <v>17151.43</v>
      </c>
    </row>
    <row r="140" spans="1:4">
      <c r="A140" t="s">
        <v>3</v>
      </c>
      <c r="B140" s="2">
        <v>43248</v>
      </c>
      <c r="C140">
        <v>9.2334999999999994</v>
      </c>
      <c r="D140">
        <v>17425.86</v>
      </c>
    </row>
    <row r="141" spans="1:4">
      <c r="A141" t="s">
        <v>3</v>
      </c>
      <c r="B141" s="2">
        <v>43249</v>
      </c>
      <c r="C141">
        <v>9.1443999999999992</v>
      </c>
      <c r="D141">
        <v>17380.46</v>
      </c>
    </row>
    <row r="142" spans="1:4">
      <c r="A142" t="s">
        <v>3</v>
      </c>
      <c r="B142" s="2">
        <v>43250</v>
      </c>
      <c r="C142">
        <v>9.0929000000000002</v>
      </c>
      <c r="D142">
        <v>17347.72</v>
      </c>
    </row>
    <row r="143" spans="1:4">
      <c r="A143" t="s">
        <v>3</v>
      </c>
      <c r="B143" s="2">
        <v>43251</v>
      </c>
      <c r="C143">
        <v>9.0927000000000007</v>
      </c>
      <c r="D143">
        <v>17249.45</v>
      </c>
    </row>
    <row r="144" spans="1:4">
      <c r="A144" t="s">
        <v>3</v>
      </c>
      <c r="B144" s="2">
        <v>43252</v>
      </c>
      <c r="C144">
        <v>8.9693000000000005</v>
      </c>
      <c r="D144">
        <v>16978.96</v>
      </c>
    </row>
    <row r="145" spans="1:4">
      <c r="A145" t="s">
        <v>3</v>
      </c>
      <c r="B145" s="2">
        <v>43253</v>
      </c>
      <c r="C145">
        <v>8.9687000000000001</v>
      </c>
      <c r="D145">
        <v>16978.96</v>
      </c>
    </row>
    <row r="146" spans="1:4">
      <c r="A146" t="s">
        <v>3</v>
      </c>
      <c r="B146" s="2">
        <v>43254</v>
      </c>
      <c r="C146">
        <v>8.9680999999999997</v>
      </c>
      <c r="D146">
        <v>16978.96</v>
      </c>
    </row>
    <row r="147" spans="1:4">
      <c r="A147" t="s">
        <v>3</v>
      </c>
      <c r="B147" s="2">
        <v>43255</v>
      </c>
      <c r="C147">
        <v>8.9087999999999994</v>
      </c>
      <c r="D147">
        <v>16623.62</v>
      </c>
    </row>
    <row r="148" spans="1:4">
      <c r="A148" t="s">
        <v>3</v>
      </c>
      <c r="B148" s="2">
        <v>43256</v>
      </c>
      <c r="C148">
        <v>8.6835000000000004</v>
      </c>
      <c r="D148">
        <v>16219.58</v>
      </c>
    </row>
    <row r="149" spans="1:4">
      <c r="A149" t="s">
        <v>3</v>
      </c>
      <c r="B149" s="2">
        <v>43257</v>
      </c>
      <c r="C149">
        <v>8.7853999999999992</v>
      </c>
      <c r="D149">
        <v>16467.3</v>
      </c>
    </row>
    <row r="150" spans="1:4">
      <c r="A150" t="s">
        <v>3</v>
      </c>
      <c r="B150" s="2">
        <v>43258</v>
      </c>
      <c r="C150">
        <v>9.0115999999999996</v>
      </c>
      <c r="D150">
        <v>16790.37</v>
      </c>
    </row>
    <row r="151" spans="1:4">
      <c r="A151" t="s">
        <v>3</v>
      </c>
      <c r="B151" s="2">
        <v>43259</v>
      </c>
      <c r="C151">
        <v>8.9711999999999996</v>
      </c>
      <c r="D151">
        <v>16887.13</v>
      </c>
    </row>
    <row r="152" spans="1:4">
      <c r="A152" t="s">
        <v>3</v>
      </c>
      <c r="B152" s="2">
        <v>43260</v>
      </c>
      <c r="C152">
        <v>8.9705999999999992</v>
      </c>
      <c r="D152">
        <v>16887.13</v>
      </c>
    </row>
    <row r="153" spans="1:4">
      <c r="A153" t="s">
        <v>3</v>
      </c>
      <c r="B153" s="2">
        <v>43261</v>
      </c>
      <c r="C153">
        <v>8.9700000000000006</v>
      </c>
      <c r="D153">
        <v>16887.13</v>
      </c>
    </row>
    <row r="154" spans="1:4">
      <c r="A154" t="s">
        <v>3</v>
      </c>
      <c r="B154" s="2">
        <v>43262</v>
      </c>
      <c r="C154">
        <v>9.0477000000000007</v>
      </c>
      <c r="D154">
        <v>16973.37</v>
      </c>
    </row>
    <row r="155" spans="1:4">
      <c r="A155" t="s">
        <v>3</v>
      </c>
      <c r="B155" s="2">
        <v>43263</v>
      </c>
      <c r="C155">
        <v>9.09</v>
      </c>
      <c r="D155">
        <v>17065.5</v>
      </c>
    </row>
    <row r="156" spans="1:4">
      <c r="A156" t="s">
        <v>3</v>
      </c>
      <c r="B156" s="2">
        <v>43264</v>
      </c>
      <c r="C156">
        <v>9.0629000000000008</v>
      </c>
      <c r="D156">
        <v>17028.87</v>
      </c>
    </row>
    <row r="157" spans="1:4">
      <c r="A157" t="s">
        <v>3</v>
      </c>
      <c r="B157" s="2">
        <v>43265</v>
      </c>
      <c r="C157">
        <v>9.1491000000000007</v>
      </c>
      <c r="D157">
        <v>17040.060000000001</v>
      </c>
    </row>
    <row r="158" spans="1:4">
      <c r="A158" t="s">
        <v>3</v>
      </c>
      <c r="B158" s="2">
        <v>43266</v>
      </c>
      <c r="C158">
        <v>9.1541999999999994</v>
      </c>
      <c r="D158">
        <v>16961.16</v>
      </c>
    </row>
    <row r="159" spans="1:4">
      <c r="A159" t="s">
        <v>3</v>
      </c>
      <c r="B159" s="2">
        <v>43267</v>
      </c>
      <c r="C159">
        <v>9.1536000000000008</v>
      </c>
      <c r="D159">
        <v>16961.16</v>
      </c>
    </row>
    <row r="160" spans="1:4">
      <c r="A160" t="s">
        <v>3</v>
      </c>
      <c r="B160" s="2">
        <v>43268</v>
      </c>
      <c r="C160">
        <v>9.1530000000000005</v>
      </c>
      <c r="D160">
        <v>16961.16</v>
      </c>
    </row>
    <row r="161" spans="1:4">
      <c r="A161" t="s">
        <v>3</v>
      </c>
      <c r="B161" s="2">
        <v>43269</v>
      </c>
      <c r="C161">
        <v>9.1776999999999997</v>
      </c>
      <c r="D161">
        <v>16830.669999999998</v>
      </c>
    </row>
    <row r="162" spans="1:4">
      <c r="A162" t="s">
        <v>3</v>
      </c>
      <c r="B162" s="2">
        <v>43270</v>
      </c>
      <c r="C162">
        <v>9.1072000000000006</v>
      </c>
      <c r="D162">
        <v>16613.73</v>
      </c>
    </row>
    <row r="163" spans="1:4">
      <c r="A163" t="s">
        <v>3</v>
      </c>
      <c r="B163" s="2">
        <v>43271</v>
      </c>
      <c r="C163">
        <v>9.1142000000000003</v>
      </c>
      <c r="D163">
        <v>16659.05</v>
      </c>
    </row>
    <row r="164" spans="1:4">
      <c r="A164" t="s">
        <v>3</v>
      </c>
      <c r="B164" s="2">
        <v>43272</v>
      </c>
      <c r="C164">
        <v>9.1326999999999998</v>
      </c>
      <c r="D164">
        <v>16528.169999999998</v>
      </c>
    </row>
    <row r="165" spans="1:4">
      <c r="A165" t="s">
        <v>3</v>
      </c>
      <c r="B165" s="2">
        <v>43273</v>
      </c>
      <c r="C165">
        <v>9.1248000000000005</v>
      </c>
      <c r="D165">
        <v>16539.84</v>
      </c>
    </row>
    <row r="166" spans="1:4">
      <c r="A166" t="s">
        <v>3</v>
      </c>
      <c r="B166" s="2">
        <v>43274</v>
      </c>
      <c r="C166">
        <v>9.1242999999999999</v>
      </c>
      <c r="D166">
        <v>16539.84</v>
      </c>
    </row>
    <row r="167" spans="1:4">
      <c r="A167" t="s">
        <v>3</v>
      </c>
      <c r="B167" s="2">
        <v>43275</v>
      </c>
      <c r="C167">
        <v>9.1236999999999995</v>
      </c>
      <c r="D167">
        <v>16539.84</v>
      </c>
    </row>
    <row r="168" spans="1:4">
      <c r="A168" t="s">
        <v>3</v>
      </c>
      <c r="B168" s="2">
        <v>43276</v>
      </c>
      <c r="C168">
        <v>9.0180000000000007</v>
      </c>
      <c r="D168">
        <v>16392.48</v>
      </c>
    </row>
    <row r="169" spans="1:4">
      <c r="A169" t="s">
        <v>3</v>
      </c>
      <c r="B169" s="2">
        <v>43277</v>
      </c>
      <c r="C169">
        <v>8.9731000000000005</v>
      </c>
      <c r="D169">
        <v>16295.88</v>
      </c>
    </row>
    <row r="170" spans="1:4">
      <c r="A170" t="s">
        <v>3</v>
      </c>
      <c r="B170" s="2">
        <v>43278</v>
      </c>
      <c r="C170">
        <v>8.8618000000000006</v>
      </c>
      <c r="D170">
        <v>15970.21</v>
      </c>
    </row>
    <row r="171" spans="1:4">
      <c r="A171" t="s">
        <v>3</v>
      </c>
      <c r="B171" s="2">
        <v>43279</v>
      </c>
      <c r="C171">
        <v>8.6968999999999994</v>
      </c>
      <c r="D171">
        <v>15730.39</v>
      </c>
    </row>
    <row r="172" spans="1:4">
      <c r="A172" t="s">
        <v>3</v>
      </c>
      <c r="B172" s="2">
        <v>43280</v>
      </c>
      <c r="C172">
        <v>8.7667999999999999</v>
      </c>
      <c r="D172">
        <v>16032.15</v>
      </c>
    </row>
    <row r="173" spans="1:4">
      <c r="A173" t="s">
        <v>3</v>
      </c>
      <c r="B173" s="2">
        <v>43281</v>
      </c>
      <c r="C173">
        <v>8.7661999999999995</v>
      </c>
      <c r="D173">
        <v>16032.15</v>
      </c>
    </row>
    <row r="174" spans="1:4">
      <c r="A174" t="s">
        <v>3</v>
      </c>
      <c r="B174" s="2">
        <v>43282</v>
      </c>
      <c r="C174">
        <v>8.7657000000000007</v>
      </c>
      <c r="D174">
        <v>16032.15</v>
      </c>
    </row>
    <row r="175" spans="1:4">
      <c r="A175" t="s">
        <v>3</v>
      </c>
      <c r="B175" s="2">
        <v>43283</v>
      </c>
      <c r="C175">
        <v>8.7456999999999994</v>
      </c>
      <c r="D175">
        <v>15920.44</v>
      </c>
    </row>
    <row r="176" spans="1:4">
      <c r="A176" t="s">
        <v>3</v>
      </c>
      <c r="B176" s="2">
        <v>43284</v>
      </c>
      <c r="C176">
        <v>8.7431000000000001</v>
      </c>
      <c r="D176">
        <v>15990.09</v>
      </c>
    </row>
    <row r="177" spans="1:4">
      <c r="A177" t="s">
        <v>3</v>
      </c>
      <c r="B177" s="2">
        <v>43285</v>
      </c>
      <c r="C177">
        <v>8.7599</v>
      </c>
      <c r="D177">
        <v>16050.59</v>
      </c>
    </row>
    <row r="178" spans="1:4">
      <c r="A178" t="s">
        <v>3</v>
      </c>
      <c r="B178" s="2">
        <v>43286</v>
      </c>
      <c r="C178">
        <v>8.8062000000000005</v>
      </c>
      <c r="D178">
        <v>15986.49</v>
      </c>
    </row>
    <row r="179" spans="1:4">
      <c r="A179" t="s">
        <v>3</v>
      </c>
      <c r="B179" s="2">
        <v>43287</v>
      </c>
      <c r="C179">
        <v>8.9204000000000008</v>
      </c>
      <c r="D179">
        <v>16059.94</v>
      </c>
    </row>
    <row r="180" spans="1:4">
      <c r="A180" t="s">
        <v>3</v>
      </c>
      <c r="B180" s="2">
        <v>43288</v>
      </c>
      <c r="C180">
        <v>8.9198000000000004</v>
      </c>
      <c r="D180">
        <v>16059.94</v>
      </c>
    </row>
    <row r="181" spans="1:4">
      <c r="A181" t="s">
        <v>3</v>
      </c>
      <c r="B181" s="2">
        <v>43289</v>
      </c>
      <c r="C181">
        <v>8.9192</v>
      </c>
      <c r="D181">
        <v>16059.94</v>
      </c>
    </row>
    <row r="182" spans="1:4">
      <c r="A182" t="s">
        <v>3</v>
      </c>
      <c r="B182" s="2">
        <v>43290</v>
      </c>
      <c r="C182">
        <v>9.0808999999999997</v>
      </c>
      <c r="D182">
        <v>16313.94</v>
      </c>
    </row>
    <row r="183" spans="1:4">
      <c r="A183" t="s">
        <v>3</v>
      </c>
      <c r="B183" s="2">
        <v>43291</v>
      </c>
      <c r="C183">
        <v>9.0594999999999999</v>
      </c>
      <c r="D183">
        <v>16483.580000000002</v>
      </c>
    </row>
    <row r="184" spans="1:4">
      <c r="A184" t="s">
        <v>3</v>
      </c>
      <c r="B184" s="2">
        <v>43292</v>
      </c>
      <c r="C184">
        <v>8.9844000000000008</v>
      </c>
      <c r="D184">
        <v>16429.37</v>
      </c>
    </row>
    <row r="185" spans="1:4">
      <c r="A185" t="s">
        <v>3</v>
      </c>
      <c r="B185" s="2">
        <v>43293</v>
      </c>
      <c r="C185">
        <v>8.8817000000000004</v>
      </c>
      <c r="D185">
        <v>16420.09</v>
      </c>
    </row>
    <row r="186" spans="1:4">
      <c r="A186" t="s">
        <v>3</v>
      </c>
      <c r="B186" s="2">
        <v>43294</v>
      </c>
      <c r="C186">
        <v>8.8018000000000001</v>
      </c>
      <c r="D186">
        <v>16196.33</v>
      </c>
    </row>
    <row r="187" spans="1:4">
      <c r="A187" t="s">
        <v>3</v>
      </c>
      <c r="B187" s="2">
        <v>43295</v>
      </c>
      <c r="C187">
        <v>8.8011999999999997</v>
      </c>
      <c r="D187">
        <v>16196.33</v>
      </c>
    </row>
    <row r="188" spans="1:4">
      <c r="A188" t="s">
        <v>3</v>
      </c>
      <c r="B188" s="2">
        <v>43296</v>
      </c>
      <c r="C188">
        <v>8.8007000000000009</v>
      </c>
      <c r="D188">
        <v>16196.33</v>
      </c>
    </row>
    <row r="189" spans="1:4">
      <c r="A189" t="s">
        <v>3</v>
      </c>
      <c r="B189" s="2">
        <v>43297</v>
      </c>
      <c r="C189">
        <v>8.625</v>
      </c>
      <c r="D189">
        <v>15790</v>
      </c>
    </row>
    <row r="190" spans="1:4">
      <c r="A190" t="s">
        <v>3</v>
      </c>
      <c r="B190" s="2">
        <v>43298</v>
      </c>
      <c r="C190">
        <v>8.5939999999999994</v>
      </c>
      <c r="D190">
        <v>15966.18</v>
      </c>
    </row>
    <row r="191" spans="1:4">
      <c r="A191" t="s">
        <v>3</v>
      </c>
      <c r="B191" s="2">
        <v>43299</v>
      </c>
      <c r="C191">
        <v>8.4966000000000008</v>
      </c>
      <c r="D191">
        <v>15814.66</v>
      </c>
    </row>
    <row r="192" spans="1:4">
      <c r="A192" t="s">
        <v>3</v>
      </c>
      <c r="B192" s="2">
        <v>43300</v>
      </c>
      <c r="C192">
        <v>8.5191999999999997</v>
      </c>
      <c r="D192">
        <v>15657.22</v>
      </c>
    </row>
    <row r="193" spans="1:4">
      <c r="A193" t="s">
        <v>3</v>
      </c>
      <c r="B193" s="2">
        <v>43301</v>
      </c>
      <c r="C193">
        <v>8.4735999999999994</v>
      </c>
      <c r="D193">
        <v>15721.43</v>
      </c>
    </row>
    <row r="194" spans="1:4">
      <c r="A194" t="s">
        <v>3</v>
      </c>
      <c r="B194" s="2">
        <v>43302</v>
      </c>
      <c r="C194">
        <v>8.4730000000000008</v>
      </c>
      <c r="D194">
        <v>15721.43</v>
      </c>
    </row>
    <row r="195" spans="1:4">
      <c r="A195" t="s">
        <v>3</v>
      </c>
      <c r="B195" s="2">
        <v>43303</v>
      </c>
      <c r="C195">
        <v>8.4725000000000001</v>
      </c>
      <c r="D195">
        <v>15721.43</v>
      </c>
    </row>
    <row r="196" spans="1:4">
      <c r="A196" t="s">
        <v>3</v>
      </c>
      <c r="B196" s="2">
        <v>43304</v>
      </c>
      <c r="C196">
        <v>8.6146999999999991</v>
      </c>
      <c r="D196">
        <v>15867.21</v>
      </c>
    </row>
    <row r="197" spans="1:4">
      <c r="A197" t="s">
        <v>3</v>
      </c>
      <c r="B197" s="2">
        <v>43305</v>
      </c>
      <c r="C197">
        <v>8.7584</v>
      </c>
      <c r="D197">
        <v>16218.54</v>
      </c>
    </row>
    <row r="198" spans="1:4">
      <c r="A198" t="s">
        <v>3</v>
      </c>
      <c r="B198" s="2">
        <v>43306</v>
      </c>
      <c r="C198">
        <v>8.7643000000000004</v>
      </c>
      <c r="D198">
        <v>16255.43</v>
      </c>
    </row>
    <row r="199" spans="1:4">
      <c r="A199" t="s">
        <v>3</v>
      </c>
      <c r="B199" s="2">
        <v>43307</v>
      </c>
      <c r="C199">
        <v>8.7533999999999992</v>
      </c>
      <c r="D199">
        <v>16306.02</v>
      </c>
    </row>
    <row r="200" spans="1:4">
      <c r="A200" t="s">
        <v>3</v>
      </c>
      <c r="B200" s="2">
        <v>43308</v>
      </c>
      <c r="C200">
        <v>8.7812000000000001</v>
      </c>
      <c r="D200">
        <v>16450.2</v>
      </c>
    </row>
    <row r="201" spans="1:4">
      <c r="A201" t="s">
        <v>3</v>
      </c>
      <c r="B201" s="2">
        <v>43309</v>
      </c>
      <c r="C201">
        <v>8.7805999999999997</v>
      </c>
      <c r="D201">
        <v>16450.2</v>
      </c>
    </row>
    <row r="202" spans="1:4">
      <c r="A202" t="s">
        <v>3</v>
      </c>
      <c r="B202" s="2">
        <v>43310</v>
      </c>
      <c r="C202">
        <v>8.7800999999999991</v>
      </c>
      <c r="D202">
        <v>16450.2</v>
      </c>
    </row>
    <row r="203" spans="1:4">
      <c r="A203" t="s">
        <v>3</v>
      </c>
      <c r="B203" s="2">
        <v>43311</v>
      </c>
      <c r="C203">
        <v>8.8329000000000004</v>
      </c>
      <c r="D203">
        <v>16540.439999999999</v>
      </c>
    </row>
    <row r="204" spans="1:4">
      <c r="A204" t="s">
        <v>3</v>
      </c>
      <c r="B204" s="2">
        <v>43312</v>
      </c>
      <c r="C204">
        <v>8.7943999999999996</v>
      </c>
      <c r="D204">
        <v>16584.16</v>
      </c>
    </row>
    <row r="205" spans="1:4">
      <c r="A205" t="s">
        <v>3</v>
      </c>
      <c r="B205" s="2">
        <v>43313</v>
      </c>
      <c r="C205">
        <v>8.8408999999999995</v>
      </c>
      <c r="D205">
        <v>16628.060000000001</v>
      </c>
    </row>
    <row r="206" spans="1:4">
      <c r="A206" t="s">
        <v>3</v>
      </c>
      <c r="B206" s="2">
        <v>43314</v>
      </c>
      <c r="C206">
        <v>8.8825000000000003</v>
      </c>
      <c r="D206">
        <v>16639.810000000001</v>
      </c>
    </row>
    <row r="207" spans="1:4">
      <c r="A207" t="s">
        <v>3</v>
      </c>
      <c r="B207" s="2">
        <v>43315</v>
      </c>
      <c r="C207">
        <v>9.0679999999999996</v>
      </c>
      <c r="D207">
        <v>16833.52</v>
      </c>
    </row>
    <row r="208" spans="1:4">
      <c r="A208" t="s">
        <v>3</v>
      </c>
      <c r="B208" s="2">
        <v>43316</v>
      </c>
      <c r="C208">
        <v>9.0673999999999992</v>
      </c>
      <c r="D208">
        <v>16833.52</v>
      </c>
    </row>
    <row r="209" spans="1:4">
      <c r="A209" t="s">
        <v>3</v>
      </c>
      <c r="B209" s="2">
        <v>43317</v>
      </c>
      <c r="C209">
        <v>9.0669000000000004</v>
      </c>
      <c r="D209">
        <v>16833.52</v>
      </c>
    </row>
    <row r="210" spans="1:4">
      <c r="A210" t="s">
        <v>3</v>
      </c>
      <c r="B210" s="2">
        <v>43318</v>
      </c>
      <c r="C210">
        <v>9.1753</v>
      </c>
      <c r="D210">
        <v>16899.52</v>
      </c>
    </row>
    <row r="211" spans="1:4">
      <c r="A211" t="s">
        <v>3</v>
      </c>
      <c r="B211" s="2">
        <v>43319</v>
      </c>
      <c r="C211">
        <v>9.1370000000000005</v>
      </c>
      <c r="D211">
        <v>16862.46</v>
      </c>
    </row>
    <row r="212" spans="1:4">
      <c r="A212" t="s">
        <v>3</v>
      </c>
      <c r="B212" s="2">
        <v>43320</v>
      </c>
      <c r="C212">
        <v>9.0535999999999994</v>
      </c>
      <c r="D212">
        <v>16868.2</v>
      </c>
    </row>
    <row r="213" spans="1:4">
      <c r="A213" t="s">
        <v>3</v>
      </c>
      <c r="B213" s="2">
        <v>43321</v>
      </c>
      <c r="C213">
        <v>9.1095000000000006</v>
      </c>
      <c r="D213">
        <v>16916.849999999999</v>
      </c>
    </row>
    <row r="214" spans="1:4">
      <c r="A214" t="s">
        <v>3</v>
      </c>
      <c r="B214" s="2">
        <v>43322</v>
      </c>
      <c r="C214">
        <v>9.0236999999999998</v>
      </c>
      <c r="D214">
        <v>16784.2</v>
      </c>
    </row>
    <row r="215" spans="1:4">
      <c r="A215" t="s">
        <v>3</v>
      </c>
      <c r="B215" s="2">
        <v>43323</v>
      </c>
      <c r="C215">
        <v>9.0230999999999995</v>
      </c>
      <c r="D215">
        <v>16784.2</v>
      </c>
    </row>
    <row r="216" spans="1:4">
      <c r="A216" t="s">
        <v>3</v>
      </c>
      <c r="B216" s="2">
        <v>43324</v>
      </c>
      <c r="C216">
        <v>9.0226000000000006</v>
      </c>
      <c r="D216">
        <v>16784.2</v>
      </c>
    </row>
    <row r="217" spans="1:4">
      <c r="A217" t="s">
        <v>3</v>
      </c>
      <c r="B217" s="2">
        <v>43325</v>
      </c>
      <c r="C217">
        <v>9.0449999999999999</v>
      </c>
      <c r="D217">
        <v>16653.849999999999</v>
      </c>
    </row>
    <row r="218" spans="1:4">
      <c r="A218" t="s">
        <v>3</v>
      </c>
      <c r="B218" s="2">
        <v>43326</v>
      </c>
      <c r="C218">
        <v>9.0503999999999998</v>
      </c>
      <c r="D218">
        <v>16742.689999999999</v>
      </c>
    </row>
    <row r="219" spans="1:4">
      <c r="A219" t="s">
        <v>3</v>
      </c>
      <c r="B219" s="2">
        <v>43327</v>
      </c>
      <c r="C219">
        <v>9.0498999999999992</v>
      </c>
      <c r="D219">
        <v>16742.689999999999</v>
      </c>
    </row>
    <row r="220" spans="1:4">
      <c r="A220" t="s">
        <v>3</v>
      </c>
      <c r="B220" s="2">
        <v>43328</v>
      </c>
      <c r="C220">
        <v>9.0012000000000008</v>
      </c>
      <c r="D220">
        <v>16709.55</v>
      </c>
    </row>
    <row r="221" spans="1:4">
      <c r="A221" t="s">
        <v>3</v>
      </c>
      <c r="B221" s="2">
        <v>43329</v>
      </c>
      <c r="C221">
        <v>9.0618999999999996</v>
      </c>
      <c r="D221">
        <v>16866.21</v>
      </c>
    </row>
    <row r="222" spans="1:4">
      <c r="A222" t="s">
        <v>3</v>
      </c>
      <c r="B222" s="2">
        <v>43330</v>
      </c>
      <c r="C222">
        <v>9.0612999999999992</v>
      </c>
      <c r="D222">
        <v>16866.21</v>
      </c>
    </row>
    <row r="223" spans="1:4">
      <c r="A223" t="s">
        <v>3</v>
      </c>
      <c r="B223" s="2">
        <v>43331</v>
      </c>
      <c r="C223">
        <v>9.0608000000000004</v>
      </c>
      <c r="D223">
        <v>16866.21</v>
      </c>
    </row>
    <row r="224" spans="1:4">
      <c r="A224" t="s">
        <v>3</v>
      </c>
      <c r="B224" s="2">
        <v>43332</v>
      </c>
      <c r="C224">
        <v>9.0772999999999993</v>
      </c>
      <c r="D224">
        <v>16890.11</v>
      </c>
    </row>
    <row r="225" spans="1:4">
      <c r="A225" t="s">
        <v>3</v>
      </c>
      <c r="B225" s="2">
        <v>43333</v>
      </c>
      <c r="C225">
        <v>9.2186000000000003</v>
      </c>
      <c r="D225">
        <v>16946.96</v>
      </c>
    </row>
    <row r="226" spans="1:4">
      <c r="A226" t="s">
        <v>3</v>
      </c>
      <c r="B226" s="2">
        <v>43334</v>
      </c>
      <c r="C226">
        <v>9.2180999999999997</v>
      </c>
      <c r="D226">
        <v>16946.96</v>
      </c>
    </row>
    <row r="227" spans="1:4">
      <c r="A227" t="s">
        <v>3</v>
      </c>
      <c r="B227" s="2">
        <v>43335</v>
      </c>
      <c r="C227">
        <v>9.1890000000000001</v>
      </c>
      <c r="D227">
        <v>16922.72</v>
      </c>
    </row>
    <row r="228" spans="1:4">
      <c r="A228" t="s">
        <v>3</v>
      </c>
      <c r="B228" s="2">
        <v>43336</v>
      </c>
      <c r="C228">
        <v>9.1476000000000006</v>
      </c>
      <c r="D228">
        <v>16864.43</v>
      </c>
    </row>
    <row r="229" spans="1:4">
      <c r="A229" t="s">
        <v>3</v>
      </c>
      <c r="B229" s="2">
        <v>43337</v>
      </c>
      <c r="C229">
        <v>9.1471</v>
      </c>
      <c r="D229">
        <v>16864.43</v>
      </c>
    </row>
    <row r="230" spans="1:4">
      <c r="A230" t="s">
        <v>3</v>
      </c>
      <c r="B230" s="2">
        <v>43338</v>
      </c>
      <c r="C230">
        <v>9.1464999999999996</v>
      </c>
      <c r="D230">
        <v>16864.43</v>
      </c>
    </row>
    <row r="231" spans="1:4">
      <c r="A231" t="s">
        <v>3</v>
      </c>
      <c r="B231" s="2">
        <v>43339</v>
      </c>
      <c r="C231">
        <v>9.2406000000000006</v>
      </c>
      <c r="D231">
        <v>16982.14</v>
      </c>
    </row>
    <row r="232" spans="1:4">
      <c r="A232" t="s">
        <v>3</v>
      </c>
      <c r="B232" s="2">
        <v>43340</v>
      </c>
      <c r="C232">
        <v>9.2753999999999994</v>
      </c>
      <c r="D232">
        <v>17043.38</v>
      </c>
    </row>
    <row r="233" spans="1:4">
      <c r="A233" t="s">
        <v>3</v>
      </c>
      <c r="B233" s="2">
        <v>43341</v>
      </c>
      <c r="C233">
        <v>9.2616999999999994</v>
      </c>
      <c r="D233">
        <v>17052.669999999998</v>
      </c>
    </row>
    <row r="234" spans="1:4">
      <c r="A234" t="s">
        <v>3</v>
      </c>
      <c r="B234" s="2">
        <v>43342</v>
      </c>
      <c r="C234">
        <v>9.1959999999999997</v>
      </c>
      <c r="D234">
        <v>17099.560000000001</v>
      </c>
    </row>
    <row r="235" spans="1:4">
      <c r="A235" t="s">
        <v>3</v>
      </c>
      <c r="B235" s="2">
        <v>43343</v>
      </c>
      <c r="C235">
        <v>9.3038000000000007</v>
      </c>
      <c r="D235">
        <v>17193.2</v>
      </c>
    </row>
    <row r="236" spans="1:4">
      <c r="A236" t="s">
        <v>3</v>
      </c>
      <c r="B236" s="2">
        <v>43344</v>
      </c>
      <c r="C236">
        <v>9.3032000000000004</v>
      </c>
      <c r="D236">
        <v>17193.2</v>
      </c>
    </row>
    <row r="237" spans="1:4">
      <c r="A237" t="s">
        <v>3</v>
      </c>
      <c r="B237" s="2">
        <v>43345</v>
      </c>
      <c r="C237">
        <v>9.3026999999999997</v>
      </c>
      <c r="D237">
        <v>17193.2</v>
      </c>
    </row>
    <row r="238" spans="1:4">
      <c r="A238" t="s">
        <v>3</v>
      </c>
      <c r="B238" s="2">
        <v>43346</v>
      </c>
      <c r="C238">
        <v>9.2932000000000006</v>
      </c>
      <c r="D238">
        <v>17164.400000000001</v>
      </c>
    </row>
    <row r="239" spans="1:4">
      <c r="A239" t="s">
        <v>3</v>
      </c>
      <c r="B239" s="2">
        <v>43347</v>
      </c>
      <c r="C239">
        <v>9.1501000000000001</v>
      </c>
      <c r="D239">
        <v>16815.060000000001</v>
      </c>
    </row>
    <row r="240" spans="1:4">
      <c r="A240" t="s">
        <v>3</v>
      </c>
      <c r="B240" s="2">
        <v>43348</v>
      </c>
      <c r="C240">
        <v>8.9887999999999995</v>
      </c>
      <c r="D240">
        <v>16727.759999999998</v>
      </c>
    </row>
    <row r="241" spans="1:4">
      <c r="A241" t="s">
        <v>3</v>
      </c>
      <c r="B241" s="2">
        <v>43349</v>
      </c>
      <c r="C241">
        <v>8.9053000000000004</v>
      </c>
      <c r="D241">
        <v>16804.22</v>
      </c>
    </row>
    <row r="242" spans="1:4">
      <c r="A242" t="s">
        <v>3</v>
      </c>
      <c r="B242" s="2">
        <v>43350</v>
      </c>
      <c r="C242">
        <v>8.9376999999999995</v>
      </c>
      <c r="D242">
        <v>16896.95</v>
      </c>
    </row>
    <row r="243" spans="1:4">
      <c r="A243" t="s">
        <v>3</v>
      </c>
      <c r="B243" s="2">
        <v>43351</v>
      </c>
      <c r="C243">
        <v>8.9370999999999992</v>
      </c>
      <c r="D243">
        <v>16896.95</v>
      </c>
    </row>
    <row r="244" spans="1:4">
      <c r="A244" t="s">
        <v>3</v>
      </c>
      <c r="B244" s="2">
        <v>43352</v>
      </c>
      <c r="C244">
        <v>8.9366000000000003</v>
      </c>
      <c r="D244">
        <v>16896.95</v>
      </c>
    </row>
    <row r="245" spans="1:4">
      <c r="A245" t="s">
        <v>3</v>
      </c>
      <c r="B245" s="2">
        <v>43353</v>
      </c>
      <c r="C245">
        <v>8.8866999999999994</v>
      </c>
      <c r="D245">
        <v>16716.939999999999</v>
      </c>
    </row>
    <row r="246" spans="1:4">
      <c r="A246" t="s">
        <v>3</v>
      </c>
      <c r="B246" s="2">
        <v>43354</v>
      </c>
      <c r="C246">
        <v>8.7780000000000005</v>
      </c>
      <c r="D246">
        <v>16488.009999999998</v>
      </c>
    </row>
    <row r="247" spans="1:4">
      <c r="A247" t="s">
        <v>3</v>
      </c>
      <c r="B247" s="2">
        <v>43355</v>
      </c>
      <c r="C247">
        <v>8.6297999999999995</v>
      </c>
      <c r="D247">
        <v>16443.39</v>
      </c>
    </row>
    <row r="248" spans="1:4">
      <c r="A248" t="s">
        <v>3</v>
      </c>
      <c r="B248" s="2">
        <v>43356</v>
      </c>
      <c r="C248">
        <v>8.6293000000000006</v>
      </c>
      <c r="D248">
        <v>16443.39</v>
      </c>
    </row>
    <row r="249" spans="1:4">
      <c r="A249" t="s">
        <v>3</v>
      </c>
      <c r="B249" s="2">
        <v>43357</v>
      </c>
      <c r="C249">
        <v>8.7036999999999995</v>
      </c>
      <c r="D249">
        <v>16670.93</v>
      </c>
    </row>
    <row r="250" spans="1:4">
      <c r="A250" t="s">
        <v>3</v>
      </c>
      <c r="B250" s="2">
        <v>43358</v>
      </c>
      <c r="C250">
        <v>8.7032000000000007</v>
      </c>
      <c r="D250">
        <v>16670.93</v>
      </c>
    </row>
    <row r="251" spans="1:4">
      <c r="A251" t="s">
        <v>3</v>
      </c>
      <c r="B251" s="2">
        <v>43359</v>
      </c>
      <c r="C251">
        <v>8.7027000000000001</v>
      </c>
      <c r="D251">
        <v>16670.93</v>
      </c>
    </row>
    <row r="252" spans="1:4">
      <c r="A252" t="s">
        <v>3</v>
      </c>
      <c r="B252" s="2">
        <v>43360</v>
      </c>
      <c r="C252">
        <v>8.6944999999999997</v>
      </c>
      <c r="D252">
        <v>16663.16</v>
      </c>
    </row>
    <row r="253" spans="1:4">
      <c r="A253" t="s">
        <v>3</v>
      </c>
      <c r="B253" s="2">
        <v>43361</v>
      </c>
      <c r="C253">
        <v>8.6327999999999996</v>
      </c>
      <c r="D253">
        <v>16412.37</v>
      </c>
    </row>
    <row r="254" spans="1:4">
      <c r="A254" t="s">
        <v>3</v>
      </c>
      <c r="B254" s="2">
        <v>43362</v>
      </c>
      <c r="C254">
        <v>8.5495999999999999</v>
      </c>
      <c r="D254">
        <v>16250.96</v>
      </c>
    </row>
    <row r="255" spans="1:4">
      <c r="A255" t="s">
        <v>3</v>
      </c>
      <c r="B255" s="2">
        <v>43363</v>
      </c>
      <c r="C255">
        <v>8.5490999999999993</v>
      </c>
      <c r="D255">
        <v>16250.96</v>
      </c>
    </row>
    <row r="256" spans="1:4">
      <c r="A256" t="s">
        <v>3</v>
      </c>
      <c r="B256" s="2">
        <v>43364</v>
      </c>
      <c r="C256">
        <v>8.4114000000000004</v>
      </c>
      <c r="D256">
        <v>15763.1</v>
      </c>
    </row>
    <row r="257" spans="1:4">
      <c r="A257" t="s">
        <v>3</v>
      </c>
      <c r="B257" s="2">
        <v>43365</v>
      </c>
      <c r="C257">
        <v>8.4108999999999998</v>
      </c>
      <c r="D257">
        <v>15763.1</v>
      </c>
    </row>
    <row r="258" spans="1:4">
      <c r="A258" t="s">
        <v>3</v>
      </c>
      <c r="B258" s="2">
        <v>43366</v>
      </c>
      <c r="C258">
        <v>8.4103999999999992</v>
      </c>
      <c r="D258">
        <v>15763.1</v>
      </c>
    </row>
    <row r="259" spans="1:4">
      <c r="A259" t="s">
        <v>3</v>
      </c>
      <c r="B259" s="2">
        <v>43367</v>
      </c>
      <c r="C259">
        <v>8.3199000000000005</v>
      </c>
      <c r="D259">
        <v>15333.76</v>
      </c>
    </row>
    <row r="260" spans="1:4">
      <c r="A260" t="s">
        <v>3</v>
      </c>
      <c r="B260" s="2">
        <v>43368</v>
      </c>
      <c r="C260">
        <v>8.2311999999999994</v>
      </c>
      <c r="D260">
        <v>15220.99</v>
      </c>
    </row>
    <row r="261" spans="1:4">
      <c r="A261" t="s">
        <v>3</v>
      </c>
      <c r="B261" s="2">
        <v>43369</v>
      </c>
      <c r="C261">
        <v>8.1896000000000004</v>
      </c>
      <c r="D261">
        <v>15239.54</v>
      </c>
    </row>
    <row r="262" spans="1:4">
      <c r="A262" t="s">
        <v>3</v>
      </c>
      <c r="B262" s="2">
        <v>43370</v>
      </c>
      <c r="C262">
        <v>8.0198999999999998</v>
      </c>
      <c r="D262">
        <v>14939.75</v>
      </c>
    </row>
    <row r="263" spans="1:4">
      <c r="A263" t="s">
        <v>3</v>
      </c>
      <c r="B263" s="2">
        <v>43371</v>
      </c>
      <c r="C263">
        <v>7.8305999999999996</v>
      </c>
      <c r="D263">
        <v>14430.68</v>
      </c>
    </row>
    <row r="264" spans="1:4">
      <c r="A264" t="s">
        <v>3</v>
      </c>
      <c r="B264" s="2">
        <v>43372</v>
      </c>
      <c r="C264">
        <v>7.8300999999999998</v>
      </c>
      <c r="D264">
        <v>14430.68</v>
      </c>
    </row>
    <row r="265" spans="1:4">
      <c r="A265" t="s">
        <v>3</v>
      </c>
      <c r="B265" s="2">
        <v>43373</v>
      </c>
      <c r="C265">
        <v>7.8296000000000001</v>
      </c>
      <c r="D265">
        <v>14430.68</v>
      </c>
    </row>
    <row r="266" spans="1:4">
      <c r="A266" t="s">
        <v>3</v>
      </c>
      <c r="B266" s="2">
        <v>43374</v>
      </c>
      <c r="C266">
        <v>7.7557999999999998</v>
      </c>
      <c r="D266">
        <v>14395.23</v>
      </c>
    </row>
    <row r="267" spans="1:4">
      <c r="A267" t="s">
        <v>3</v>
      </c>
      <c r="B267" s="2">
        <v>43375</v>
      </c>
      <c r="C267">
        <v>7.7553000000000001</v>
      </c>
      <c r="D267">
        <v>14395.23</v>
      </c>
    </row>
    <row r="268" spans="1:4">
      <c r="A268" t="s">
        <v>3</v>
      </c>
      <c r="B268" s="2">
        <v>43376</v>
      </c>
      <c r="C268">
        <v>7.7129000000000003</v>
      </c>
      <c r="D268">
        <v>14424.41</v>
      </c>
    </row>
    <row r="269" spans="1:4">
      <c r="A269" t="s">
        <v>3</v>
      </c>
      <c r="B269" s="2">
        <v>43377</v>
      </c>
      <c r="C269">
        <v>7.5350999999999999</v>
      </c>
      <c r="D269">
        <v>14126.16</v>
      </c>
    </row>
    <row r="270" spans="1:4">
      <c r="A270" t="s">
        <v>3</v>
      </c>
      <c r="B270" s="2">
        <v>43378</v>
      </c>
      <c r="C270">
        <v>7.5289000000000001</v>
      </c>
      <c r="D270">
        <v>13840.26</v>
      </c>
    </row>
    <row r="271" spans="1:4">
      <c r="A271" t="s">
        <v>3</v>
      </c>
      <c r="B271" s="2">
        <v>43379</v>
      </c>
      <c r="C271">
        <v>7.5284000000000004</v>
      </c>
      <c r="D271">
        <v>13840.26</v>
      </c>
    </row>
    <row r="272" spans="1:4">
      <c r="A272" t="s">
        <v>3</v>
      </c>
      <c r="B272" s="2">
        <v>43380</v>
      </c>
      <c r="C272">
        <v>7.5279999999999996</v>
      </c>
      <c r="D272">
        <v>13840.26</v>
      </c>
    </row>
    <row r="273" spans="1:4">
      <c r="A273" t="s">
        <v>3</v>
      </c>
      <c r="B273" s="2">
        <v>43381</v>
      </c>
      <c r="C273">
        <v>7.3414000000000001</v>
      </c>
      <c r="D273">
        <v>13562.62</v>
      </c>
    </row>
    <row r="274" spans="1:4">
      <c r="A274" t="s">
        <v>3</v>
      </c>
      <c r="B274" s="2">
        <v>43382</v>
      </c>
      <c r="C274">
        <v>7.2363</v>
      </c>
      <c r="D274">
        <v>13501.95</v>
      </c>
    </row>
    <row r="275" spans="1:4">
      <c r="A275" t="s">
        <v>3</v>
      </c>
      <c r="B275" s="2">
        <v>43383</v>
      </c>
      <c r="C275">
        <v>7.4240000000000004</v>
      </c>
      <c r="D275">
        <v>13997.86</v>
      </c>
    </row>
    <row r="276" spans="1:4">
      <c r="A276" t="s">
        <v>3</v>
      </c>
      <c r="B276" s="2">
        <v>43384</v>
      </c>
      <c r="C276">
        <v>7.3642000000000003</v>
      </c>
      <c r="D276">
        <v>13800.41</v>
      </c>
    </row>
    <row r="277" spans="1:4">
      <c r="A277" t="s">
        <v>3</v>
      </c>
      <c r="B277" s="2">
        <v>43385</v>
      </c>
      <c r="C277">
        <v>7.5312999999999999</v>
      </c>
      <c r="D277">
        <v>14159.43</v>
      </c>
    </row>
    <row r="278" spans="1:4">
      <c r="A278" t="s">
        <v>3</v>
      </c>
      <c r="B278" s="2">
        <v>43386</v>
      </c>
      <c r="C278">
        <v>7.5308999999999999</v>
      </c>
      <c r="D278">
        <v>14159.43</v>
      </c>
    </row>
    <row r="279" spans="1:4">
      <c r="A279" t="s">
        <v>3</v>
      </c>
      <c r="B279" s="2">
        <v>43387</v>
      </c>
      <c r="C279">
        <v>7.5304000000000002</v>
      </c>
      <c r="D279">
        <v>14159.43</v>
      </c>
    </row>
    <row r="280" spans="1:4">
      <c r="A280" t="s">
        <v>3</v>
      </c>
      <c r="B280" s="2">
        <v>43388</v>
      </c>
      <c r="C280">
        <v>7.5037000000000003</v>
      </c>
      <c r="D280">
        <v>14353.41</v>
      </c>
    </row>
    <row r="281" spans="1:4">
      <c r="A281" t="s">
        <v>3</v>
      </c>
      <c r="B281" s="2">
        <v>43389</v>
      </c>
      <c r="C281">
        <v>7.6486999999999998</v>
      </c>
      <c r="D281">
        <v>14594.28</v>
      </c>
    </row>
    <row r="282" spans="1:4">
      <c r="A282" t="s">
        <v>3</v>
      </c>
      <c r="B282" s="2">
        <v>43390</v>
      </c>
      <c r="C282">
        <v>7.5772000000000004</v>
      </c>
      <c r="D282">
        <v>14271.16</v>
      </c>
    </row>
    <row r="283" spans="1:4">
      <c r="A283" t="s">
        <v>3</v>
      </c>
      <c r="B283" s="2">
        <v>43391</v>
      </c>
      <c r="C283">
        <v>7.5766999999999998</v>
      </c>
      <c r="D283">
        <v>14271.16</v>
      </c>
    </row>
    <row r="284" spans="1:4">
      <c r="A284" t="s">
        <v>3</v>
      </c>
      <c r="B284" s="2">
        <v>43392</v>
      </c>
      <c r="C284">
        <v>7.4473000000000003</v>
      </c>
      <c r="D284">
        <v>14082.92</v>
      </c>
    </row>
    <row r="285" spans="1:4">
      <c r="A285" t="s">
        <v>3</v>
      </c>
      <c r="B285" s="2">
        <v>43393</v>
      </c>
      <c r="C285">
        <v>7.4467999999999996</v>
      </c>
      <c r="D285">
        <v>14082.92</v>
      </c>
    </row>
    <row r="286" spans="1:4">
      <c r="A286" t="s">
        <v>3</v>
      </c>
      <c r="B286" s="2">
        <v>43394</v>
      </c>
      <c r="C286">
        <v>7.4463999999999997</v>
      </c>
      <c r="D286">
        <v>14082.92</v>
      </c>
    </row>
    <row r="287" spans="1:4">
      <c r="A287" t="s">
        <v>3</v>
      </c>
      <c r="B287" s="2">
        <v>43395</v>
      </c>
      <c r="C287">
        <v>7.2077</v>
      </c>
      <c r="D287">
        <v>13804.88</v>
      </c>
    </row>
    <row r="288" spans="1:4">
      <c r="A288" t="s">
        <v>3</v>
      </c>
      <c r="B288" s="2">
        <v>43396</v>
      </c>
      <c r="C288">
        <v>7.0727000000000002</v>
      </c>
      <c r="D288">
        <v>13637.17</v>
      </c>
    </row>
    <row r="289" spans="1:4">
      <c r="A289" t="s">
        <v>3</v>
      </c>
      <c r="B289" s="2">
        <v>43397</v>
      </c>
      <c r="C289">
        <v>7.1944999999999997</v>
      </c>
      <c r="D289">
        <v>13738.32</v>
      </c>
    </row>
    <row r="290" spans="1:4">
      <c r="A290" t="s">
        <v>3</v>
      </c>
      <c r="B290" s="2">
        <v>43398</v>
      </c>
      <c r="C290">
        <v>7.1646000000000001</v>
      </c>
      <c r="D290">
        <v>13603.37</v>
      </c>
    </row>
    <row r="291" spans="1:4">
      <c r="A291" t="s">
        <v>3</v>
      </c>
      <c r="B291" s="2">
        <v>43399</v>
      </c>
      <c r="C291">
        <v>7.2202000000000002</v>
      </c>
      <c r="D291">
        <v>13597.64</v>
      </c>
    </row>
    <row r="292" spans="1:4">
      <c r="A292" t="s">
        <v>3</v>
      </c>
      <c r="B292" s="2">
        <v>43400</v>
      </c>
      <c r="C292">
        <v>7.2198000000000002</v>
      </c>
      <c r="D292">
        <v>13597.64</v>
      </c>
    </row>
    <row r="293" spans="1:4">
      <c r="A293" t="s">
        <v>3</v>
      </c>
      <c r="B293" s="2">
        <v>43401</v>
      </c>
      <c r="C293">
        <v>7.2192999999999996</v>
      </c>
      <c r="D293">
        <v>13597.64</v>
      </c>
    </row>
    <row r="294" spans="1:4">
      <c r="A294" t="s">
        <v>3</v>
      </c>
      <c r="B294" s="2">
        <v>43402</v>
      </c>
      <c r="C294">
        <v>7.3440000000000003</v>
      </c>
      <c r="D294">
        <v>13877.78</v>
      </c>
    </row>
    <row r="295" spans="1:4">
      <c r="A295" t="s">
        <v>3</v>
      </c>
      <c r="B295" s="2">
        <v>43403</v>
      </c>
      <c r="C295">
        <v>7.4827000000000004</v>
      </c>
      <c r="D295">
        <v>14008.05</v>
      </c>
    </row>
    <row r="296" spans="1:4">
      <c r="A296" t="s">
        <v>3</v>
      </c>
      <c r="B296" s="2">
        <v>43404</v>
      </c>
      <c r="C296">
        <v>7.5808999999999997</v>
      </c>
      <c r="D296">
        <v>14201.37</v>
      </c>
    </row>
    <row r="297" spans="1:4">
      <c r="A297" t="s">
        <v>3</v>
      </c>
      <c r="B297" s="2">
        <v>43405</v>
      </c>
      <c r="C297">
        <v>7.6844999999999999</v>
      </c>
      <c r="D297">
        <v>14355.51</v>
      </c>
    </row>
    <row r="298" spans="1:4">
      <c r="A298" t="s">
        <v>3</v>
      </c>
      <c r="B298" s="2">
        <v>43406</v>
      </c>
      <c r="C298">
        <v>7.8524000000000003</v>
      </c>
      <c r="D298">
        <v>14464.68</v>
      </c>
    </row>
    <row r="299" spans="1:4">
      <c r="A299" t="s">
        <v>3</v>
      </c>
      <c r="B299" s="2">
        <v>43407</v>
      </c>
      <c r="C299">
        <v>7.8520000000000003</v>
      </c>
      <c r="D299">
        <v>14464.68</v>
      </c>
    </row>
    <row r="300" spans="1:4">
      <c r="A300" t="s">
        <v>3</v>
      </c>
      <c r="B300" s="2">
        <v>43408</v>
      </c>
      <c r="C300">
        <v>7.8514999999999997</v>
      </c>
      <c r="D300">
        <v>14464.68</v>
      </c>
    </row>
    <row r="301" spans="1:4">
      <c r="A301" t="s">
        <v>3</v>
      </c>
      <c r="B301" s="2">
        <v>43409</v>
      </c>
      <c r="C301">
        <v>7.7286000000000001</v>
      </c>
      <c r="D301">
        <v>14423.6</v>
      </c>
    </row>
    <row r="302" spans="1:4">
      <c r="A302" t="s">
        <v>3</v>
      </c>
      <c r="B302" s="2">
        <v>43410</v>
      </c>
      <c r="C302">
        <v>7.6677</v>
      </c>
      <c r="D302">
        <v>14415.45</v>
      </c>
    </row>
    <row r="303" spans="1:4">
      <c r="A303" t="s">
        <v>3</v>
      </c>
      <c r="B303" s="2">
        <v>43411</v>
      </c>
      <c r="C303">
        <v>7.6843000000000004</v>
      </c>
      <c r="D303">
        <v>14586.72</v>
      </c>
    </row>
    <row r="304" spans="1:4">
      <c r="A304" t="s">
        <v>3</v>
      </c>
      <c r="B304" s="2">
        <v>43412</v>
      </c>
      <c r="C304">
        <v>7.6837999999999997</v>
      </c>
      <c r="D304">
        <v>14586.72</v>
      </c>
    </row>
    <row r="305" spans="1:4">
      <c r="A305" t="s">
        <v>3</v>
      </c>
      <c r="B305" s="2">
        <v>43413</v>
      </c>
      <c r="C305">
        <v>7.6017999999999999</v>
      </c>
      <c r="D305">
        <v>14671.85</v>
      </c>
    </row>
    <row r="306" spans="1:4">
      <c r="A306" t="s">
        <v>3</v>
      </c>
      <c r="B306" s="2">
        <v>43414</v>
      </c>
      <c r="C306">
        <v>7.6013999999999999</v>
      </c>
      <c r="D306">
        <v>14671.85</v>
      </c>
    </row>
    <row r="307" spans="1:4">
      <c r="A307" t="s">
        <v>3</v>
      </c>
      <c r="B307" s="2">
        <v>43415</v>
      </c>
      <c r="C307">
        <v>7.6009000000000002</v>
      </c>
      <c r="D307">
        <v>14671.85</v>
      </c>
    </row>
    <row r="308" spans="1:4">
      <c r="A308" t="s">
        <v>3</v>
      </c>
      <c r="B308" s="2">
        <v>43416</v>
      </c>
      <c r="C308">
        <v>7.5877999999999997</v>
      </c>
      <c r="D308">
        <v>14549.46</v>
      </c>
    </row>
    <row r="309" spans="1:4">
      <c r="A309" t="s">
        <v>3</v>
      </c>
      <c r="B309" s="2">
        <v>43417</v>
      </c>
      <c r="C309">
        <v>7.5692000000000004</v>
      </c>
      <c r="D309">
        <v>14578.29</v>
      </c>
    </row>
    <row r="310" spans="1:4">
      <c r="A310" t="s">
        <v>3</v>
      </c>
      <c r="B310" s="2">
        <v>43418</v>
      </c>
      <c r="C310">
        <v>7.5738000000000003</v>
      </c>
      <c r="D310">
        <v>14547.74</v>
      </c>
    </row>
    <row r="311" spans="1:4">
      <c r="A311" t="s">
        <v>3</v>
      </c>
      <c r="B311" s="2">
        <v>43419</v>
      </c>
      <c r="C311">
        <v>7.6276000000000002</v>
      </c>
      <c r="D311">
        <v>14548.04</v>
      </c>
    </row>
    <row r="312" spans="1:4">
      <c r="A312" t="s">
        <v>3</v>
      </c>
      <c r="B312" s="2">
        <v>43420</v>
      </c>
      <c r="C312">
        <v>7.6422999999999996</v>
      </c>
      <c r="D312">
        <v>14485.88</v>
      </c>
    </row>
    <row r="313" spans="1:4">
      <c r="A313" t="s">
        <v>3</v>
      </c>
      <c r="B313" s="2">
        <v>43421</v>
      </c>
      <c r="C313">
        <v>7.6418999999999997</v>
      </c>
      <c r="D313">
        <v>14485.88</v>
      </c>
    </row>
    <row r="314" spans="1:4">
      <c r="A314" t="s">
        <v>3</v>
      </c>
      <c r="B314" s="2">
        <v>43422</v>
      </c>
      <c r="C314">
        <v>7.6414</v>
      </c>
      <c r="D314">
        <v>14485.88</v>
      </c>
    </row>
    <row r="315" spans="1:4">
      <c r="A315" t="s">
        <v>3</v>
      </c>
      <c r="B315" s="2">
        <v>43423</v>
      </c>
      <c r="C315">
        <v>7.7263999999999999</v>
      </c>
      <c r="D315">
        <v>14538.65</v>
      </c>
    </row>
    <row r="316" spans="1:4">
      <c r="A316" t="s">
        <v>3</v>
      </c>
      <c r="B316" s="2">
        <v>43424</v>
      </c>
      <c r="C316">
        <v>7.7565</v>
      </c>
      <c r="D316">
        <v>14405.55</v>
      </c>
    </row>
    <row r="317" spans="1:4">
      <c r="A317" t="s">
        <v>3</v>
      </c>
      <c r="B317" s="2">
        <v>43425</v>
      </c>
      <c r="C317">
        <v>7.7361000000000004</v>
      </c>
      <c r="D317">
        <v>14414.49</v>
      </c>
    </row>
    <row r="318" spans="1:4">
      <c r="A318" t="s">
        <v>3</v>
      </c>
      <c r="B318" s="2">
        <v>43426</v>
      </c>
      <c r="C318">
        <v>7.7065000000000001</v>
      </c>
      <c r="D318">
        <v>14350.83</v>
      </c>
    </row>
    <row r="319" spans="1:4">
      <c r="A319" t="s">
        <v>3</v>
      </c>
      <c r="B319" s="2">
        <v>43427</v>
      </c>
      <c r="C319">
        <v>7.7061000000000002</v>
      </c>
      <c r="D319">
        <v>14350.83</v>
      </c>
    </row>
    <row r="320" spans="1:4">
      <c r="A320" t="s">
        <v>3</v>
      </c>
      <c r="B320" s="2">
        <v>43428</v>
      </c>
      <c r="C320">
        <v>7.7055999999999996</v>
      </c>
      <c r="D320">
        <v>14350.83</v>
      </c>
    </row>
    <row r="321" spans="1:4">
      <c r="A321" t="s">
        <v>3</v>
      </c>
      <c r="B321" s="2">
        <v>43429</v>
      </c>
      <c r="C321">
        <v>7.7050999999999998</v>
      </c>
      <c r="D321">
        <v>14350.83</v>
      </c>
    </row>
    <row r="322" spans="1:4">
      <c r="A322" t="s">
        <v>3</v>
      </c>
      <c r="B322" s="2">
        <v>43430</v>
      </c>
      <c r="C322">
        <v>7.7694000000000001</v>
      </c>
      <c r="D322">
        <v>14329.08</v>
      </c>
    </row>
    <row r="323" spans="1:4">
      <c r="A323" t="s">
        <v>3</v>
      </c>
      <c r="B323" s="2">
        <v>43431</v>
      </c>
      <c r="C323">
        <v>7.9126000000000003</v>
      </c>
      <c r="D323">
        <v>14390.79</v>
      </c>
    </row>
    <row r="324" spans="1:4">
      <c r="A324" t="s">
        <v>3</v>
      </c>
      <c r="B324" s="2">
        <v>43432</v>
      </c>
      <c r="C324">
        <v>7.9516999999999998</v>
      </c>
      <c r="D324">
        <v>14321.44</v>
      </c>
    </row>
    <row r="325" spans="1:4">
      <c r="A325" t="s">
        <v>3</v>
      </c>
      <c r="B325" s="2">
        <v>43433</v>
      </c>
      <c r="C325">
        <v>8.0038</v>
      </c>
      <c r="D325">
        <v>14352.88</v>
      </c>
    </row>
    <row r="326" spans="1:4">
      <c r="A326" t="s">
        <v>3</v>
      </c>
      <c r="B326" s="2">
        <v>43434</v>
      </c>
      <c r="C326">
        <v>8.0137999999999998</v>
      </c>
      <c r="D326">
        <v>14427.16</v>
      </c>
    </row>
    <row r="327" spans="1:4">
      <c r="A327" t="s">
        <v>3</v>
      </c>
      <c r="B327" s="2">
        <v>43435</v>
      </c>
      <c r="C327">
        <v>8.0132999999999992</v>
      </c>
      <c r="D327">
        <v>14427.16</v>
      </c>
    </row>
    <row r="328" spans="1:4">
      <c r="A328" t="s">
        <v>3</v>
      </c>
      <c r="B328" s="2">
        <v>43436</v>
      </c>
      <c r="C328">
        <v>8.0129000000000001</v>
      </c>
      <c r="D328">
        <v>14427.16</v>
      </c>
    </row>
    <row r="329" spans="1:4">
      <c r="A329" t="s">
        <v>3</v>
      </c>
      <c r="B329" s="2">
        <v>43437</v>
      </c>
      <c r="C329">
        <v>8.0315999999999992</v>
      </c>
      <c r="D329">
        <v>14494.09</v>
      </c>
    </row>
    <row r="330" spans="1:4">
      <c r="A330" t="s">
        <v>3</v>
      </c>
      <c r="B330" s="2">
        <v>43438</v>
      </c>
      <c r="C330">
        <v>8.0432000000000006</v>
      </c>
      <c r="D330">
        <v>14514.22</v>
      </c>
    </row>
    <row r="331" spans="1:4">
      <c r="A331" t="s">
        <v>3</v>
      </c>
      <c r="B331" s="2">
        <v>43439</v>
      </c>
      <c r="C331">
        <v>8.0279000000000007</v>
      </c>
      <c r="D331">
        <v>14337.9</v>
      </c>
    </row>
    <row r="332" spans="1:4">
      <c r="A332" t="s">
        <v>3</v>
      </c>
      <c r="B332" s="2">
        <v>43440</v>
      </c>
      <c r="C332">
        <v>7.9170999999999996</v>
      </c>
      <c r="D332">
        <v>14143.3</v>
      </c>
    </row>
    <row r="333" spans="1:4">
      <c r="A333" t="s">
        <v>3</v>
      </c>
      <c r="B333" s="2">
        <v>43441</v>
      </c>
      <c r="C333">
        <v>7.9501999999999997</v>
      </c>
      <c r="D333">
        <v>14104.65</v>
      </c>
    </row>
    <row r="334" spans="1:4">
      <c r="A334" t="s">
        <v>3</v>
      </c>
      <c r="B334" s="2">
        <v>43442</v>
      </c>
      <c r="C334">
        <v>7.9497999999999998</v>
      </c>
      <c r="D334">
        <v>14104.65</v>
      </c>
    </row>
    <row r="335" spans="1:4">
      <c r="A335" t="s">
        <v>3</v>
      </c>
      <c r="B335" s="2">
        <v>43443</v>
      </c>
      <c r="C335">
        <v>7.9493</v>
      </c>
      <c r="D335">
        <v>14104.65</v>
      </c>
    </row>
    <row r="336" spans="1:4">
      <c r="A336" t="s">
        <v>3</v>
      </c>
      <c r="B336" s="2">
        <v>43444</v>
      </c>
      <c r="C336">
        <v>7.7832999999999997</v>
      </c>
      <c r="D336">
        <v>13845.7</v>
      </c>
    </row>
    <row r="337" spans="1:4">
      <c r="A337" t="s">
        <v>3</v>
      </c>
      <c r="B337" s="2">
        <v>43445</v>
      </c>
      <c r="C337">
        <v>7.7907999999999999</v>
      </c>
      <c r="D337">
        <v>14058.76</v>
      </c>
    </row>
    <row r="338" spans="1:4">
      <c r="A338" t="s">
        <v>3</v>
      </c>
      <c r="B338" s="2">
        <v>43446</v>
      </c>
      <c r="C338">
        <v>7.9330999999999996</v>
      </c>
      <c r="D338">
        <v>14404.02</v>
      </c>
    </row>
    <row r="339" spans="1:4">
      <c r="A339" t="s">
        <v>3</v>
      </c>
      <c r="B339" s="2">
        <v>43447</v>
      </c>
      <c r="C339">
        <v>7.9840999999999998</v>
      </c>
      <c r="D339">
        <v>14497.69</v>
      </c>
    </row>
    <row r="340" spans="1:4">
      <c r="A340" t="s">
        <v>3</v>
      </c>
      <c r="B340" s="2">
        <v>43448</v>
      </c>
      <c r="C340">
        <v>7.9861000000000004</v>
      </c>
      <c r="D340">
        <v>14501.76</v>
      </c>
    </row>
    <row r="341" spans="1:4">
      <c r="A341" t="s">
        <v>3</v>
      </c>
      <c r="B341" s="2">
        <v>43449</v>
      </c>
      <c r="C341">
        <v>7.9855999999999998</v>
      </c>
      <c r="D341">
        <v>14501.76</v>
      </c>
    </row>
    <row r="342" spans="1:4">
      <c r="A342" t="s">
        <v>3</v>
      </c>
      <c r="B342" s="2">
        <v>43450</v>
      </c>
      <c r="C342">
        <v>7.9851000000000001</v>
      </c>
      <c r="D342">
        <v>14501.76</v>
      </c>
    </row>
    <row r="343" spans="1:4">
      <c r="A343" t="s">
        <v>3</v>
      </c>
      <c r="B343" s="2">
        <v>43451</v>
      </c>
      <c r="C343">
        <v>7.9554999999999998</v>
      </c>
      <c r="D343">
        <v>14540.04</v>
      </c>
    </row>
    <row r="344" spans="1:4">
      <c r="A344" t="s">
        <v>3</v>
      </c>
      <c r="B344" s="2">
        <v>43452</v>
      </c>
      <c r="C344">
        <v>7.9907000000000004</v>
      </c>
      <c r="D344">
        <v>14605.52</v>
      </c>
    </row>
    <row r="345" spans="1:4">
      <c r="A345" t="s">
        <v>3</v>
      </c>
      <c r="B345" s="2">
        <v>43453</v>
      </c>
      <c r="C345">
        <v>8.0175999999999998</v>
      </c>
      <c r="D345">
        <v>14764.58</v>
      </c>
    </row>
    <row r="346" spans="1:4">
      <c r="A346" t="s">
        <v>3</v>
      </c>
      <c r="B346" s="2">
        <v>43454</v>
      </c>
      <c r="C346">
        <v>8.0144000000000002</v>
      </c>
      <c r="D346">
        <v>14781.67</v>
      </c>
    </row>
    <row r="347" spans="1:4">
      <c r="A347" t="s">
        <v>3</v>
      </c>
      <c r="B347" s="2">
        <v>43455</v>
      </c>
      <c r="C347">
        <v>7.9638</v>
      </c>
      <c r="D347">
        <v>14633.62</v>
      </c>
    </row>
    <row r="348" spans="1:4">
      <c r="A348" t="s">
        <v>3</v>
      </c>
      <c r="B348" s="2">
        <v>43456</v>
      </c>
      <c r="C348">
        <v>7.9633000000000003</v>
      </c>
      <c r="D348">
        <v>14633.62</v>
      </c>
    </row>
    <row r="349" spans="1:4">
      <c r="A349" t="s">
        <v>3</v>
      </c>
      <c r="B349" s="2">
        <v>43457</v>
      </c>
      <c r="C349">
        <v>7.9627999999999997</v>
      </c>
      <c r="D349">
        <v>14633.62</v>
      </c>
    </row>
    <row r="350" spans="1:4">
      <c r="A350" t="s">
        <v>3</v>
      </c>
      <c r="B350" s="2">
        <v>43458</v>
      </c>
      <c r="C350">
        <v>7.9195000000000002</v>
      </c>
      <c r="D350">
        <v>14466.4</v>
      </c>
    </row>
    <row r="351" spans="1:4">
      <c r="A351" t="s">
        <v>3</v>
      </c>
      <c r="B351" s="2">
        <v>43459</v>
      </c>
      <c r="C351">
        <v>7.9189999999999996</v>
      </c>
      <c r="D351">
        <v>14466.4</v>
      </c>
    </row>
    <row r="352" spans="1:4">
      <c r="A352" t="s">
        <v>3</v>
      </c>
      <c r="B352" s="2">
        <v>43460</v>
      </c>
      <c r="C352">
        <v>7.9017999999999997</v>
      </c>
      <c r="D352">
        <v>14436.48</v>
      </c>
    </row>
    <row r="353" spans="1:4">
      <c r="A353" t="s">
        <v>3</v>
      </c>
      <c r="B353" s="2">
        <v>43461</v>
      </c>
      <c r="C353">
        <v>7.915</v>
      </c>
      <c r="D353">
        <v>14481.87</v>
      </c>
    </row>
    <row r="354" spans="1:4">
      <c r="A354" t="s">
        <v>3</v>
      </c>
      <c r="B354" s="2">
        <v>43462</v>
      </c>
      <c r="C354">
        <v>7.9565000000000001</v>
      </c>
      <c r="D354">
        <v>14605.69</v>
      </c>
    </row>
    <row r="355" spans="1:4">
      <c r="A355" t="s">
        <v>3</v>
      </c>
      <c r="B355" s="2">
        <v>43463</v>
      </c>
      <c r="C355">
        <v>7.9560000000000004</v>
      </c>
      <c r="D355">
        <v>14605.69</v>
      </c>
    </row>
    <row r="356" spans="1:4">
      <c r="A356" t="s">
        <v>3</v>
      </c>
      <c r="B356" s="2">
        <v>43464</v>
      </c>
      <c r="C356">
        <v>7.9555999999999996</v>
      </c>
      <c r="D356">
        <v>14605.69</v>
      </c>
    </row>
    <row r="357" spans="1:4">
      <c r="A357" t="s">
        <v>3</v>
      </c>
      <c r="B357" s="2">
        <v>43465</v>
      </c>
      <c r="C357">
        <v>7.9859</v>
      </c>
      <c r="D357">
        <v>14706.69</v>
      </c>
    </row>
    <row r="358" spans="1:4">
      <c r="A358" t="s">
        <v>3</v>
      </c>
      <c r="B358" s="2">
        <v>43466</v>
      </c>
      <c r="C358">
        <v>7.9573</v>
      </c>
      <c r="D358">
        <v>14766.86</v>
      </c>
    </row>
    <row r="359" spans="1:4">
      <c r="A359" t="s">
        <v>3</v>
      </c>
      <c r="B359" s="2">
        <v>43467</v>
      </c>
      <c r="C359">
        <v>7.9077000000000002</v>
      </c>
      <c r="D359">
        <v>14658.2</v>
      </c>
    </row>
    <row r="360" spans="1:4">
      <c r="A360" t="s">
        <v>3</v>
      </c>
      <c r="B360" s="2">
        <v>43468</v>
      </c>
      <c r="C360">
        <v>7.8735999999999997</v>
      </c>
      <c r="D360">
        <v>14572.68</v>
      </c>
    </row>
    <row r="361" spans="1:4">
      <c r="A361" t="s">
        <v>3</v>
      </c>
      <c r="B361" s="2">
        <v>43469</v>
      </c>
      <c r="C361">
        <v>7.8292000000000002</v>
      </c>
      <c r="D361">
        <v>14592.41</v>
      </c>
    </row>
    <row r="362" spans="1:4">
      <c r="A362" t="s">
        <v>3</v>
      </c>
      <c r="B362" s="2">
        <v>43470</v>
      </c>
      <c r="C362">
        <v>7.8288000000000002</v>
      </c>
      <c r="D362">
        <v>14592.41</v>
      </c>
    </row>
    <row r="363" spans="1:4">
      <c r="A363" t="s">
        <v>3</v>
      </c>
      <c r="B363" s="2">
        <v>43471</v>
      </c>
      <c r="C363">
        <v>7.8282999999999996</v>
      </c>
      <c r="D363">
        <v>14592.41</v>
      </c>
    </row>
    <row r="364" spans="1:4">
      <c r="A364" t="s">
        <v>3</v>
      </c>
      <c r="B364" s="2">
        <v>43472</v>
      </c>
      <c r="C364">
        <v>7.8087</v>
      </c>
      <c r="D364">
        <v>14600.97</v>
      </c>
    </row>
    <row r="365" spans="1:4">
      <c r="A365" t="s">
        <v>3</v>
      </c>
      <c r="B365" s="2">
        <v>43473</v>
      </c>
      <c r="C365">
        <v>7.7537000000000003</v>
      </c>
      <c r="D365">
        <v>14625.11</v>
      </c>
    </row>
    <row r="366" spans="1:4">
      <c r="A366" t="s">
        <v>3</v>
      </c>
      <c r="B366" s="2">
        <v>43474</v>
      </c>
      <c r="C366">
        <v>7.6395</v>
      </c>
      <c r="D366">
        <v>14600.97</v>
      </c>
    </row>
    <row r="367" spans="1:4">
      <c r="A367" t="s">
        <v>3</v>
      </c>
      <c r="B367" s="2">
        <v>43475</v>
      </c>
      <c r="C367">
        <v>7.6106999999999996</v>
      </c>
      <c r="D367">
        <v>14628.24</v>
      </c>
    </row>
    <row r="368" spans="1:4">
      <c r="A368" t="s">
        <v>3</v>
      </c>
      <c r="B368" s="2">
        <v>43476</v>
      </c>
      <c r="C368">
        <v>7.6372</v>
      </c>
      <c r="D368">
        <v>14600.37</v>
      </c>
    </row>
    <row r="369" spans="1:4">
      <c r="A369" t="s">
        <v>3</v>
      </c>
      <c r="B369" s="2">
        <v>43477</v>
      </c>
      <c r="C369">
        <v>7.6368</v>
      </c>
      <c r="D369">
        <v>14600.37</v>
      </c>
    </row>
    <row r="370" spans="1:4">
      <c r="A370" t="s">
        <v>3</v>
      </c>
      <c r="B370" s="2">
        <v>43478</v>
      </c>
      <c r="C370">
        <v>7.6364000000000001</v>
      </c>
      <c r="D370">
        <v>14600.37</v>
      </c>
    </row>
    <row r="371" spans="1:4">
      <c r="A371" t="s">
        <v>3</v>
      </c>
      <c r="B371" s="2">
        <v>43479</v>
      </c>
      <c r="C371">
        <v>7.6230000000000002</v>
      </c>
      <c r="D371">
        <v>14536.14</v>
      </c>
    </row>
    <row r="372" spans="1:4">
      <c r="A372" t="s">
        <v>3</v>
      </c>
      <c r="B372" s="2">
        <v>43480</v>
      </c>
      <c r="C372">
        <v>7.6910999999999996</v>
      </c>
      <c r="D372">
        <v>14638.42</v>
      </c>
    </row>
    <row r="373" spans="1:4">
      <c r="A373" t="s">
        <v>3</v>
      </c>
      <c r="B373" s="2">
        <v>43481</v>
      </c>
      <c r="C373">
        <v>7.6835000000000004</v>
      </c>
      <c r="D373">
        <v>14659.61</v>
      </c>
    </row>
    <row r="374" spans="1:4">
      <c r="A374" t="s">
        <v>3</v>
      </c>
      <c r="B374" s="2">
        <v>43482</v>
      </c>
      <c r="C374">
        <v>7.6894999999999998</v>
      </c>
      <c r="D374">
        <v>14611.52</v>
      </c>
    </row>
    <row r="375" spans="1:4">
      <c r="A375" t="s">
        <v>3</v>
      </c>
      <c r="B375" s="2">
        <v>43483</v>
      </c>
      <c r="C375">
        <v>7.6455000000000002</v>
      </c>
      <c r="D375">
        <v>14504.6</v>
      </c>
    </row>
    <row r="376" spans="1:4">
      <c r="A376" t="s">
        <v>3</v>
      </c>
      <c r="B376" s="2">
        <v>43484</v>
      </c>
      <c r="C376">
        <v>7.6449999999999996</v>
      </c>
      <c r="D376">
        <v>14504.6</v>
      </c>
    </row>
    <row r="377" spans="1:4">
      <c r="A377" t="s">
        <v>3</v>
      </c>
      <c r="B377" s="2">
        <v>43485</v>
      </c>
      <c r="C377">
        <v>7.6445999999999996</v>
      </c>
      <c r="D377">
        <v>14504.6</v>
      </c>
    </row>
    <row r="378" spans="1:4">
      <c r="A378" t="s">
        <v>3</v>
      </c>
      <c r="B378" s="2">
        <v>43486</v>
      </c>
      <c r="C378">
        <v>7.5982000000000003</v>
      </c>
      <c r="D378">
        <v>14402.55</v>
      </c>
    </row>
    <row r="379" spans="1:4">
      <c r="A379" t="s">
        <v>3</v>
      </c>
      <c r="B379" s="2">
        <v>43487</v>
      </c>
      <c r="C379">
        <v>7.5292000000000003</v>
      </c>
      <c r="D379">
        <v>14331.68</v>
      </c>
    </row>
    <row r="380" spans="1:4">
      <c r="A380" t="s">
        <v>3</v>
      </c>
      <c r="B380" s="2">
        <v>43488</v>
      </c>
      <c r="C380">
        <v>7.5552000000000001</v>
      </c>
      <c r="D380">
        <v>14309.25</v>
      </c>
    </row>
    <row r="381" spans="1:4">
      <c r="A381" t="s">
        <v>3</v>
      </c>
      <c r="B381" s="2">
        <v>43489</v>
      </c>
      <c r="C381">
        <v>7.5815999999999999</v>
      </c>
      <c r="D381">
        <v>14225.39</v>
      </c>
    </row>
    <row r="382" spans="1:4">
      <c r="A382" t="s">
        <v>3</v>
      </c>
      <c r="B382" s="2">
        <v>43490</v>
      </c>
      <c r="C382">
        <v>7.5244</v>
      </c>
      <c r="D382">
        <v>14000.2</v>
      </c>
    </row>
    <row r="383" spans="1:4">
      <c r="A383" t="s">
        <v>3</v>
      </c>
      <c r="B383" s="2">
        <v>43491</v>
      </c>
      <c r="C383">
        <v>7.5239000000000003</v>
      </c>
      <c r="D383">
        <v>14000.2</v>
      </c>
    </row>
    <row r="384" spans="1:4">
      <c r="A384" t="s">
        <v>3</v>
      </c>
      <c r="B384" s="2">
        <v>43492</v>
      </c>
      <c r="C384">
        <v>7.5235000000000003</v>
      </c>
      <c r="D384">
        <v>14000.2</v>
      </c>
    </row>
    <row r="385" spans="1:4">
      <c r="A385" t="s">
        <v>3</v>
      </c>
      <c r="B385" s="2">
        <v>43493</v>
      </c>
      <c r="C385">
        <v>7.4326999999999996</v>
      </c>
      <c r="D385">
        <v>13721.54</v>
      </c>
    </row>
    <row r="386" spans="1:4">
      <c r="A386" t="s">
        <v>3</v>
      </c>
      <c r="B386" s="2">
        <v>43494</v>
      </c>
      <c r="C386">
        <v>7.3971</v>
      </c>
      <c r="D386">
        <v>13707.83</v>
      </c>
    </row>
    <row r="387" spans="1:4">
      <c r="A387" t="s">
        <v>3</v>
      </c>
      <c r="B387" s="2">
        <v>43495</v>
      </c>
      <c r="C387">
        <v>7.5065999999999997</v>
      </c>
      <c r="D387">
        <v>13815.39</v>
      </c>
    </row>
    <row r="388" spans="1:4">
      <c r="A388" t="s">
        <v>3</v>
      </c>
      <c r="B388" s="2">
        <v>43496</v>
      </c>
      <c r="C388">
        <v>7.5198999999999998</v>
      </c>
      <c r="D388">
        <v>13926.22</v>
      </c>
    </row>
    <row r="389" spans="1:4">
      <c r="A389" t="s">
        <v>3</v>
      </c>
      <c r="B389" s="2">
        <v>43497</v>
      </c>
      <c r="C389">
        <v>7.6673999999999998</v>
      </c>
      <c r="D389">
        <v>13950.45</v>
      </c>
    </row>
    <row r="390" spans="1:4">
      <c r="A390" t="s">
        <v>3</v>
      </c>
      <c r="B390" s="2">
        <v>43498</v>
      </c>
      <c r="C390">
        <v>7.6669</v>
      </c>
      <c r="D390">
        <v>13950.45</v>
      </c>
    </row>
    <row r="391" spans="1:4">
      <c r="A391" t="s">
        <v>3</v>
      </c>
      <c r="B391" s="2">
        <v>43499</v>
      </c>
      <c r="C391">
        <v>7.6665000000000001</v>
      </c>
      <c r="D391">
        <v>13950.45</v>
      </c>
    </row>
    <row r="392" spans="1:4">
      <c r="A392" t="s">
        <v>3</v>
      </c>
      <c r="B392" s="2">
        <v>43500</v>
      </c>
      <c r="C392">
        <v>7.6421000000000001</v>
      </c>
      <c r="D392">
        <v>13787.76</v>
      </c>
    </row>
    <row r="393" spans="1:4">
      <c r="A393" t="s">
        <v>3</v>
      </c>
      <c r="B393" s="2">
        <v>43501</v>
      </c>
      <c r="C393">
        <v>7.6277999999999997</v>
      </c>
      <c r="D393">
        <v>13661.71</v>
      </c>
    </row>
    <row r="394" spans="1:4">
      <c r="A394" t="s">
        <v>3</v>
      </c>
      <c r="B394" s="2">
        <v>43502</v>
      </c>
      <c r="C394">
        <v>7.6672000000000002</v>
      </c>
      <c r="D394">
        <v>13668.01</v>
      </c>
    </row>
    <row r="395" spans="1:4">
      <c r="A395" t="s">
        <v>3</v>
      </c>
      <c r="B395" s="2">
        <v>43503</v>
      </c>
      <c r="C395">
        <v>7.6772999999999998</v>
      </c>
      <c r="D395">
        <v>13778.76</v>
      </c>
    </row>
    <row r="396" spans="1:4">
      <c r="A396" t="s">
        <v>3</v>
      </c>
      <c r="B396" s="2">
        <v>43504</v>
      </c>
      <c r="C396">
        <v>7.5269000000000004</v>
      </c>
      <c r="D396">
        <v>13656.75</v>
      </c>
    </row>
    <row r="397" spans="1:4">
      <c r="A397" t="s">
        <v>3</v>
      </c>
      <c r="B397" s="2">
        <v>43505</v>
      </c>
      <c r="C397">
        <v>7.5265000000000004</v>
      </c>
      <c r="D397">
        <v>13656.75</v>
      </c>
    </row>
    <row r="398" spans="1:4">
      <c r="A398" t="s">
        <v>3</v>
      </c>
      <c r="B398" s="2">
        <v>43506</v>
      </c>
      <c r="C398">
        <v>7.5260999999999996</v>
      </c>
      <c r="D398">
        <v>13656.75</v>
      </c>
    </row>
    <row r="399" spans="1:4">
      <c r="A399" t="s">
        <v>3</v>
      </c>
      <c r="B399" s="2">
        <v>43507</v>
      </c>
      <c r="C399">
        <v>7.4505999999999997</v>
      </c>
      <c r="D399">
        <v>13450.47</v>
      </c>
    </row>
    <row r="400" spans="1:4">
      <c r="A400" t="s">
        <v>3</v>
      </c>
      <c r="B400" s="2">
        <v>43508</v>
      </c>
      <c r="C400">
        <v>7.4618000000000002</v>
      </c>
      <c r="D400">
        <v>13392.21</v>
      </c>
    </row>
    <row r="401" spans="1:4">
      <c r="A401" t="s">
        <v>3</v>
      </c>
      <c r="B401" s="2">
        <v>43509</v>
      </c>
      <c r="C401">
        <v>7.3433999999999999</v>
      </c>
      <c r="D401">
        <v>13340.96</v>
      </c>
    </row>
    <row r="402" spans="1:4">
      <c r="A402" t="s">
        <v>3</v>
      </c>
      <c r="B402" s="2">
        <v>43510</v>
      </c>
      <c r="C402">
        <v>7.3552999999999997</v>
      </c>
      <c r="D402">
        <v>13363.99</v>
      </c>
    </row>
    <row r="403" spans="1:4">
      <c r="A403" t="s">
        <v>3</v>
      </c>
      <c r="B403" s="2">
        <v>43511</v>
      </c>
      <c r="C403">
        <v>7.3125</v>
      </c>
      <c r="D403">
        <v>13252.81</v>
      </c>
    </row>
    <row r="404" spans="1:4">
      <c r="A404" t="s">
        <v>3</v>
      </c>
      <c r="B404" s="2">
        <v>43512</v>
      </c>
      <c r="C404">
        <v>7.3121</v>
      </c>
      <c r="D404">
        <v>13252.81</v>
      </c>
    </row>
    <row r="405" spans="1:4">
      <c r="A405" t="s">
        <v>3</v>
      </c>
      <c r="B405" s="2">
        <v>43513</v>
      </c>
      <c r="C405">
        <v>7.3117000000000001</v>
      </c>
      <c r="D405">
        <v>13252.81</v>
      </c>
    </row>
    <row r="406" spans="1:4">
      <c r="A406" t="s">
        <v>3</v>
      </c>
      <c r="B406" s="2">
        <v>43514</v>
      </c>
      <c r="C406">
        <v>7.3291000000000004</v>
      </c>
      <c r="D406">
        <v>13118.58</v>
      </c>
    </row>
    <row r="407" spans="1:4">
      <c r="A407" t="s">
        <v>3</v>
      </c>
      <c r="B407" s="2">
        <v>43515</v>
      </c>
      <c r="C407">
        <v>7.3564999999999996</v>
      </c>
      <c r="D407">
        <v>13161.74</v>
      </c>
    </row>
    <row r="408" spans="1:4">
      <c r="A408" t="s">
        <v>3</v>
      </c>
      <c r="B408" s="2">
        <v>43516</v>
      </c>
      <c r="C408">
        <v>7.4255000000000004</v>
      </c>
      <c r="D408">
        <v>13272.4</v>
      </c>
    </row>
    <row r="409" spans="1:4">
      <c r="A409" t="s">
        <v>3</v>
      </c>
      <c r="B409" s="2">
        <v>43517</v>
      </c>
      <c r="C409">
        <v>7.5213999999999999</v>
      </c>
      <c r="D409">
        <v>13414.17</v>
      </c>
    </row>
    <row r="410" spans="1:4">
      <c r="A410" t="s">
        <v>3</v>
      </c>
      <c r="B410" s="2">
        <v>43518</v>
      </c>
      <c r="C410">
        <v>7.5079000000000002</v>
      </c>
      <c r="D410">
        <v>13517.71</v>
      </c>
    </row>
    <row r="411" spans="1:4">
      <c r="A411" t="s">
        <v>3</v>
      </c>
      <c r="B411" s="2">
        <v>43519</v>
      </c>
      <c r="C411">
        <v>7.5075000000000003</v>
      </c>
      <c r="D411">
        <v>13517.71</v>
      </c>
    </row>
    <row r="412" spans="1:4">
      <c r="A412" t="s">
        <v>3</v>
      </c>
      <c r="B412" s="2">
        <v>43520</v>
      </c>
      <c r="C412">
        <v>7.5071000000000003</v>
      </c>
      <c r="D412">
        <v>13517.71</v>
      </c>
    </row>
    <row r="413" spans="1:4">
      <c r="A413" t="s">
        <v>3</v>
      </c>
      <c r="B413" s="2">
        <v>43521</v>
      </c>
      <c r="C413">
        <v>7.5128000000000004</v>
      </c>
      <c r="D413">
        <v>13618</v>
      </c>
    </row>
    <row r="414" spans="1:4">
      <c r="A414" t="s">
        <v>3</v>
      </c>
      <c r="B414" s="2">
        <v>43522</v>
      </c>
      <c r="C414">
        <v>7.4593999999999996</v>
      </c>
      <c r="D414">
        <v>13550.26</v>
      </c>
    </row>
    <row r="415" spans="1:4">
      <c r="A415" t="s">
        <v>3</v>
      </c>
      <c r="B415" s="2">
        <v>43523</v>
      </c>
      <c r="C415">
        <v>7.4096000000000002</v>
      </c>
      <c r="D415">
        <v>13573.39</v>
      </c>
    </row>
    <row r="416" spans="1:4">
      <c r="A416" t="s">
        <v>3</v>
      </c>
      <c r="B416" s="2">
        <v>43524</v>
      </c>
      <c r="C416">
        <v>7.4577999999999998</v>
      </c>
      <c r="D416">
        <v>13689.84</v>
      </c>
    </row>
    <row r="417" spans="1:4">
      <c r="A417" t="s">
        <v>3</v>
      </c>
      <c r="B417" s="2">
        <v>43525</v>
      </c>
      <c r="C417">
        <v>7.5525000000000002</v>
      </c>
      <c r="D417">
        <v>13981.73</v>
      </c>
    </row>
    <row r="418" spans="1:4">
      <c r="A418" t="s">
        <v>3</v>
      </c>
      <c r="B418" s="2">
        <v>43526</v>
      </c>
      <c r="C418">
        <v>7.5519999999999996</v>
      </c>
      <c r="D418">
        <v>13981.73</v>
      </c>
    </row>
    <row r="419" spans="1:4">
      <c r="A419" t="s">
        <v>3</v>
      </c>
      <c r="B419" s="2">
        <v>43527</v>
      </c>
      <c r="C419">
        <v>7.5515999999999996</v>
      </c>
      <c r="D419">
        <v>13981.73</v>
      </c>
    </row>
    <row r="420" spans="1:4">
      <c r="A420" t="s">
        <v>3</v>
      </c>
      <c r="B420" s="2">
        <v>43528</v>
      </c>
      <c r="C420">
        <v>7.5511999999999997</v>
      </c>
      <c r="D420">
        <v>13981.73</v>
      </c>
    </row>
    <row r="421" spans="1:4">
      <c r="A421" t="s">
        <v>3</v>
      </c>
      <c r="B421" s="2">
        <v>43529</v>
      </c>
      <c r="C421">
        <v>7.6627999999999998</v>
      </c>
      <c r="D421">
        <v>14416.91</v>
      </c>
    </row>
    <row r="422" spans="1:4">
      <c r="A422" t="s">
        <v>3</v>
      </c>
      <c r="B422" s="2">
        <v>43530</v>
      </c>
      <c r="C422">
        <v>7.8261000000000003</v>
      </c>
      <c r="D422">
        <v>14556.67</v>
      </c>
    </row>
    <row r="423" spans="1:4">
      <c r="A423" t="s">
        <v>3</v>
      </c>
      <c r="B423" s="2">
        <v>43531</v>
      </c>
      <c r="C423">
        <v>7.8929999999999998</v>
      </c>
      <c r="D423">
        <v>14540.21</v>
      </c>
    </row>
    <row r="424" spans="1:4">
      <c r="A424" t="s">
        <v>3</v>
      </c>
      <c r="B424" s="2">
        <v>43532</v>
      </c>
      <c r="C424">
        <v>7.8715999999999999</v>
      </c>
      <c r="D424">
        <v>14529.06</v>
      </c>
    </row>
    <row r="425" spans="1:4">
      <c r="A425" t="s">
        <v>3</v>
      </c>
      <c r="B425" s="2">
        <v>43533</v>
      </c>
      <c r="C425">
        <v>7.8712</v>
      </c>
      <c r="D425">
        <v>14529.06</v>
      </c>
    </row>
    <row r="426" spans="1:4">
      <c r="A426" t="s">
        <v>3</v>
      </c>
      <c r="B426" s="2">
        <v>43534</v>
      </c>
      <c r="C426">
        <v>7.8708</v>
      </c>
      <c r="D426">
        <v>14529.06</v>
      </c>
    </row>
    <row r="427" spans="1:4">
      <c r="A427" t="s">
        <v>3</v>
      </c>
      <c r="B427" s="2">
        <v>43535</v>
      </c>
      <c r="C427">
        <v>7.9516</v>
      </c>
      <c r="D427">
        <v>14762.67</v>
      </c>
    </row>
    <row r="428" spans="1:4">
      <c r="A428" t="s">
        <v>3</v>
      </c>
      <c r="B428" s="2">
        <v>43536</v>
      </c>
      <c r="C428">
        <v>7.9634999999999998</v>
      </c>
      <c r="D428">
        <v>14920.5</v>
      </c>
    </row>
    <row r="429" spans="1:4">
      <c r="A429" t="s">
        <v>3</v>
      </c>
      <c r="B429" s="2">
        <v>43537</v>
      </c>
      <c r="C429">
        <v>7.9596</v>
      </c>
      <c r="D429">
        <v>14874.69</v>
      </c>
    </row>
    <row r="430" spans="1:4">
      <c r="A430" t="s">
        <v>3</v>
      </c>
      <c r="B430" s="2">
        <v>43538</v>
      </c>
      <c r="C430">
        <v>7.8567999999999998</v>
      </c>
      <c r="D430">
        <v>14887.8</v>
      </c>
    </row>
    <row r="431" spans="1:4">
      <c r="A431" t="s">
        <v>3</v>
      </c>
      <c r="B431" s="2">
        <v>43539</v>
      </c>
      <c r="C431">
        <v>7.8367000000000004</v>
      </c>
      <c r="D431">
        <v>14837.18</v>
      </c>
    </row>
    <row r="432" spans="1:4">
      <c r="A432" t="s">
        <v>3</v>
      </c>
      <c r="B432" s="2">
        <v>43540</v>
      </c>
      <c r="C432">
        <v>7.8362999999999996</v>
      </c>
      <c r="D432">
        <v>14837.18</v>
      </c>
    </row>
    <row r="433" spans="1:4">
      <c r="A433" t="s">
        <v>3</v>
      </c>
      <c r="B433" s="2">
        <v>43541</v>
      </c>
      <c r="C433">
        <v>7.8360000000000003</v>
      </c>
      <c r="D433">
        <v>14837.18</v>
      </c>
    </row>
    <row r="434" spans="1:4">
      <c r="A434" t="s">
        <v>3</v>
      </c>
      <c r="B434" s="2">
        <v>43542</v>
      </c>
      <c r="C434">
        <v>7.8411</v>
      </c>
      <c r="D434">
        <v>14818.19</v>
      </c>
    </row>
    <row r="435" spans="1:4">
      <c r="A435" t="s">
        <v>3</v>
      </c>
      <c r="B435" s="2">
        <v>43543</v>
      </c>
      <c r="C435">
        <v>7.8826999999999998</v>
      </c>
      <c r="D435">
        <v>14873.36</v>
      </c>
    </row>
    <row r="436" spans="1:4">
      <c r="A436" t="s">
        <v>3</v>
      </c>
      <c r="B436" s="2">
        <v>43544</v>
      </c>
      <c r="C436">
        <v>7.8728999999999996</v>
      </c>
      <c r="D436">
        <v>14824.47</v>
      </c>
    </row>
    <row r="437" spans="1:4">
      <c r="A437" t="s">
        <v>3</v>
      </c>
      <c r="B437" s="2">
        <v>43545</v>
      </c>
      <c r="C437">
        <v>7.8724999999999996</v>
      </c>
      <c r="D437">
        <v>14824.47</v>
      </c>
    </row>
    <row r="438" spans="1:4">
      <c r="A438" t="s">
        <v>3</v>
      </c>
      <c r="B438" s="2">
        <v>43546</v>
      </c>
      <c r="C438">
        <v>7.8154000000000003</v>
      </c>
      <c r="D438">
        <v>14758.8</v>
      </c>
    </row>
    <row r="439" spans="1:4">
      <c r="A439" t="s">
        <v>3</v>
      </c>
      <c r="B439" s="2">
        <v>43547</v>
      </c>
      <c r="C439">
        <v>7.8148999999999997</v>
      </c>
      <c r="D439">
        <v>14758.8</v>
      </c>
    </row>
    <row r="440" spans="1:4">
      <c r="A440" t="s">
        <v>3</v>
      </c>
      <c r="B440" s="2">
        <v>43548</v>
      </c>
      <c r="C440">
        <v>7.8146000000000004</v>
      </c>
      <c r="D440">
        <v>14758.8</v>
      </c>
    </row>
    <row r="441" spans="1:4">
      <c r="A441" t="s">
        <v>3</v>
      </c>
      <c r="B441" s="2">
        <v>43549</v>
      </c>
      <c r="C441">
        <v>7.7922000000000002</v>
      </c>
      <c r="D441">
        <v>14587.79</v>
      </c>
    </row>
    <row r="442" spans="1:4">
      <c r="A442" t="s">
        <v>3</v>
      </c>
      <c r="B442" s="2">
        <v>43550</v>
      </c>
      <c r="C442">
        <v>7.8787000000000003</v>
      </c>
      <c r="D442">
        <v>14683.64</v>
      </c>
    </row>
    <row r="443" spans="1:4">
      <c r="A443" t="s">
        <v>3</v>
      </c>
      <c r="B443" s="2">
        <v>43551</v>
      </c>
      <c r="C443">
        <v>7.9509999999999996</v>
      </c>
      <c r="D443">
        <v>14778.26</v>
      </c>
    </row>
    <row r="444" spans="1:4">
      <c r="A444" t="s">
        <v>3</v>
      </c>
      <c r="B444" s="2">
        <v>43552</v>
      </c>
      <c r="C444">
        <v>8.0204000000000004</v>
      </c>
      <c r="D444">
        <v>14918.29</v>
      </c>
    </row>
    <row r="445" spans="1:4">
      <c r="A445" t="s">
        <v>3</v>
      </c>
      <c r="B445" s="2">
        <v>43553</v>
      </c>
      <c r="C445">
        <v>8.0601000000000003</v>
      </c>
      <c r="D445">
        <v>15027.36</v>
      </c>
    </row>
    <row r="446" spans="1:4">
      <c r="A446" t="s">
        <v>3</v>
      </c>
      <c r="B446" s="2">
        <v>43554</v>
      </c>
      <c r="C446">
        <v>8.0595999999999997</v>
      </c>
      <c r="D446">
        <v>15027.36</v>
      </c>
    </row>
    <row r="447" spans="1:4">
      <c r="A447" t="s">
        <v>3</v>
      </c>
      <c r="B447" s="2">
        <v>43555</v>
      </c>
      <c r="C447">
        <v>8.0594000000000001</v>
      </c>
      <c r="D447">
        <v>15027.36</v>
      </c>
    </row>
    <row r="448" spans="1:4">
      <c r="A448" t="s">
        <v>3</v>
      </c>
      <c r="B448" s="2">
        <v>43556</v>
      </c>
      <c r="C448">
        <v>8.1302000000000003</v>
      </c>
      <c r="D448">
        <v>15144.4</v>
      </c>
    </row>
    <row r="449" spans="1:4">
      <c r="A449" t="s">
        <v>3</v>
      </c>
      <c r="B449" s="2">
        <v>43557</v>
      </c>
      <c r="C449">
        <v>8.1248000000000005</v>
      </c>
      <c r="D449">
        <v>15116.84</v>
      </c>
    </row>
    <row r="450" spans="1:4">
      <c r="A450" t="s">
        <v>3</v>
      </c>
      <c r="B450" s="2">
        <v>43558</v>
      </c>
      <c r="C450">
        <v>8.0978999999999992</v>
      </c>
      <c r="D450">
        <v>14985.55</v>
      </c>
    </row>
    <row r="451" spans="1:4">
      <c r="A451" t="s">
        <v>3</v>
      </c>
      <c r="B451" s="2">
        <v>43559</v>
      </c>
      <c r="C451">
        <v>8.0388999999999999</v>
      </c>
      <c r="D451">
        <v>14938.26</v>
      </c>
    </row>
    <row r="452" spans="1:4">
      <c r="A452" t="s">
        <v>3</v>
      </c>
      <c r="B452" s="2">
        <v>43560</v>
      </c>
      <c r="C452">
        <v>8.0850000000000009</v>
      </c>
      <c r="D452">
        <v>15045.87</v>
      </c>
    </row>
    <row r="453" spans="1:4">
      <c r="A453" t="s">
        <v>3</v>
      </c>
      <c r="B453" s="2">
        <v>43561</v>
      </c>
      <c r="C453">
        <v>8.0845000000000002</v>
      </c>
      <c r="D453">
        <v>15045.87</v>
      </c>
    </row>
    <row r="454" spans="1:4">
      <c r="A454" t="s">
        <v>3</v>
      </c>
      <c r="B454" s="2">
        <v>43562</v>
      </c>
      <c r="C454">
        <v>8.0841999999999992</v>
      </c>
      <c r="D454">
        <v>15045.87</v>
      </c>
    </row>
    <row r="455" spans="1:4">
      <c r="A455" t="s">
        <v>3</v>
      </c>
      <c r="B455" s="2">
        <v>43563</v>
      </c>
      <c r="C455">
        <v>8.0160999999999998</v>
      </c>
      <c r="D455">
        <v>14986.73</v>
      </c>
    </row>
    <row r="456" spans="1:4">
      <c r="A456" t="s">
        <v>3</v>
      </c>
      <c r="B456" s="2">
        <v>43564</v>
      </c>
      <c r="C456">
        <v>7.9824999999999999</v>
      </c>
      <c r="D456">
        <v>14971.59</v>
      </c>
    </row>
    <row r="457" spans="1:4">
      <c r="A457" t="s">
        <v>3</v>
      </c>
      <c r="B457" s="2">
        <v>43565</v>
      </c>
      <c r="C457">
        <v>7.9919000000000002</v>
      </c>
      <c r="D457">
        <v>14968.96</v>
      </c>
    </row>
    <row r="458" spans="1:4">
      <c r="A458" t="s">
        <v>3</v>
      </c>
      <c r="B458" s="2">
        <v>43566</v>
      </c>
      <c r="C458">
        <v>7.9337</v>
      </c>
      <c r="D458">
        <v>14966.5</v>
      </c>
    </row>
    <row r="459" spans="1:4">
      <c r="A459" t="s">
        <v>3</v>
      </c>
      <c r="B459" s="2">
        <v>43567</v>
      </c>
      <c r="C459">
        <v>7.9843999999999999</v>
      </c>
      <c r="D459">
        <v>15022.18</v>
      </c>
    </row>
    <row r="460" spans="1:4">
      <c r="A460" t="s">
        <v>3</v>
      </c>
      <c r="B460" s="2">
        <v>43568</v>
      </c>
      <c r="C460">
        <v>7.984</v>
      </c>
      <c r="D460">
        <v>15022.18</v>
      </c>
    </row>
    <row r="461" spans="1:4">
      <c r="A461" t="s">
        <v>3</v>
      </c>
      <c r="B461" s="2">
        <v>43569</v>
      </c>
      <c r="C461">
        <v>7.9836999999999998</v>
      </c>
      <c r="D461">
        <v>15022.18</v>
      </c>
    </row>
    <row r="462" spans="1:4">
      <c r="A462" t="s">
        <v>3</v>
      </c>
      <c r="B462" s="2">
        <v>43570</v>
      </c>
      <c r="C462">
        <v>8.0510999999999999</v>
      </c>
      <c r="D462">
        <v>15115.2</v>
      </c>
    </row>
    <row r="463" spans="1:4">
      <c r="A463" t="s">
        <v>3</v>
      </c>
      <c r="B463" s="2">
        <v>43571</v>
      </c>
      <c r="C463">
        <v>8.1145999999999994</v>
      </c>
      <c r="D463">
        <v>15171.71</v>
      </c>
    </row>
    <row r="464" spans="1:4">
      <c r="A464" t="s">
        <v>3</v>
      </c>
      <c r="B464" s="2">
        <v>43572</v>
      </c>
      <c r="C464">
        <v>8.1143000000000001</v>
      </c>
      <c r="D464">
        <v>15171.71</v>
      </c>
    </row>
    <row r="465" spans="1:4">
      <c r="A465" t="s">
        <v>3</v>
      </c>
      <c r="B465" s="2">
        <v>43573</v>
      </c>
      <c r="C465">
        <v>8.0455000000000005</v>
      </c>
      <c r="D465">
        <v>15021.2</v>
      </c>
    </row>
    <row r="466" spans="1:4">
      <c r="A466" t="s">
        <v>3</v>
      </c>
      <c r="B466" s="2">
        <v>43574</v>
      </c>
      <c r="C466">
        <v>8.0449999999999999</v>
      </c>
      <c r="D466">
        <v>15021.2</v>
      </c>
    </row>
    <row r="467" spans="1:4">
      <c r="A467" t="s">
        <v>3</v>
      </c>
      <c r="B467" s="2">
        <v>43575</v>
      </c>
      <c r="C467">
        <v>8.0444999999999993</v>
      </c>
      <c r="D467">
        <v>15021.2</v>
      </c>
    </row>
    <row r="468" spans="1:4">
      <c r="A468" t="s">
        <v>3</v>
      </c>
      <c r="B468" s="2">
        <v>43576</v>
      </c>
      <c r="C468">
        <v>8.0442999999999998</v>
      </c>
      <c r="D468">
        <v>15021.2</v>
      </c>
    </row>
    <row r="469" spans="1:4">
      <c r="A469" t="s">
        <v>3</v>
      </c>
      <c r="B469" s="2">
        <v>43577</v>
      </c>
      <c r="C469">
        <v>7.9607999999999999</v>
      </c>
      <c r="D469">
        <v>14804.27</v>
      </c>
    </row>
    <row r="470" spans="1:4">
      <c r="A470" t="s">
        <v>3</v>
      </c>
      <c r="B470" s="2">
        <v>43578</v>
      </c>
      <c r="C470">
        <v>7.9852999999999996</v>
      </c>
      <c r="D470">
        <v>14785.28</v>
      </c>
    </row>
    <row r="471" spans="1:4">
      <c r="A471" t="s">
        <v>3</v>
      </c>
      <c r="B471" s="2">
        <v>43579</v>
      </c>
      <c r="C471">
        <v>7.9894999999999996</v>
      </c>
      <c r="D471">
        <v>14846.65</v>
      </c>
    </row>
    <row r="472" spans="1:4">
      <c r="A472" t="s">
        <v>3</v>
      </c>
      <c r="B472" s="2">
        <v>43580</v>
      </c>
      <c r="C472">
        <v>7.9603000000000002</v>
      </c>
      <c r="D472">
        <v>14838.86</v>
      </c>
    </row>
    <row r="473" spans="1:4">
      <c r="A473" t="s">
        <v>3</v>
      </c>
      <c r="B473" s="2">
        <v>43581</v>
      </c>
      <c r="C473">
        <v>7.9771999999999998</v>
      </c>
      <c r="D473">
        <v>14813.38</v>
      </c>
    </row>
    <row r="474" spans="1:4">
      <c r="A474" t="s">
        <v>3</v>
      </c>
      <c r="B474" s="2">
        <v>43582</v>
      </c>
      <c r="C474">
        <v>7.9767000000000001</v>
      </c>
      <c r="D474">
        <v>14813.38</v>
      </c>
    </row>
    <row r="475" spans="1:4">
      <c r="A475" t="s">
        <v>3</v>
      </c>
      <c r="B475" s="2">
        <v>43583</v>
      </c>
      <c r="C475">
        <v>7.9762000000000004</v>
      </c>
      <c r="D475">
        <v>14813.38</v>
      </c>
    </row>
    <row r="476" spans="1:4">
      <c r="A476" t="s">
        <v>3</v>
      </c>
      <c r="B476" s="2">
        <v>43584</v>
      </c>
      <c r="C476">
        <v>7.976</v>
      </c>
      <c r="D476">
        <v>14813.38</v>
      </c>
    </row>
    <row r="477" spans="1:4">
      <c r="A477" t="s">
        <v>3</v>
      </c>
      <c r="B477" s="2">
        <v>43585</v>
      </c>
      <c r="C477">
        <v>7.9208999999999996</v>
      </c>
      <c r="D477">
        <v>14624.56</v>
      </c>
    </row>
    <row r="478" spans="1:4">
      <c r="A478" t="s">
        <v>3</v>
      </c>
      <c r="B478" s="2">
        <v>43586</v>
      </c>
      <c r="C478">
        <v>7.9204999999999997</v>
      </c>
      <c r="D478">
        <v>14624.56</v>
      </c>
    </row>
    <row r="479" spans="1:4">
      <c r="A479" t="s">
        <v>3</v>
      </c>
      <c r="B479" s="2">
        <v>43587</v>
      </c>
      <c r="C479">
        <v>7.8935000000000004</v>
      </c>
      <c r="D479">
        <v>14593.13</v>
      </c>
    </row>
    <row r="480" spans="1:4">
      <c r="A480" t="s">
        <v>3</v>
      </c>
      <c r="B480" s="2">
        <v>43588</v>
      </c>
      <c r="C480">
        <v>7.8170999999999999</v>
      </c>
      <c r="D480">
        <v>14548.15</v>
      </c>
    </row>
    <row r="481" spans="1:4">
      <c r="A481" t="s">
        <v>3</v>
      </c>
      <c r="B481" s="2">
        <v>43589</v>
      </c>
      <c r="C481">
        <v>7.8167</v>
      </c>
      <c r="D481">
        <v>14548.15</v>
      </c>
    </row>
    <row r="482" spans="1:4">
      <c r="A482" t="s">
        <v>3</v>
      </c>
      <c r="B482" s="2">
        <v>43590</v>
      </c>
      <c r="C482">
        <v>7.8163999999999998</v>
      </c>
      <c r="D482">
        <v>14548.15</v>
      </c>
    </row>
    <row r="483" spans="1:4">
      <c r="A483" t="s">
        <v>3</v>
      </c>
      <c r="B483" s="2">
        <v>43591</v>
      </c>
      <c r="C483">
        <v>7.7335000000000003</v>
      </c>
      <c r="D483">
        <v>14424.03</v>
      </c>
    </row>
    <row r="484" spans="1:4">
      <c r="A484" t="s">
        <v>3</v>
      </c>
      <c r="B484" s="2">
        <v>43592</v>
      </c>
      <c r="C484">
        <v>7.6102999999999996</v>
      </c>
      <c r="D484">
        <v>14301.81</v>
      </c>
    </row>
    <row r="485" spans="1:4">
      <c r="A485" t="s">
        <v>3</v>
      </c>
      <c r="B485" s="2">
        <v>43593</v>
      </c>
      <c r="C485">
        <v>7.4923999999999999</v>
      </c>
      <c r="D485">
        <v>14129.34</v>
      </c>
    </row>
    <row r="486" spans="1:4">
      <c r="A486" t="s">
        <v>3</v>
      </c>
      <c r="B486" s="2">
        <v>43594</v>
      </c>
      <c r="C486">
        <v>7.4516999999999998</v>
      </c>
      <c r="D486">
        <v>14076.33</v>
      </c>
    </row>
    <row r="487" spans="1:4">
      <c r="A487" t="s">
        <v>3</v>
      </c>
      <c r="B487" s="2">
        <v>43595</v>
      </c>
      <c r="C487">
        <v>7.4467999999999996</v>
      </c>
      <c r="D487">
        <v>14105.73</v>
      </c>
    </row>
    <row r="488" spans="1:4">
      <c r="A488" t="s">
        <v>3</v>
      </c>
      <c r="B488" s="2">
        <v>43596</v>
      </c>
      <c r="C488">
        <v>7.4463999999999997</v>
      </c>
      <c r="D488">
        <v>14105.73</v>
      </c>
    </row>
    <row r="489" spans="1:4">
      <c r="A489" t="s">
        <v>3</v>
      </c>
      <c r="B489" s="2">
        <v>43597</v>
      </c>
      <c r="C489">
        <v>7.4461000000000004</v>
      </c>
      <c r="D489">
        <v>14105.73</v>
      </c>
    </row>
    <row r="490" spans="1:4">
      <c r="A490" t="s">
        <v>3</v>
      </c>
      <c r="B490" s="2">
        <v>43598</v>
      </c>
      <c r="C490">
        <v>7.3083</v>
      </c>
      <c r="D490">
        <v>13802.06</v>
      </c>
    </row>
    <row r="491" spans="1:4">
      <c r="A491" t="s">
        <v>3</v>
      </c>
      <c r="B491" s="2">
        <v>43599</v>
      </c>
      <c r="C491">
        <v>7.3074000000000003</v>
      </c>
      <c r="D491">
        <v>13843.59</v>
      </c>
    </row>
    <row r="492" spans="1:4">
      <c r="A492" t="s">
        <v>3</v>
      </c>
      <c r="B492" s="2">
        <v>43600</v>
      </c>
      <c r="C492">
        <v>7.2431999999999999</v>
      </c>
      <c r="D492">
        <v>13781.73</v>
      </c>
    </row>
    <row r="493" spans="1:4">
      <c r="A493" t="s">
        <v>3</v>
      </c>
      <c r="B493" s="2">
        <v>43601</v>
      </c>
      <c r="C493">
        <v>7.2272999999999996</v>
      </c>
      <c r="D493">
        <v>13816.72</v>
      </c>
    </row>
    <row r="494" spans="1:4">
      <c r="A494" t="s">
        <v>3</v>
      </c>
      <c r="B494" s="2">
        <v>43602</v>
      </c>
      <c r="C494">
        <v>7.2107999999999999</v>
      </c>
      <c r="D494">
        <v>13887.14</v>
      </c>
    </row>
    <row r="495" spans="1:4">
      <c r="A495" t="s">
        <v>3</v>
      </c>
      <c r="B495" s="2">
        <v>43603</v>
      </c>
      <c r="C495">
        <v>7.2103999999999999</v>
      </c>
      <c r="D495">
        <v>13887.14</v>
      </c>
    </row>
    <row r="496" spans="1:4">
      <c r="A496" t="s">
        <v>3</v>
      </c>
      <c r="B496" s="2">
        <v>43604</v>
      </c>
      <c r="C496">
        <v>7.2100999999999997</v>
      </c>
      <c r="D496">
        <v>13887.14</v>
      </c>
    </row>
    <row r="497" spans="1:4">
      <c r="A497" t="s">
        <v>3</v>
      </c>
      <c r="B497" s="2">
        <v>43605</v>
      </c>
      <c r="C497">
        <v>7.4507000000000003</v>
      </c>
      <c r="D497">
        <v>14380.51</v>
      </c>
    </row>
    <row r="498" spans="1:4">
      <c r="A498" t="s">
        <v>3</v>
      </c>
      <c r="B498" s="2">
        <v>43606</v>
      </c>
      <c r="C498">
        <v>7.4352999999999998</v>
      </c>
      <c r="D498">
        <v>14292.55</v>
      </c>
    </row>
    <row r="499" spans="1:4">
      <c r="A499" t="s">
        <v>3</v>
      </c>
      <c r="B499" s="2">
        <v>43607</v>
      </c>
      <c r="C499">
        <v>7.4527000000000001</v>
      </c>
      <c r="D499">
        <v>14369.26</v>
      </c>
    </row>
    <row r="500" spans="1:4">
      <c r="A500" t="s">
        <v>3</v>
      </c>
      <c r="B500" s="2">
        <v>43608</v>
      </c>
      <c r="C500">
        <v>7.4092000000000002</v>
      </c>
      <c r="D500">
        <v>14352.93</v>
      </c>
    </row>
    <row r="501" spans="1:4">
      <c r="A501" t="s">
        <v>3</v>
      </c>
      <c r="B501" s="2">
        <v>43609</v>
      </c>
      <c r="C501">
        <v>7.5305999999999997</v>
      </c>
      <c r="D501">
        <v>14699.56</v>
      </c>
    </row>
    <row r="502" spans="1:4">
      <c r="A502" t="s">
        <v>3</v>
      </c>
      <c r="B502" s="2">
        <v>43610</v>
      </c>
      <c r="C502">
        <v>7.5301</v>
      </c>
      <c r="D502">
        <v>14699.56</v>
      </c>
    </row>
    <row r="503" spans="1:4">
      <c r="A503" t="s">
        <v>3</v>
      </c>
      <c r="B503" s="2">
        <v>43611</v>
      </c>
      <c r="C503">
        <v>7.5298999999999996</v>
      </c>
      <c r="D503">
        <v>14699.56</v>
      </c>
    </row>
    <row r="504" spans="1:4">
      <c r="A504" t="s">
        <v>3</v>
      </c>
      <c r="B504" s="2">
        <v>43612</v>
      </c>
      <c r="C504">
        <v>7.6367000000000003</v>
      </c>
      <c r="D504">
        <v>14959.17</v>
      </c>
    </row>
    <row r="505" spans="1:4">
      <c r="A505" t="s">
        <v>3</v>
      </c>
      <c r="B505" s="2">
        <v>43613</v>
      </c>
      <c r="C505">
        <v>7.6864999999999997</v>
      </c>
      <c r="D505">
        <v>15019.99</v>
      </c>
    </row>
    <row r="506" spans="1:4">
      <c r="A506" t="s">
        <v>3</v>
      </c>
      <c r="B506" s="2">
        <v>43614</v>
      </c>
      <c r="C506">
        <v>7.6220999999999997</v>
      </c>
      <c r="D506">
        <v>14934.25</v>
      </c>
    </row>
    <row r="507" spans="1:4">
      <c r="A507" t="s">
        <v>3</v>
      </c>
      <c r="B507" s="2">
        <v>43615</v>
      </c>
      <c r="C507">
        <v>7.6130000000000004</v>
      </c>
      <c r="D507">
        <v>14964.15</v>
      </c>
    </row>
    <row r="508" spans="1:4">
      <c r="A508" t="s">
        <v>3</v>
      </c>
      <c r="B508" s="2">
        <v>43616</v>
      </c>
      <c r="C508">
        <v>7.6185999999999998</v>
      </c>
      <c r="D508">
        <v>14867.04</v>
      </c>
    </row>
    <row r="509" spans="1:4">
      <c r="A509" t="s">
        <v>3</v>
      </c>
      <c r="B509" s="2">
        <v>43617</v>
      </c>
      <c r="C509">
        <v>7.6181000000000001</v>
      </c>
      <c r="D509">
        <v>14867.04</v>
      </c>
    </row>
    <row r="510" spans="1:4">
      <c r="A510" t="s">
        <v>3</v>
      </c>
      <c r="B510" s="2">
        <v>43618</v>
      </c>
      <c r="C510">
        <v>7.6177999999999999</v>
      </c>
      <c r="D510">
        <v>14867.04</v>
      </c>
    </row>
    <row r="511" spans="1:4">
      <c r="A511" t="s">
        <v>3</v>
      </c>
      <c r="B511" s="2">
        <v>43619</v>
      </c>
      <c r="C511">
        <v>7.5994999999999999</v>
      </c>
      <c r="D511">
        <v>14938.42</v>
      </c>
    </row>
    <row r="512" spans="1:4">
      <c r="A512" t="s">
        <v>3</v>
      </c>
      <c r="B512" s="2">
        <v>43620</v>
      </c>
      <c r="C512">
        <v>7.5952000000000002</v>
      </c>
      <c r="D512">
        <v>14910.56</v>
      </c>
    </row>
    <row r="513" spans="1:4">
      <c r="A513" t="s">
        <v>3</v>
      </c>
      <c r="B513" s="2">
        <v>43621</v>
      </c>
      <c r="C513">
        <v>7.5948000000000002</v>
      </c>
      <c r="D513">
        <v>14910.56</v>
      </c>
    </row>
    <row r="514" spans="1:4">
      <c r="A514" t="s">
        <v>3</v>
      </c>
      <c r="B514" s="2">
        <v>43622</v>
      </c>
      <c r="C514">
        <v>7.5686999999999998</v>
      </c>
      <c r="D514">
        <v>14672.69</v>
      </c>
    </row>
    <row r="515" spans="1:4">
      <c r="A515" t="s">
        <v>3</v>
      </c>
      <c r="B515" s="2">
        <v>43623</v>
      </c>
      <c r="C515">
        <v>7.5590999999999999</v>
      </c>
      <c r="D515">
        <v>14657.09</v>
      </c>
    </row>
    <row r="516" spans="1:4">
      <c r="A516" t="s">
        <v>3</v>
      </c>
      <c r="B516" s="2">
        <v>43624</v>
      </c>
      <c r="C516">
        <v>7.5587</v>
      </c>
      <c r="D516">
        <v>14657.09</v>
      </c>
    </row>
    <row r="517" spans="1:4">
      <c r="A517" t="s">
        <v>3</v>
      </c>
      <c r="B517" s="2">
        <v>43625</v>
      </c>
      <c r="C517">
        <v>7.5583999999999998</v>
      </c>
      <c r="D517">
        <v>14657.09</v>
      </c>
    </row>
    <row r="518" spans="1:4">
      <c r="A518" t="s">
        <v>3</v>
      </c>
      <c r="B518" s="2">
        <v>43626</v>
      </c>
      <c r="C518">
        <v>7.5152999999999999</v>
      </c>
      <c r="D518">
        <v>14584.59</v>
      </c>
    </row>
    <row r="519" spans="1:4">
      <c r="A519" t="s">
        <v>3</v>
      </c>
      <c r="B519" s="2">
        <v>43627</v>
      </c>
      <c r="C519">
        <v>7.5540000000000003</v>
      </c>
      <c r="D519">
        <v>14618.97</v>
      </c>
    </row>
    <row r="520" spans="1:4">
      <c r="A520" t="s">
        <v>3</v>
      </c>
      <c r="B520" s="2">
        <v>43628</v>
      </c>
      <c r="C520">
        <v>7.5595999999999997</v>
      </c>
      <c r="D520">
        <v>14548.72</v>
      </c>
    </row>
    <row r="521" spans="1:4">
      <c r="A521" t="s">
        <v>3</v>
      </c>
      <c r="B521" s="2">
        <v>43629</v>
      </c>
      <c r="C521">
        <v>7.5589000000000004</v>
      </c>
      <c r="D521">
        <v>14476.38</v>
      </c>
    </row>
    <row r="522" spans="1:4">
      <c r="A522" t="s">
        <v>3</v>
      </c>
      <c r="B522" s="2">
        <v>43630</v>
      </c>
      <c r="C522">
        <v>7.5876999999999999</v>
      </c>
      <c r="D522">
        <v>14365.93</v>
      </c>
    </row>
    <row r="523" spans="1:4">
      <c r="A523" t="s">
        <v>3</v>
      </c>
      <c r="B523" s="2">
        <v>43631</v>
      </c>
      <c r="C523">
        <v>7.5872999999999999</v>
      </c>
      <c r="D523">
        <v>14365.93</v>
      </c>
    </row>
    <row r="524" spans="1:4">
      <c r="A524" t="s">
        <v>3</v>
      </c>
      <c r="B524" s="2">
        <v>43632</v>
      </c>
      <c r="C524">
        <v>7.5869999999999997</v>
      </c>
      <c r="D524">
        <v>14365.93</v>
      </c>
    </row>
    <row r="525" spans="1:4">
      <c r="A525" t="s">
        <v>3</v>
      </c>
      <c r="B525" s="2">
        <v>43633</v>
      </c>
      <c r="C525">
        <v>7.4852999999999996</v>
      </c>
      <c r="D525">
        <v>14172.68</v>
      </c>
    </row>
    <row r="526" spans="1:4">
      <c r="A526" t="s">
        <v>3</v>
      </c>
      <c r="B526" s="2">
        <v>43634</v>
      </c>
      <c r="C526">
        <v>7.5385999999999997</v>
      </c>
      <c r="D526">
        <v>14112.78</v>
      </c>
    </row>
    <row r="527" spans="1:4">
      <c r="A527" t="s">
        <v>3</v>
      </c>
      <c r="B527" s="2">
        <v>43635</v>
      </c>
      <c r="C527">
        <v>7.4679000000000002</v>
      </c>
      <c r="D527">
        <v>13919.11</v>
      </c>
    </row>
    <row r="528" spans="1:4">
      <c r="A528" t="s">
        <v>3</v>
      </c>
      <c r="B528" s="2">
        <v>43636</v>
      </c>
      <c r="C528">
        <v>7.4745999999999997</v>
      </c>
      <c r="D528">
        <v>14064.86</v>
      </c>
    </row>
    <row r="529" spans="1:4">
      <c r="A529" t="s">
        <v>3</v>
      </c>
      <c r="B529" s="2">
        <v>43637</v>
      </c>
      <c r="C529">
        <v>7.4610000000000003</v>
      </c>
      <c r="D529">
        <v>14084.24</v>
      </c>
    </row>
    <row r="530" spans="1:4">
      <c r="A530" t="s">
        <v>3</v>
      </c>
      <c r="B530" s="2">
        <v>43638</v>
      </c>
      <c r="C530">
        <v>7.4604999999999997</v>
      </c>
      <c r="D530">
        <v>14084.24</v>
      </c>
    </row>
    <row r="531" spans="1:4">
      <c r="A531" t="s">
        <v>3</v>
      </c>
      <c r="B531" s="2">
        <v>43639</v>
      </c>
      <c r="C531">
        <v>7.4602000000000004</v>
      </c>
      <c r="D531">
        <v>14084.24</v>
      </c>
    </row>
    <row r="532" spans="1:4">
      <c r="A532" t="s">
        <v>3</v>
      </c>
      <c r="B532" s="2">
        <v>43640</v>
      </c>
      <c r="C532">
        <v>7.4513999999999996</v>
      </c>
      <c r="D532">
        <v>14063.45</v>
      </c>
    </row>
    <row r="533" spans="1:4">
      <c r="A533" t="s">
        <v>3</v>
      </c>
      <c r="B533" s="2">
        <v>43641</v>
      </c>
      <c r="C533">
        <v>7.4309000000000003</v>
      </c>
      <c r="D533">
        <v>14108.49</v>
      </c>
    </row>
    <row r="534" spans="1:4">
      <c r="A534" t="s">
        <v>3</v>
      </c>
      <c r="B534" s="2">
        <v>43642</v>
      </c>
      <c r="C534">
        <v>7.4246999999999996</v>
      </c>
      <c r="D534">
        <v>14174.83</v>
      </c>
    </row>
    <row r="535" spans="1:4">
      <c r="A535" t="s">
        <v>3</v>
      </c>
      <c r="B535" s="2">
        <v>43643</v>
      </c>
      <c r="C535">
        <v>7.4257999999999997</v>
      </c>
      <c r="D535">
        <v>14249.41</v>
      </c>
    </row>
    <row r="536" spans="1:4">
      <c r="A536" t="s">
        <v>3</v>
      </c>
      <c r="B536" s="2">
        <v>43644</v>
      </c>
      <c r="C536">
        <v>7.45</v>
      </c>
      <c r="D536">
        <v>14239.33</v>
      </c>
    </row>
    <row r="537" spans="1:4">
      <c r="A537" t="s">
        <v>3</v>
      </c>
      <c r="B537" s="2">
        <v>43645</v>
      </c>
      <c r="C537">
        <v>7.4496000000000002</v>
      </c>
      <c r="D537">
        <v>14239.33</v>
      </c>
    </row>
    <row r="538" spans="1:4">
      <c r="A538" t="s">
        <v>3</v>
      </c>
      <c r="B538" s="2">
        <v>43646</v>
      </c>
      <c r="C538">
        <v>7.4493</v>
      </c>
      <c r="D538">
        <v>14239.33</v>
      </c>
    </row>
    <row r="539" spans="1:4">
      <c r="A539" t="s">
        <v>3</v>
      </c>
      <c r="B539" s="2">
        <v>43647</v>
      </c>
      <c r="C539">
        <v>7.4748999999999999</v>
      </c>
      <c r="D539">
        <v>14282.61</v>
      </c>
    </row>
    <row r="540" spans="1:4">
      <c r="A540" t="s">
        <v>3</v>
      </c>
      <c r="B540" s="2">
        <v>43648</v>
      </c>
      <c r="C540">
        <v>7.4424000000000001</v>
      </c>
      <c r="D540">
        <v>14283.13</v>
      </c>
    </row>
    <row r="541" spans="1:4">
      <c r="A541" t="s">
        <v>3</v>
      </c>
      <c r="B541" s="2">
        <v>43649</v>
      </c>
      <c r="C541">
        <v>7.4603999999999999</v>
      </c>
      <c r="D541">
        <v>14320.04</v>
      </c>
    </row>
    <row r="542" spans="1:4">
      <c r="A542" t="s">
        <v>3</v>
      </c>
      <c r="B542" s="2">
        <v>43650</v>
      </c>
      <c r="C542">
        <v>7.4683999999999999</v>
      </c>
      <c r="D542">
        <v>14337.04</v>
      </c>
    </row>
    <row r="543" spans="1:4">
      <c r="A543" t="s">
        <v>3</v>
      </c>
      <c r="B543" s="2">
        <v>43651</v>
      </c>
      <c r="C543">
        <v>7.4249999999999998</v>
      </c>
      <c r="D543">
        <v>14141.83</v>
      </c>
    </row>
    <row r="544" spans="1:4">
      <c r="A544" t="s">
        <v>3</v>
      </c>
      <c r="B544" s="2">
        <v>43652</v>
      </c>
      <c r="C544">
        <v>7.4245999999999999</v>
      </c>
      <c r="D544">
        <v>14141.83</v>
      </c>
    </row>
    <row r="545" spans="1:4">
      <c r="A545" t="s">
        <v>3</v>
      </c>
      <c r="B545" s="2">
        <v>43653</v>
      </c>
      <c r="C545">
        <v>7.4242999999999997</v>
      </c>
      <c r="D545">
        <v>14141.83</v>
      </c>
    </row>
    <row r="546" spans="1:4">
      <c r="A546" t="s">
        <v>3</v>
      </c>
      <c r="B546" s="2">
        <v>43654</v>
      </c>
      <c r="C546">
        <v>7.3045</v>
      </c>
      <c r="D546">
        <v>13794.53</v>
      </c>
    </row>
    <row r="547" spans="1:4">
      <c r="A547" t="s">
        <v>3</v>
      </c>
      <c r="B547" s="2">
        <v>43655</v>
      </c>
      <c r="C547">
        <v>7.2847</v>
      </c>
      <c r="D547">
        <v>13802.11</v>
      </c>
    </row>
    <row r="548" spans="1:4">
      <c r="A548" t="s">
        <v>3</v>
      </c>
      <c r="B548" s="2">
        <v>43656</v>
      </c>
      <c r="C548">
        <v>7.2378</v>
      </c>
      <c r="D548">
        <v>13698.9</v>
      </c>
    </row>
    <row r="549" spans="1:4">
      <c r="A549" t="s">
        <v>3</v>
      </c>
      <c r="B549" s="2">
        <v>43657</v>
      </c>
      <c r="C549">
        <v>7.2667000000000002</v>
      </c>
      <c r="D549">
        <v>13754.89</v>
      </c>
    </row>
    <row r="550" spans="1:4">
      <c r="A550" t="s">
        <v>3</v>
      </c>
      <c r="B550" s="2">
        <v>43658</v>
      </c>
      <c r="C550">
        <v>7.2804000000000002</v>
      </c>
      <c r="D550">
        <v>13776.58</v>
      </c>
    </row>
    <row r="551" spans="1:4">
      <c r="A551" t="s">
        <v>3</v>
      </c>
      <c r="B551" s="2">
        <v>43659</v>
      </c>
      <c r="C551">
        <v>7.28</v>
      </c>
      <c r="D551">
        <v>13776.58</v>
      </c>
    </row>
    <row r="552" spans="1:4">
      <c r="A552" t="s">
        <v>3</v>
      </c>
      <c r="B552" s="2">
        <v>43660</v>
      </c>
      <c r="C552">
        <v>7.2797000000000001</v>
      </c>
      <c r="D552">
        <v>13776.58</v>
      </c>
    </row>
    <row r="553" spans="1:4">
      <c r="A553" t="s">
        <v>3</v>
      </c>
      <c r="B553" s="2">
        <v>43661</v>
      </c>
      <c r="C553">
        <v>7.2092999999999998</v>
      </c>
      <c r="D553">
        <v>13689.1</v>
      </c>
    </row>
    <row r="554" spans="1:4">
      <c r="A554" t="s">
        <v>3</v>
      </c>
      <c r="B554" s="2">
        <v>43662</v>
      </c>
      <c r="C554">
        <v>7.2194000000000003</v>
      </c>
      <c r="D554">
        <v>13726.54</v>
      </c>
    </row>
    <row r="555" spans="1:4">
      <c r="A555" t="s">
        <v>3</v>
      </c>
      <c r="B555" s="2">
        <v>43663</v>
      </c>
      <c r="C555">
        <v>7.2306999999999997</v>
      </c>
      <c r="D555">
        <v>13716.33</v>
      </c>
    </row>
    <row r="556" spans="1:4">
      <c r="A556" t="s">
        <v>3</v>
      </c>
      <c r="B556" s="2">
        <v>43664</v>
      </c>
      <c r="C556">
        <v>7.1920000000000002</v>
      </c>
      <c r="D556">
        <v>13558.03</v>
      </c>
    </row>
    <row r="557" spans="1:4">
      <c r="A557" t="s">
        <v>3</v>
      </c>
      <c r="B557" s="2">
        <v>43665</v>
      </c>
      <c r="C557">
        <v>7.077</v>
      </c>
      <c r="D557">
        <v>13310.35</v>
      </c>
    </row>
    <row r="558" spans="1:4">
      <c r="A558" t="s">
        <v>3</v>
      </c>
      <c r="B558" s="2">
        <v>43666</v>
      </c>
      <c r="C558">
        <v>7.0766</v>
      </c>
      <c r="D558">
        <v>13310.35</v>
      </c>
    </row>
    <row r="559" spans="1:4">
      <c r="A559" t="s">
        <v>3</v>
      </c>
      <c r="B559" s="2">
        <v>43667</v>
      </c>
      <c r="C559">
        <v>7.0762999999999998</v>
      </c>
      <c r="D559">
        <v>13310.35</v>
      </c>
    </row>
    <row r="560" spans="1:4">
      <c r="A560" t="s">
        <v>3</v>
      </c>
      <c r="B560" s="2">
        <v>43668</v>
      </c>
      <c r="C560">
        <v>6.9493999999999998</v>
      </c>
      <c r="D560">
        <v>13156.82</v>
      </c>
    </row>
    <row r="561" spans="1:4">
      <c r="A561" t="s">
        <v>3</v>
      </c>
      <c r="B561" s="2">
        <v>43669</v>
      </c>
      <c r="C561">
        <v>6.9497999999999998</v>
      </c>
      <c r="D561">
        <v>13206.23</v>
      </c>
    </row>
    <row r="562" spans="1:4">
      <c r="A562" t="s">
        <v>3</v>
      </c>
      <c r="B562" s="2">
        <v>43670</v>
      </c>
      <c r="C562">
        <v>6.8270999999999997</v>
      </c>
      <c r="D562">
        <v>13043.57</v>
      </c>
    </row>
    <row r="563" spans="1:4">
      <c r="A563" t="s">
        <v>3</v>
      </c>
      <c r="B563" s="2">
        <v>43671</v>
      </c>
      <c r="C563">
        <v>6.8066000000000004</v>
      </c>
      <c r="D563">
        <v>13031.35</v>
      </c>
    </row>
    <row r="564" spans="1:4">
      <c r="A564" t="s">
        <v>3</v>
      </c>
      <c r="B564" s="2">
        <v>43672</v>
      </c>
      <c r="C564">
        <v>6.8034999999999997</v>
      </c>
      <c r="D564">
        <v>13060.34</v>
      </c>
    </row>
    <row r="565" spans="1:4">
      <c r="A565" t="s">
        <v>3</v>
      </c>
      <c r="B565" s="2">
        <v>43673</v>
      </c>
      <c r="C565">
        <v>6.8030999999999997</v>
      </c>
      <c r="D565">
        <v>13060.34</v>
      </c>
    </row>
    <row r="566" spans="1:4">
      <c r="A566" t="s">
        <v>3</v>
      </c>
      <c r="B566" s="2">
        <v>43674</v>
      </c>
      <c r="C566">
        <v>6.8028000000000004</v>
      </c>
      <c r="D566">
        <v>13060.34</v>
      </c>
    </row>
    <row r="567" spans="1:4">
      <c r="A567" t="s">
        <v>3</v>
      </c>
      <c r="B567" s="2">
        <v>43675</v>
      </c>
      <c r="C567">
        <v>6.7022000000000004</v>
      </c>
      <c r="D567">
        <v>12925.7</v>
      </c>
    </row>
    <row r="568" spans="1:4">
      <c r="A568" t="s">
        <v>3</v>
      </c>
      <c r="B568" s="2">
        <v>43676</v>
      </c>
      <c r="C568">
        <v>6.6589999999999998</v>
      </c>
      <c r="D568">
        <v>12649.74</v>
      </c>
    </row>
    <row r="569" spans="1:4">
      <c r="A569" t="s">
        <v>3</v>
      </c>
      <c r="B569" s="2">
        <v>43677</v>
      </c>
      <c r="C569">
        <v>6.6417999999999999</v>
      </c>
      <c r="D569">
        <v>12692.18</v>
      </c>
    </row>
    <row r="570" spans="1:4">
      <c r="A570" t="s">
        <v>3</v>
      </c>
      <c r="B570" s="2">
        <v>43678</v>
      </c>
      <c r="C570">
        <v>6.56</v>
      </c>
      <c r="D570">
        <v>12551.94</v>
      </c>
    </row>
    <row r="571" spans="1:4">
      <c r="A571" t="s">
        <v>3</v>
      </c>
      <c r="B571" s="2">
        <v>43679</v>
      </c>
      <c r="C571">
        <v>6.6018999999999997</v>
      </c>
      <c r="D571">
        <v>12496.35</v>
      </c>
    </row>
    <row r="572" spans="1:4">
      <c r="A572" t="s">
        <v>3</v>
      </c>
      <c r="B572" s="2">
        <v>43680</v>
      </c>
      <c r="C572">
        <v>6.6014999999999997</v>
      </c>
      <c r="D572">
        <v>12496.35</v>
      </c>
    </row>
    <row r="573" spans="1:4">
      <c r="A573" t="s">
        <v>3</v>
      </c>
      <c r="B573" s="2">
        <v>43681</v>
      </c>
      <c r="C573">
        <v>6.6012000000000004</v>
      </c>
      <c r="D573">
        <v>12496.35</v>
      </c>
    </row>
    <row r="574" spans="1:4">
      <c r="A574" t="s">
        <v>3</v>
      </c>
      <c r="B574" s="2">
        <v>43682</v>
      </c>
      <c r="C574">
        <v>6.4816000000000003</v>
      </c>
      <c r="D574">
        <v>12284.63</v>
      </c>
    </row>
    <row r="575" spans="1:4">
      <c r="A575" t="s">
        <v>3</v>
      </c>
      <c r="B575" s="2">
        <v>43683</v>
      </c>
      <c r="C575">
        <v>6.6006999999999998</v>
      </c>
      <c r="D575">
        <v>12495.37</v>
      </c>
    </row>
    <row r="576" spans="1:4">
      <c r="A576" t="s">
        <v>3</v>
      </c>
      <c r="B576" s="2">
        <v>43684</v>
      </c>
      <c r="C576">
        <v>6.6006999999999998</v>
      </c>
      <c r="D576">
        <v>12481.82</v>
      </c>
    </row>
    <row r="577" spans="1:4">
      <c r="A577" t="s">
        <v>3</v>
      </c>
      <c r="B577" s="2">
        <v>43685</v>
      </c>
      <c r="C577">
        <v>6.5972999999999997</v>
      </c>
      <c r="D577">
        <v>12574.25</v>
      </c>
    </row>
    <row r="578" spans="1:4">
      <c r="A578" t="s">
        <v>3</v>
      </c>
      <c r="B578" s="2">
        <v>43686</v>
      </c>
      <c r="C578">
        <v>6.6486999999999998</v>
      </c>
      <c r="D578">
        <v>12699.5</v>
      </c>
    </row>
    <row r="579" spans="1:4">
      <c r="A579" t="s">
        <v>3</v>
      </c>
      <c r="B579" s="2">
        <v>43687</v>
      </c>
      <c r="C579">
        <v>6.6482999999999999</v>
      </c>
      <c r="D579">
        <v>12699.5</v>
      </c>
    </row>
    <row r="580" spans="1:4">
      <c r="A580" t="s">
        <v>3</v>
      </c>
      <c r="B580" s="2">
        <v>43688</v>
      </c>
      <c r="C580">
        <v>6.6478999999999999</v>
      </c>
      <c r="D580">
        <v>12699.5</v>
      </c>
    </row>
    <row r="581" spans="1:4">
      <c r="A581" t="s">
        <v>3</v>
      </c>
      <c r="B581" s="2">
        <v>43689</v>
      </c>
      <c r="C581">
        <v>6.6477000000000004</v>
      </c>
      <c r="D581">
        <v>12699.5</v>
      </c>
    </row>
    <row r="582" spans="1:4">
      <c r="A582" t="s">
        <v>3</v>
      </c>
      <c r="B582" s="2">
        <v>43690</v>
      </c>
      <c r="C582">
        <v>6.5339</v>
      </c>
      <c r="D582">
        <v>12519.43</v>
      </c>
    </row>
    <row r="583" spans="1:4">
      <c r="A583" t="s">
        <v>3</v>
      </c>
      <c r="B583" s="2">
        <v>43691</v>
      </c>
      <c r="C583">
        <v>6.5109000000000004</v>
      </c>
      <c r="D583">
        <v>12570.17</v>
      </c>
    </row>
    <row r="584" spans="1:4">
      <c r="A584" t="s">
        <v>3</v>
      </c>
      <c r="B584" s="2">
        <v>43692</v>
      </c>
      <c r="C584">
        <v>6.5106000000000002</v>
      </c>
      <c r="D584">
        <v>12570.17</v>
      </c>
    </row>
    <row r="585" spans="1:4">
      <c r="A585" t="s">
        <v>3</v>
      </c>
      <c r="B585" s="2">
        <v>43693</v>
      </c>
      <c r="C585">
        <v>6.4527999999999999</v>
      </c>
      <c r="D585">
        <v>12584.59</v>
      </c>
    </row>
    <row r="586" spans="1:4">
      <c r="A586" t="s">
        <v>3</v>
      </c>
      <c r="B586" s="2">
        <v>43694</v>
      </c>
      <c r="C586">
        <v>6.4523999999999999</v>
      </c>
      <c r="D586">
        <v>12584.59</v>
      </c>
    </row>
    <row r="587" spans="1:4">
      <c r="A587" t="s">
        <v>3</v>
      </c>
      <c r="B587" s="2">
        <v>43695</v>
      </c>
      <c r="C587">
        <v>6.4520999999999997</v>
      </c>
      <c r="D587">
        <v>12584.59</v>
      </c>
    </row>
    <row r="588" spans="1:4">
      <c r="A588" t="s">
        <v>3</v>
      </c>
      <c r="B588" s="2">
        <v>43696</v>
      </c>
      <c r="C588">
        <v>6.4443000000000001</v>
      </c>
      <c r="D588">
        <v>12649.16</v>
      </c>
    </row>
    <row r="589" spans="1:4">
      <c r="A589" t="s">
        <v>3</v>
      </c>
      <c r="B589" s="2">
        <v>43697</v>
      </c>
      <c r="C589">
        <v>6.4523000000000001</v>
      </c>
      <c r="D589">
        <v>12570.32</v>
      </c>
    </row>
    <row r="590" spans="1:4">
      <c r="A590" t="s">
        <v>3</v>
      </c>
      <c r="B590" s="2">
        <v>43698</v>
      </c>
      <c r="C590">
        <v>6.3700999999999999</v>
      </c>
      <c r="D590">
        <v>12390.32</v>
      </c>
    </row>
    <row r="591" spans="1:4">
      <c r="A591" t="s">
        <v>3</v>
      </c>
      <c r="B591" s="2">
        <v>43699</v>
      </c>
      <c r="C591">
        <v>6.3289</v>
      </c>
      <c r="D591">
        <v>12119.43</v>
      </c>
    </row>
    <row r="592" spans="1:4">
      <c r="A592" t="s">
        <v>3</v>
      </c>
      <c r="B592" s="2">
        <v>43700</v>
      </c>
      <c r="C592">
        <v>6.3583999999999996</v>
      </c>
      <c r="D592">
        <v>12186.11</v>
      </c>
    </row>
    <row r="593" spans="1:4">
      <c r="A593" t="s">
        <v>3</v>
      </c>
      <c r="B593" s="2">
        <v>43701</v>
      </c>
      <c r="C593">
        <v>6.3579999999999997</v>
      </c>
      <c r="D593">
        <v>12186.11</v>
      </c>
    </row>
    <row r="594" spans="1:4">
      <c r="A594" t="s">
        <v>3</v>
      </c>
      <c r="B594" s="2">
        <v>43702</v>
      </c>
      <c r="C594">
        <v>6.3578000000000001</v>
      </c>
      <c r="D594">
        <v>12186.11</v>
      </c>
    </row>
    <row r="595" spans="1:4">
      <c r="A595" t="s">
        <v>3</v>
      </c>
      <c r="B595" s="2">
        <v>43703</v>
      </c>
      <c r="C595">
        <v>6.4916999999999998</v>
      </c>
      <c r="D595">
        <v>12387.1</v>
      </c>
    </row>
    <row r="596" spans="1:4">
      <c r="A596" t="s">
        <v>3</v>
      </c>
      <c r="B596" s="2">
        <v>43704</v>
      </c>
      <c r="C596">
        <v>6.6540999999999997</v>
      </c>
      <c r="D596">
        <v>12588.78</v>
      </c>
    </row>
    <row r="597" spans="1:4">
      <c r="A597" t="s">
        <v>3</v>
      </c>
      <c r="B597" s="2">
        <v>43705</v>
      </c>
      <c r="C597">
        <v>6.6722999999999999</v>
      </c>
      <c r="D597">
        <v>12508.46</v>
      </c>
    </row>
    <row r="598" spans="1:4">
      <c r="A598" t="s">
        <v>3</v>
      </c>
      <c r="B598" s="2">
        <v>43706</v>
      </c>
      <c r="C598">
        <v>6.67</v>
      </c>
      <c r="D598">
        <v>12430.5</v>
      </c>
    </row>
    <row r="599" spans="1:4">
      <c r="A599" t="s">
        <v>3</v>
      </c>
      <c r="B599" s="2">
        <v>43707</v>
      </c>
      <c r="C599">
        <v>6.77</v>
      </c>
      <c r="D599">
        <v>12534.7</v>
      </c>
    </row>
    <row r="600" spans="1:4">
      <c r="A600" t="s">
        <v>3</v>
      </c>
      <c r="B600" s="2">
        <v>43708</v>
      </c>
      <c r="C600">
        <v>6.7695999999999996</v>
      </c>
      <c r="D600">
        <v>12534.7</v>
      </c>
    </row>
    <row r="601" spans="1:4">
      <c r="A601" t="s">
        <v>3</v>
      </c>
      <c r="B601" s="2">
        <v>43709</v>
      </c>
      <c r="C601">
        <v>6.7691999999999997</v>
      </c>
      <c r="D601">
        <v>12534.7</v>
      </c>
    </row>
    <row r="602" spans="1:4">
      <c r="A602" t="s">
        <v>3</v>
      </c>
      <c r="B602" s="2">
        <v>43710</v>
      </c>
      <c r="C602">
        <v>6.7690000000000001</v>
      </c>
      <c r="D602">
        <v>12534.7</v>
      </c>
    </row>
    <row r="603" spans="1:4">
      <c r="A603" t="s">
        <v>3</v>
      </c>
      <c r="B603" s="2">
        <v>43711</v>
      </c>
      <c r="C603">
        <v>6.6783000000000001</v>
      </c>
      <c r="D603">
        <v>12369.82</v>
      </c>
    </row>
    <row r="604" spans="1:4">
      <c r="A604" t="s">
        <v>3</v>
      </c>
      <c r="B604" s="2">
        <v>43712</v>
      </c>
      <c r="C604">
        <v>6.6550000000000002</v>
      </c>
      <c r="D604">
        <v>12405.92</v>
      </c>
    </row>
    <row r="605" spans="1:4">
      <c r="A605" t="s">
        <v>3</v>
      </c>
      <c r="B605" s="2">
        <v>43713</v>
      </c>
      <c r="C605">
        <v>6.7287999999999997</v>
      </c>
      <c r="D605">
        <v>12495.85</v>
      </c>
    </row>
    <row r="606" spans="1:4">
      <c r="A606" t="s">
        <v>3</v>
      </c>
      <c r="B606" s="2">
        <v>43714</v>
      </c>
      <c r="C606">
        <v>6.7577999999999996</v>
      </c>
      <c r="D606">
        <v>12594.59</v>
      </c>
    </row>
    <row r="607" spans="1:4">
      <c r="A607" t="s">
        <v>3</v>
      </c>
      <c r="B607" s="2">
        <v>43715</v>
      </c>
      <c r="C607">
        <v>6.7573999999999996</v>
      </c>
      <c r="D607">
        <v>12594.59</v>
      </c>
    </row>
    <row r="608" spans="1:4">
      <c r="A608" t="s">
        <v>3</v>
      </c>
      <c r="B608" s="2">
        <v>43716</v>
      </c>
      <c r="C608">
        <v>6.7572000000000001</v>
      </c>
      <c r="D608">
        <v>12594.59</v>
      </c>
    </row>
    <row r="609" spans="1:4">
      <c r="A609" t="s">
        <v>3</v>
      </c>
      <c r="B609" s="2">
        <v>43717</v>
      </c>
      <c r="C609">
        <v>6.8078000000000003</v>
      </c>
      <c r="D609">
        <v>12709.96</v>
      </c>
    </row>
    <row r="610" spans="1:4">
      <c r="A610" t="s">
        <v>3</v>
      </c>
      <c r="B610" s="2">
        <v>43718</v>
      </c>
      <c r="C610">
        <v>6.8074000000000003</v>
      </c>
      <c r="D610">
        <v>12709.96</v>
      </c>
    </row>
    <row r="611" spans="1:4">
      <c r="A611" t="s">
        <v>3</v>
      </c>
      <c r="B611" s="2">
        <v>43719</v>
      </c>
      <c r="C611">
        <v>6.7549000000000001</v>
      </c>
      <c r="D611">
        <v>12891.93</v>
      </c>
    </row>
    <row r="612" spans="1:4">
      <c r="A612" t="s">
        <v>3</v>
      </c>
      <c r="B612" s="2">
        <v>43720</v>
      </c>
      <c r="C612">
        <v>6.7709000000000001</v>
      </c>
      <c r="D612">
        <v>12907.69</v>
      </c>
    </row>
    <row r="613" spans="1:4">
      <c r="A613" t="s">
        <v>3</v>
      </c>
      <c r="B613" s="2">
        <v>43721</v>
      </c>
      <c r="C613">
        <v>6.7670000000000003</v>
      </c>
      <c r="D613">
        <v>13013.05</v>
      </c>
    </row>
    <row r="614" spans="1:4">
      <c r="A614" t="s">
        <v>3</v>
      </c>
      <c r="B614" s="2">
        <v>43722</v>
      </c>
      <c r="C614">
        <v>6.7666000000000004</v>
      </c>
      <c r="D614">
        <v>13013.05</v>
      </c>
    </row>
    <row r="615" spans="1:4">
      <c r="A615" t="s">
        <v>3</v>
      </c>
      <c r="B615" s="2">
        <v>43723</v>
      </c>
      <c r="C615">
        <v>6.7663000000000002</v>
      </c>
      <c r="D615">
        <v>13013.05</v>
      </c>
    </row>
    <row r="616" spans="1:4">
      <c r="A616" t="s">
        <v>3</v>
      </c>
      <c r="B616" s="2">
        <v>43724</v>
      </c>
      <c r="C616">
        <v>6.8192000000000004</v>
      </c>
      <c r="D616">
        <v>13096.06</v>
      </c>
    </row>
    <row r="617" spans="1:4">
      <c r="A617" t="s">
        <v>3</v>
      </c>
      <c r="B617" s="2">
        <v>43725</v>
      </c>
      <c r="C617">
        <v>6.7709000000000001</v>
      </c>
      <c r="D617">
        <v>12855.36</v>
      </c>
    </row>
    <row r="618" spans="1:4">
      <c r="A618" t="s">
        <v>3</v>
      </c>
      <c r="B618" s="2">
        <v>43726</v>
      </c>
      <c r="C618">
        <v>6.7820999999999998</v>
      </c>
      <c r="D618">
        <v>12894.23</v>
      </c>
    </row>
    <row r="619" spans="1:4">
      <c r="A619" t="s">
        <v>3</v>
      </c>
      <c r="B619" s="2">
        <v>43727</v>
      </c>
      <c r="C619">
        <v>6.6581999999999999</v>
      </c>
      <c r="D619">
        <v>12703.27</v>
      </c>
    </row>
    <row r="620" spans="1:4">
      <c r="A620" t="s">
        <v>3</v>
      </c>
      <c r="B620" s="2">
        <v>43728</v>
      </c>
      <c r="C620">
        <v>6.8677999999999999</v>
      </c>
      <c r="D620">
        <v>13204.25</v>
      </c>
    </row>
    <row r="621" spans="1:4">
      <c r="A621" t="s">
        <v>3</v>
      </c>
      <c r="B621" s="2">
        <v>43729</v>
      </c>
      <c r="C621">
        <v>6.8673999999999999</v>
      </c>
      <c r="D621">
        <v>13204.25</v>
      </c>
    </row>
    <row r="622" spans="1:4">
      <c r="A622" t="s">
        <v>3</v>
      </c>
      <c r="B622" s="2">
        <v>43730</v>
      </c>
      <c r="C622">
        <v>6.8670999999999998</v>
      </c>
      <c r="D622">
        <v>13204.25</v>
      </c>
    </row>
    <row r="623" spans="1:4">
      <c r="A623" t="s">
        <v>3</v>
      </c>
      <c r="B623" s="2">
        <v>43731</v>
      </c>
      <c r="C623">
        <v>7.1703999999999999</v>
      </c>
      <c r="D623">
        <v>13564.92</v>
      </c>
    </row>
    <row r="624" spans="1:4">
      <c r="A624" t="s">
        <v>3</v>
      </c>
      <c r="B624" s="2">
        <v>43732</v>
      </c>
      <c r="C624">
        <v>7.2465999999999999</v>
      </c>
      <c r="D624">
        <v>13588.2</v>
      </c>
    </row>
    <row r="625" spans="1:4">
      <c r="A625" t="s">
        <v>3</v>
      </c>
      <c r="B625" s="2">
        <v>43733</v>
      </c>
      <c r="C625">
        <v>7.0858999999999996</v>
      </c>
      <c r="D625">
        <v>13383.77</v>
      </c>
    </row>
    <row r="626" spans="1:4">
      <c r="A626" t="s">
        <v>3</v>
      </c>
      <c r="B626" s="2">
        <v>43734</v>
      </c>
      <c r="C626">
        <v>7.1308999999999996</v>
      </c>
      <c r="D626">
        <v>13440.49</v>
      </c>
    </row>
    <row r="627" spans="1:4">
      <c r="A627" t="s">
        <v>3</v>
      </c>
      <c r="B627" s="2">
        <v>43735</v>
      </c>
      <c r="C627">
        <v>7.1121999999999996</v>
      </c>
      <c r="D627">
        <v>13331.93</v>
      </c>
    </row>
    <row r="628" spans="1:4">
      <c r="A628" t="s">
        <v>3</v>
      </c>
      <c r="B628" s="2">
        <v>43736</v>
      </c>
      <c r="C628">
        <v>7.1117999999999997</v>
      </c>
      <c r="D628">
        <v>13331.93</v>
      </c>
    </row>
    <row r="629" spans="1:4">
      <c r="A629" t="s">
        <v>3</v>
      </c>
      <c r="B629" s="2">
        <v>43737</v>
      </c>
      <c r="C629">
        <v>7.1113999999999997</v>
      </c>
      <c r="D629">
        <v>13331.93</v>
      </c>
    </row>
    <row r="630" spans="1:4">
      <c r="A630" t="s">
        <v>3</v>
      </c>
      <c r="B630" s="2">
        <v>43738</v>
      </c>
      <c r="C630">
        <v>7.024</v>
      </c>
      <c r="D630">
        <v>13170.76</v>
      </c>
    </row>
    <row r="631" spans="1:4">
      <c r="A631" t="s">
        <v>3</v>
      </c>
      <c r="B631" s="2">
        <v>43739</v>
      </c>
      <c r="C631">
        <v>6.9341999999999997</v>
      </c>
      <c r="D631">
        <v>12958.97</v>
      </c>
    </row>
    <row r="632" spans="1:4">
      <c r="A632" t="s">
        <v>3</v>
      </c>
      <c r="B632" s="2">
        <v>43740</v>
      </c>
      <c r="C632">
        <v>6.9337999999999997</v>
      </c>
      <c r="D632">
        <v>12958.97</v>
      </c>
    </row>
    <row r="633" spans="1:4">
      <c r="A633" t="s">
        <v>3</v>
      </c>
      <c r="B633" s="2">
        <v>43741</v>
      </c>
      <c r="C633">
        <v>6.9100999999999999</v>
      </c>
      <c r="D633">
        <v>12910.18</v>
      </c>
    </row>
    <row r="634" spans="1:4">
      <c r="A634" t="s">
        <v>3</v>
      </c>
      <c r="B634" s="2">
        <v>43742</v>
      </c>
      <c r="C634">
        <v>6.8930999999999996</v>
      </c>
      <c r="D634">
        <v>12808.66</v>
      </c>
    </row>
    <row r="635" spans="1:4">
      <c r="A635" t="s">
        <v>3</v>
      </c>
      <c r="B635" s="2">
        <v>43743</v>
      </c>
      <c r="C635">
        <v>6.8926999999999996</v>
      </c>
      <c r="D635">
        <v>12808.66</v>
      </c>
    </row>
    <row r="636" spans="1:4">
      <c r="A636" t="s">
        <v>3</v>
      </c>
      <c r="B636" s="2">
        <v>43744</v>
      </c>
      <c r="C636">
        <v>6.8922999999999996</v>
      </c>
      <c r="D636">
        <v>12808.66</v>
      </c>
    </row>
    <row r="637" spans="1:4">
      <c r="A637" t="s">
        <v>3</v>
      </c>
      <c r="B637" s="2">
        <v>43745</v>
      </c>
      <c r="C637">
        <v>6.8452000000000002</v>
      </c>
      <c r="D637">
        <v>12713.02</v>
      </c>
    </row>
    <row r="638" spans="1:4">
      <c r="A638" t="s">
        <v>3</v>
      </c>
      <c r="B638" s="2">
        <v>43746</v>
      </c>
      <c r="C638">
        <v>6.8448000000000002</v>
      </c>
      <c r="D638">
        <v>12713.02</v>
      </c>
    </row>
    <row r="639" spans="1:4">
      <c r="A639" t="s">
        <v>3</v>
      </c>
      <c r="B639" s="2">
        <v>43747</v>
      </c>
      <c r="C639">
        <v>6.9225000000000003</v>
      </c>
      <c r="D639">
        <v>12796.47</v>
      </c>
    </row>
    <row r="640" spans="1:4">
      <c r="A640" t="s">
        <v>3</v>
      </c>
      <c r="B640" s="2">
        <v>43748</v>
      </c>
      <c r="C640">
        <v>6.9135999999999997</v>
      </c>
      <c r="D640">
        <v>12723.3</v>
      </c>
    </row>
    <row r="641" spans="1:4">
      <c r="A641" t="s">
        <v>3</v>
      </c>
      <c r="B641" s="2">
        <v>43749</v>
      </c>
      <c r="C641">
        <v>6.8985000000000003</v>
      </c>
      <c r="D641">
        <v>12772.07</v>
      </c>
    </row>
    <row r="642" spans="1:4">
      <c r="A642" t="s">
        <v>3</v>
      </c>
      <c r="B642" s="2">
        <v>43750</v>
      </c>
      <c r="C642">
        <v>6.8982000000000001</v>
      </c>
      <c r="D642">
        <v>12772.07</v>
      </c>
    </row>
    <row r="643" spans="1:4">
      <c r="A643" t="s">
        <v>3</v>
      </c>
      <c r="B643" s="2">
        <v>43751</v>
      </c>
      <c r="C643">
        <v>6.8977000000000004</v>
      </c>
      <c r="D643">
        <v>12772.07</v>
      </c>
    </row>
    <row r="644" spans="1:4">
      <c r="A644" t="s">
        <v>3</v>
      </c>
      <c r="B644" s="2">
        <v>43752</v>
      </c>
      <c r="C644">
        <v>6.9268999999999998</v>
      </c>
      <c r="D644">
        <v>12787.59</v>
      </c>
    </row>
    <row r="645" spans="1:4">
      <c r="A645" t="s">
        <v>3</v>
      </c>
      <c r="B645" s="2">
        <v>43753</v>
      </c>
      <c r="C645">
        <v>6.9612999999999996</v>
      </c>
      <c r="D645">
        <v>12773.61</v>
      </c>
    </row>
    <row r="646" spans="1:4">
      <c r="A646" t="s">
        <v>3</v>
      </c>
      <c r="B646" s="2">
        <v>43754</v>
      </c>
      <c r="C646">
        <v>6.9494999999999996</v>
      </c>
      <c r="D646">
        <v>12799.92</v>
      </c>
    </row>
    <row r="647" spans="1:4">
      <c r="A647" t="s">
        <v>3</v>
      </c>
      <c r="B647" s="2">
        <v>43755</v>
      </c>
      <c r="C647">
        <v>6.9829999999999997</v>
      </c>
      <c r="D647">
        <v>12914.09</v>
      </c>
    </row>
    <row r="648" spans="1:4">
      <c r="A648" t="s">
        <v>3</v>
      </c>
      <c r="B648" s="2">
        <v>43756</v>
      </c>
      <c r="C648">
        <v>7.0505000000000004</v>
      </c>
      <c r="D648">
        <v>13126.83</v>
      </c>
    </row>
    <row r="649" spans="1:4">
      <c r="A649" t="s">
        <v>3</v>
      </c>
      <c r="B649" s="2">
        <v>43757</v>
      </c>
      <c r="C649">
        <v>7.0502000000000002</v>
      </c>
      <c r="D649">
        <v>13126.83</v>
      </c>
    </row>
    <row r="650" spans="1:4">
      <c r="A650" t="s">
        <v>3</v>
      </c>
      <c r="B650" s="2">
        <v>43758</v>
      </c>
      <c r="C650">
        <v>7.0496999999999996</v>
      </c>
      <c r="D650">
        <v>13126.83</v>
      </c>
    </row>
    <row r="651" spans="1:4">
      <c r="A651" t="s">
        <v>3</v>
      </c>
      <c r="B651" s="2">
        <v>43759</v>
      </c>
      <c r="C651">
        <v>7.0492999999999997</v>
      </c>
      <c r="D651">
        <v>13126.83</v>
      </c>
    </row>
    <row r="652" spans="1:4">
      <c r="A652" t="s">
        <v>3</v>
      </c>
      <c r="B652" s="2">
        <v>43760</v>
      </c>
      <c r="C652">
        <v>7.0079000000000002</v>
      </c>
      <c r="D652">
        <v>13190.37</v>
      </c>
    </row>
    <row r="653" spans="1:4">
      <c r="A653" t="s">
        <v>3</v>
      </c>
      <c r="B653" s="2">
        <v>43761</v>
      </c>
      <c r="C653">
        <v>7.0168999999999997</v>
      </c>
      <c r="D653">
        <v>13223.06</v>
      </c>
    </row>
    <row r="654" spans="1:4">
      <c r="A654" t="s">
        <v>3</v>
      </c>
      <c r="B654" s="2">
        <v>43762</v>
      </c>
      <c r="C654">
        <v>6.9992999999999999</v>
      </c>
      <c r="D654">
        <v>13204.31</v>
      </c>
    </row>
    <row r="655" spans="1:4">
      <c r="A655" t="s">
        <v>3</v>
      </c>
      <c r="B655" s="2">
        <v>43763</v>
      </c>
      <c r="C655">
        <v>6.9420000000000002</v>
      </c>
      <c r="D655">
        <v>13153.06</v>
      </c>
    </row>
    <row r="656" spans="1:4">
      <c r="A656" t="s">
        <v>3</v>
      </c>
      <c r="B656" s="2">
        <v>43764</v>
      </c>
      <c r="C656">
        <v>6.9416000000000002</v>
      </c>
      <c r="D656">
        <v>13153.06</v>
      </c>
    </row>
    <row r="657" spans="1:4">
      <c r="A657" t="s">
        <v>3</v>
      </c>
      <c r="B657" s="2">
        <v>43765</v>
      </c>
      <c r="C657">
        <v>7.0323000000000002</v>
      </c>
      <c r="D657">
        <v>13310.3</v>
      </c>
    </row>
    <row r="658" spans="1:4">
      <c r="A658" t="s">
        <v>3</v>
      </c>
      <c r="B658" s="2">
        <v>43766</v>
      </c>
      <c r="C658">
        <v>7.0319000000000003</v>
      </c>
      <c r="D658">
        <v>13310.3</v>
      </c>
    </row>
    <row r="659" spans="1:4">
      <c r="A659" t="s">
        <v>3</v>
      </c>
      <c r="B659" s="2">
        <v>43767</v>
      </c>
      <c r="C659">
        <v>6.9718</v>
      </c>
      <c r="D659">
        <v>13383.6</v>
      </c>
    </row>
    <row r="660" spans="1:4">
      <c r="A660" t="s">
        <v>3</v>
      </c>
      <c r="B660" s="2">
        <v>43768</v>
      </c>
      <c r="C660">
        <v>7.0330000000000004</v>
      </c>
      <c r="D660">
        <v>13431.45</v>
      </c>
    </row>
    <row r="661" spans="1:4">
      <c r="A661" t="s">
        <v>3</v>
      </c>
      <c r="B661" s="2">
        <v>43769</v>
      </c>
      <c r="C661">
        <v>7.0709</v>
      </c>
      <c r="D661">
        <v>13558.05</v>
      </c>
    </row>
    <row r="662" spans="1:4">
      <c r="A662" t="s">
        <v>3</v>
      </c>
      <c r="B662" s="2">
        <v>43770</v>
      </c>
      <c r="C662">
        <v>7.0659000000000001</v>
      </c>
      <c r="D662">
        <v>13600.92</v>
      </c>
    </row>
    <row r="663" spans="1:4">
      <c r="A663" t="s">
        <v>3</v>
      </c>
      <c r="B663" s="2">
        <v>43771</v>
      </c>
      <c r="C663">
        <v>7.0655000000000001</v>
      </c>
      <c r="D663">
        <v>13600.92</v>
      </c>
    </row>
    <row r="664" spans="1:4">
      <c r="A664" t="s">
        <v>3</v>
      </c>
      <c r="B664" s="2">
        <v>43772</v>
      </c>
      <c r="C664">
        <v>7.0651000000000002</v>
      </c>
      <c r="D664">
        <v>13600.92</v>
      </c>
    </row>
    <row r="665" spans="1:4">
      <c r="A665" t="s">
        <v>3</v>
      </c>
      <c r="B665" s="2">
        <v>43773</v>
      </c>
      <c r="C665">
        <v>7.0506000000000002</v>
      </c>
      <c r="D665">
        <v>13630.66</v>
      </c>
    </row>
    <row r="666" spans="1:4">
      <c r="A666" t="s">
        <v>3</v>
      </c>
      <c r="B666" s="2">
        <v>43774</v>
      </c>
      <c r="C666">
        <v>6.9603999999999999</v>
      </c>
      <c r="D666">
        <v>13522.04</v>
      </c>
    </row>
    <row r="667" spans="1:4">
      <c r="A667" t="s">
        <v>3</v>
      </c>
      <c r="B667" s="2">
        <v>43775</v>
      </c>
      <c r="C667">
        <v>6.8794000000000004</v>
      </c>
      <c r="D667">
        <v>13473.01</v>
      </c>
    </row>
    <row r="668" spans="1:4">
      <c r="A668" t="s">
        <v>3</v>
      </c>
      <c r="B668" s="2">
        <v>43776</v>
      </c>
      <c r="C668">
        <v>6.9259000000000004</v>
      </c>
      <c r="D668">
        <v>13546.03</v>
      </c>
    </row>
    <row r="669" spans="1:4">
      <c r="A669" t="s">
        <v>3</v>
      </c>
      <c r="B669" s="2">
        <v>43777</v>
      </c>
      <c r="C669">
        <v>6.8362999999999996</v>
      </c>
      <c r="D669">
        <v>13474.75</v>
      </c>
    </row>
    <row r="670" spans="1:4">
      <c r="A670" t="s">
        <v>3</v>
      </c>
      <c r="B670" s="2">
        <v>43778</v>
      </c>
      <c r="C670">
        <v>6.8358999999999996</v>
      </c>
      <c r="D670">
        <v>13474.75</v>
      </c>
    </row>
    <row r="671" spans="1:4">
      <c r="A671" t="s">
        <v>3</v>
      </c>
      <c r="B671" s="2">
        <v>43779</v>
      </c>
      <c r="C671">
        <v>6.8354999999999997</v>
      </c>
      <c r="D671">
        <v>13474.75</v>
      </c>
    </row>
    <row r="672" spans="1:4">
      <c r="A672" t="s">
        <v>3</v>
      </c>
      <c r="B672" s="2">
        <v>43780</v>
      </c>
      <c r="C672">
        <v>6.7869000000000002</v>
      </c>
      <c r="D672">
        <v>13497.52</v>
      </c>
    </row>
    <row r="673" spans="1:4">
      <c r="A673" t="s">
        <v>3</v>
      </c>
      <c r="B673" s="2">
        <v>43781</v>
      </c>
      <c r="C673">
        <v>6.7865000000000002</v>
      </c>
      <c r="D673">
        <v>13497.52</v>
      </c>
    </row>
    <row r="674" spans="1:4">
      <c r="A674" t="s">
        <v>3</v>
      </c>
      <c r="B674" s="2">
        <v>43782</v>
      </c>
      <c r="C674">
        <v>6.7370999999999999</v>
      </c>
      <c r="D674">
        <v>13344.69</v>
      </c>
    </row>
    <row r="675" spans="1:4">
      <c r="A675" t="s">
        <v>3</v>
      </c>
      <c r="B675" s="2">
        <v>43783</v>
      </c>
      <c r="C675">
        <v>6.7484000000000002</v>
      </c>
      <c r="D675">
        <v>13343.68</v>
      </c>
    </row>
    <row r="676" spans="1:4">
      <c r="A676" t="s">
        <v>3</v>
      </c>
      <c r="B676" s="2">
        <v>43784</v>
      </c>
      <c r="C676">
        <v>6.7656000000000001</v>
      </c>
      <c r="D676">
        <v>13326.4</v>
      </c>
    </row>
    <row r="677" spans="1:4">
      <c r="A677" t="s">
        <v>3</v>
      </c>
      <c r="B677" s="2">
        <v>43785</v>
      </c>
      <c r="C677">
        <v>6.7652000000000001</v>
      </c>
      <c r="D677">
        <v>13326.4</v>
      </c>
    </row>
    <row r="678" spans="1:4">
      <c r="A678" t="s">
        <v>3</v>
      </c>
      <c r="B678" s="2">
        <v>43786</v>
      </c>
      <c r="C678">
        <v>6.7648000000000001</v>
      </c>
      <c r="D678">
        <v>13326.4</v>
      </c>
    </row>
    <row r="679" spans="1:4">
      <c r="A679" t="s">
        <v>3</v>
      </c>
      <c r="B679" s="2">
        <v>43787</v>
      </c>
      <c r="C679">
        <v>6.8190999999999997</v>
      </c>
      <c r="D679">
        <v>13362.61</v>
      </c>
    </row>
    <row r="680" spans="1:4">
      <c r="A680" t="s">
        <v>3</v>
      </c>
      <c r="B680" s="2">
        <v>43788</v>
      </c>
      <c r="C680">
        <v>6.8620000000000001</v>
      </c>
      <c r="D680">
        <v>13404.51</v>
      </c>
    </row>
    <row r="681" spans="1:4">
      <c r="A681" t="s">
        <v>3</v>
      </c>
      <c r="B681" s="2">
        <v>43789</v>
      </c>
      <c r="C681">
        <v>6.8704999999999998</v>
      </c>
      <c r="D681">
        <v>13414.43</v>
      </c>
    </row>
    <row r="682" spans="1:4">
      <c r="A682" t="s">
        <v>3</v>
      </c>
      <c r="B682" s="2">
        <v>43790</v>
      </c>
      <c r="C682">
        <v>6.9002999999999997</v>
      </c>
      <c r="D682">
        <v>13357.12</v>
      </c>
    </row>
    <row r="683" spans="1:4">
      <c r="A683" t="s">
        <v>3</v>
      </c>
      <c r="B683" s="2">
        <v>43791</v>
      </c>
      <c r="C683">
        <v>6.8823999999999996</v>
      </c>
      <c r="D683">
        <v>13353.78</v>
      </c>
    </row>
    <row r="684" spans="1:4">
      <c r="A684" t="s">
        <v>3</v>
      </c>
      <c r="B684" s="2">
        <v>43792</v>
      </c>
      <c r="C684">
        <v>6.8819999999999997</v>
      </c>
      <c r="D684">
        <v>13353.78</v>
      </c>
    </row>
    <row r="685" spans="1:4">
      <c r="A685" t="s">
        <v>3</v>
      </c>
      <c r="B685" s="2">
        <v>43793</v>
      </c>
      <c r="C685">
        <v>6.8815999999999997</v>
      </c>
      <c r="D685">
        <v>13353.78</v>
      </c>
    </row>
    <row r="686" spans="1:4">
      <c r="A686" t="s">
        <v>3</v>
      </c>
      <c r="B686" s="2">
        <v>43794</v>
      </c>
      <c r="C686">
        <v>6.9198000000000004</v>
      </c>
      <c r="D686">
        <v>13462.27</v>
      </c>
    </row>
    <row r="687" spans="1:4">
      <c r="A687" t="s">
        <v>3</v>
      </c>
      <c r="B687" s="2">
        <v>43795</v>
      </c>
      <c r="C687">
        <v>6.9223999999999997</v>
      </c>
      <c r="D687">
        <v>13411.33</v>
      </c>
    </row>
    <row r="688" spans="1:4">
      <c r="A688" t="s">
        <v>3</v>
      </c>
      <c r="B688" s="2">
        <v>43796</v>
      </c>
      <c r="C688">
        <v>6.9104000000000001</v>
      </c>
      <c r="D688">
        <v>13437.48</v>
      </c>
    </row>
    <row r="689" spans="1:4">
      <c r="A689" t="s">
        <v>3</v>
      </c>
      <c r="B689" s="2">
        <v>43797</v>
      </c>
      <c r="C689">
        <v>6.9298000000000002</v>
      </c>
      <c r="D689">
        <v>13497.36</v>
      </c>
    </row>
    <row r="690" spans="1:4">
      <c r="A690" t="s">
        <v>3</v>
      </c>
      <c r="B690" s="2">
        <v>43798</v>
      </c>
      <c r="C690">
        <v>6.9215999999999998</v>
      </c>
      <c r="D690">
        <v>13560.57</v>
      </c>
    </row>
    <row r="691" spans="1:4">
      <c r="A691" t="s">
        <v>3</v>
      </c>
      <c r="B691" s="2">
        <v>43799</v>
      </c>
      <c r="C691">
        <v>6.9211999999999998</v>
      </c>
      <c r="D691">
        <v>13560.57</v>
      </c>
    </row>
    <row r="692" spans="1:4">
      <c r="A692" t="s">
        <v>3</v>
      </c>
      <c r="B692" s="2">
        <v>43800</v>
      </c>
      <c r="C692">
        <v>6.9207999999999998</v>
      </c>
      <c r="D692">
        <v>13560.57</v>
      </c>
    </row>
    <row r="693" spans="1:4">
      <c r="A693" t="s">
        <v>3</v>
      </c>
      <c r="B693" s="2">
        <v>43801</v>
      </c>
      <c r="C693">
        <v>6.8806000000000003</v>
      </c>
      <c r="D693">
        <v>13508.22</v>
      </c>
    </row>
    <row r="694" spans="1:4">
      <c r="A694" t="s">
        <v>3</v>
      </c>
      <c r="B694" s="2">
        <v>43802</v>
      </c>
      <c r="C694">
        <v>6.8937999999999997</v>
      </c>
      <c r="D694">
        <v>13408.92</v>
      </c>
    </row>
    <row r="695" spans="1:4">
      <c r="A695" t="s">
        <v>3</v>
      </c>
      <c r="B695" s="2">
        <v>43803</v>
      </c>
      <c r="C695">
        <v>6.9208999999999996</v>
      </c>
      <c r="D695">
        <v>13452.79</v>
      </c>
    </row>
    <row r="696" spans="1:4">
      <c r="A696" t="s">
        <v>3</v>
      </c>
      <c r="B696" s="2">
        <v>43804</v>
      </c>
      <c r="C696">
        <v>7.0263999999999998</v>
      </c>
      <c r="D696">
        <v>13455.23</v>
      </c>
    </row>
    <row r="697" spans="1:4">
      <c r="A697" t="s">
        <v>3</v>
      </c>
      <c r="B697" s="2">
        <v>43805</v>
      </c>
      <c r="C697">
        <v>6.9984999999999999</v>
      </c>
      <c r="D697">
        <v>13339.35</v>
      </c>
    </row>
    <row r="698" spans="1:4">
      <c r="A698" t="s">
        <v>3</v>
      </c>
      <c r="B698" s="2">
        <v>43806</v>
      </c>
      <c r="C698">
        <v>6.9981</v>
      </c>
      <c r="D698">
        <v>13339.35</v>
      </c>
    </row>
    <row r="699" spans="1:4">
      <c r="A699" t="s">
        <v>3</v>
      </c>
      <c r="B699" s="2">
        <v>43807</v>
      </c>
      <c r="C699">
        <v>6.9977</v>
      </c>
      <c r="D699">
        <v>13339.35</v>
      </c>
    </row>
    <row r="700" spans="1:4">
      <c r="A700" t="s">
        <v>3</v>
      </c>
      <c r="B700" s="2">
        <v>43808</v>
      </c>
      <c r="C700">
        <v>6.9869000000000003</v>
      </c>
      <c r="D700">
        <v>13280.5</v>
      </c>
    </row>
    <row r="701" spans="1:4">
      <c r="A701" t="s">
        <v>3</v>
      </c>
      <c r="B701" s="2">
        <v>43809</v>
      </c>
      <c r="C701">
        <v>6.9047999999999998</v>
      </c>
      <c r="D701">
        <v>13145.27</v>
      </c>
    </row>
    <row r="702" spans="1:4">
      <c r="A702" t="s">
        <v>3</v>
      </c>
      <c r="B702" s="2">
        <v>43810</v>
      </c>
      <c r="C702">
        <v>6.9233000000000002</v>
      </c>
      <c r="D702">
        <v>13146.61</v>
      </c>
    </row>
    <row r="703" spans="1:4">
      <c r="A703" t="s">
        <v>3</v>
      </c>
      <c r="B703" s="2">
        <v>43811</v>
      </c>
      <c r="C703">
        <v>6.9607999999999999</v>
      </c>
      <c r="D703">
        <v>13223.98</v>
      </c>
    </row>
    <row r="704" spans="1:4">
      <c r="A704" t="s">
        <v>3</v>
      </c>
      <c r="B704" s="2">
        <v>43812</v>
      </c>
      <c r="C704">
        <v>6.9908000000000001</v>
      </c>
      <c r="D704">
        <v>13332.66</v>
      </c>
    </row>
    <row r="705" spans="1:4">
      <c r="A705" t="s">
        <v>3</v>
      </c>
      <c r="B705" s="2">
        <v>43813</v>
      </c>
      <c r="C705">
        <v>6.9904000000000002</v>
      </c>
      <c r="D705">
        <v>13332.66</v>
      </c>
    </row>
    <row r="706" spans="1:4">
      <c r="A706" t="s">
        <v>3</v>
      </c>
      <c r="B706" s="2">
        <v>43814</v>
      </c>
      <c r="C706">
        <v>6.9898999999999996</v>
      </c>
      <c r="D706">
        <v>13332.66</v>
      </c>
    </row>
    <row r="707" spans="1:4">
      <c r="A707" t="s">
        <v>3</v>
      </c>
      <c r="B707" s="2">
        <v>43815</v>
      </c>
      <c r="C707">
        <v>6.9988000000000001</v>
      </c>
      <c r="D707">
        <v>13305.79</v>
      </c>
    </row>
    <row r="708" spans="1:4">
      <c r="A708" t="s">
        <v>3</v>
      </c>
      <c r="B708" s="2">
        <v>43816</v>
      </c>
      <c r="C708">
        <v>7.0118999999999998</v>
      </c>
      <c r="D708">
        <v>13393.77</v>
      </c>
    </row>
    <row r="709" spans="1:4">
      <c r="A709" t="s">
        <v>3</v>
      </c>
      <c r="B709" s="2">
        <v>43817</v>
      </c>
      <c r="C709">
        <v>6.9739000000000004</v>
      </c>
      <c r="D709">
        <v>13387.13</v>
      </c>
    </row>
    <row r="710" spans="1:4">
      <c r="A710" t="s">
        <v>3</v>
      </c>
      <c r="B710" s="2">
        <v>43818</v>
      </c>
      <c r="C710">
        <v>6.9687999999999999</v>
      </c>
      <c r="D710">
        <v>13395.43</v>
      </c>
    </row>
    <row r="711" spans="1:4">
      <c r="A711" t="s">
        <v>3</v>
      </c>
      <c r="B711" s="2">
        <v>43819</v>
      </c>
      <c r="C711">
        <v>6.9762000000000004</v>
      </c>
      <c r="D711">
        <v>13391.03</v>
      </c>
    </row>
    <row r="712" spans="1:4">
      <c r="A712" t="s">
        <v>3</v>
      </c>
      <c r="B712" s="2">
        <v>43820</v>
      </c>
      <c r="C712">
        <v>6.9757999999999996</v>
      </c>
      <c r="D712">
        <v>13391.03</v>
      </c>
    </row>
    <row r="713" spans="1:4">
      <c r="A713" t="s">
        <v>3</v>
      </c>
      <c r="B713" s="2">
        <v>43821</v>
      </c>
      <c r="C713">
        <v>6.9753999999999996</v>
      </c>
      <c r="D713">
        <v>13391.03</v>
      </c>
    </row>
    <row r="714" spans="1:4">
      <c r="A714" t="s">
        <v>3</v>
      </c>
      <c r="B714" s="2">
        <v>43822</v>
      </c>
      <c r="C714">
        <v>6.9969000000000001</v>
      </c>
      <c r="D714">
        <v>13382.03</v>
      </c>
    </row>
    <row r="715" spans="1:4">
      <c r="A715" t="s">
        <v>3</v>
      </c>
      <c r="B715" s="2">
        <v>43823</v>
      </c>
      <c r="C715">
        <v>6.9755000000000003</v>
      </c>
      <c r="D715">
        <v>13384.33</v>
      </c>
    </row>
    <row r="716" spans="1:4">
      <c r="A716" t="s">
        <v>3</v>
      </c>
      <c r="B716" s="2">
        <v>43824</v>
      </c>
      <c r="C716">
        <v>6.9751000000000003</v>
      </c>
      <c r="D716">
        <v>13384.33</v>
      </c>
    </row>
    <row r="717" spans="1:4">
      <c r="A717" t="s">
        <v>3</v>
      </c>
      <c r="B717" s="2">
        <v>43825</v>
      </c>
      <c r="C717">
        <v>7.0285000000000002</v>
      </c>
      <c r="D717">
        <v>13435.02</v>
      </c>
    </row>
    <row r="718" spans="1:4">
      <c r="A718" t="s">
        <v>3</v>
      </c>
      <c r="B718" s="2">
        <v>43826</v>
      </c>
      <c r="C718">
        <v>7.1308999999999996</v>
      </c>
      <c r="D718">
        <v>13547.81</v>
      </c>
    </row>
    <row r="719" spans="1:4">
      <c r="A719" t="s">
        <v>3</v>
      </c>
      <c r="B719" s="2">
        <v>43827</v>
      </c>
      <c r="C719">
        <v>7.1304999999999996</v>
      </c>
      <c r="D719">
        <v>13547.81</v>
      </c>
    </row>
    <row r="720" spans="1:4">
      <c r="A720" t="s">
        <v>3</v>
      </c>
      <c r="B720" s="2">
        <v>43828</v>
      </c>
      <c r="C720">
        <v>7.1300999999999997</v>
      </c>
      <c r="D720">
        <v>13547.81</v>
      </c>
    </row>
    <row r="721" spans="1:4">
      <c r="A721" t="s">
        <v>3</v>
      </c>
      <c r="B721" s="2">
        <v>43829</v>
      </c>
      <c r="C721">
        <v>7.1985999999999999</v>
      </c>
      <c r="D721">
        <v>13648.75</v>
      </c>
    </row>
    <row r="722" spans="1:4">
      <c r="A722" t="s">
        <v>3</v>
      </c>
      <c r="B722" s="2">
        <v>43830</v>
      </c>
      <c r="C722">
        <v>7.1809000000000003</v>
      </c>
      <c r="D722">
        <v>13699.37</v>
      </c>
    </row>
    <row r="723" spans="1:4">
      <c r="A723" t="s">
        <v>3</v>
      </c>
      <c r="B723" s="2">
        <v>43831</v>
      </c>
      <c r="C723">
        <v>7.1999000000000004</v>
      </c>
      <c r="D723">
        <v>13786.69</v>
      </c>
    </row>
    <row r="724" spans="1:4">
      <c r="A724" t="s">
        <v>3</v>
      </c>
      <c r="B724" s="2">
        <v>43832</v>
      </c>
      <c r="C724">
        <v>7.2609000000000004</v>
      </c>
      <c r="D724">
        <v>13984.76</v>
      </c>
    </row>
    <row r="725" spans="1:4">
      <c r="A725" t="s">
        <v>3</v>
      </c>
      <c r="B725" s="2">
        <v>43833</v>
      </c>
      <c r="C725">
        <v>7.2571000000000003</v>
      </c>
      <c r="D725">
        <v>13988.89</v>
      </c>
    </row>
    <row r="726" spans="1:4">
      <c r="A726" t="s">
        <v>3</v>
      </c>
      <c r="B726" s="2">
        <v>43834</v>
      </c>
      <c r="C726">
        <v>7.2568000000000001</v>
      </c>
      <c r="D726">
        <v>13988.89</v>
      </c>
    </row>
    <row r="727" spans="1:4">
      <c r="A727" t="s">
        <v>3</v>
      </c>
      <c r="B727" s="2">
        <v>43835</v>
      </c>
      <c r="C727">
        <v>7.2564000000000002</v>
      </c>
      <c r="D727">
        <v>13988.89</v>
      </c>
    </row>
    <row r="728" spans="1:4">
      <c r="A728" t="s">
        <v>3</v>
      </c>
      <c r="B728" s="2">
        <v>43836</v>
      </c>
      <c r="C728">
        <v>7.1081000000000003</v>
      </c>
      <c r="D728">
        <v>13715.18</v>
      </c>
    </row>
    <row r="729" spans="1:4">
      <c r="A729" t="s">
        <v>3</v>
      </c>
      <c r="B729" s="2">
        <v>43837</v>
      </c>
      <c r="C729">
        <v>7.1736000000000004</v>
      </c>
      <c r="D729">
        <v>13851.39</v>
      </c>
    </row>
    <row r="730" spans="1:4">
      <c r="A730" t="s">
        <v>3</v>
      </c>
      <c r="B730" s="2">
        <v>43838</v>
      </c>
      <c r="C730">
        <v>7.1611000000000002</v>
      </c>
      <c r="D730">
        <v>13873.97</v>
      </c>
    </row>
    <row r="731" spans="1:4">
      <c r="A731" t="s">
        <v>3</v>
      </c>
      <c r="B731" s="2">
        <v>43839</v>
      </c>
      <c r="C731">
        <v>7.1954000000000002</v>
      </c>
      <c r="D731">
        <v>14089.12</v>
      </c>
    </row>
    <row r="732" spans="1:4">
      <c r="A732" t="s">
        <v>3</v>
      </c>
      <c r="B732" s="2">
        <v>43840</v>
      </c>
      <c r="C732">
        <v>7.2828999999999997</v>
      </c>
      <c r="D732">
        <v>14147.64</v>
      </c>
    </row>
    <row r="733" spans="1:4">
      <c r="A733" t="s">
        <v>3</v>
      </c>
      <c r="B733" s="2">
        <v>43841</v>
      </c>
      <c r="C733">
        <v>7.2826000000000004</v>
      </c>
      <c r="D733">
        <v>14147.64</v>
      </c>
    </row>
    <row r="734" spans="1:4">
      <c r="A734" t="s">
        <v>3</v>
      </c>
      <c r="B734" s="2">
        <v>43842</v>
      </c>
      <c r="C734">
        <v>7.2821999999999996</v>
      </c>
      <c r="D734">
        <v>14147.64</v>
      </c>
    </row>
    <row r="735" spans="1:4">
      <c r="A735" t="s">
        <v>3</v>
      </c>
      <c r="B735" s="2">
        <v>43843</v>
      </c>
      <c r="C735">
        <v>7.3898999999999999</v>
      </c>
      <c r="D735">
        <v>14282.09</v>
      </c>
    </row>
    <row r="736" spans="1:4">
      <c r="A736" t="s">
        <v>3</v>
      </c>
      <c r="B736" s="2">
        <v>43844</v>
      </c>
      <c r="C736">
        <v>7.4135999999999997</v>
      </c>
      <c r="D736">
        <v>14383.71</v>
      </c>
    </row>
    <row r="737" spans="1:4">
      <c r="A737" t="s">
        <v>3</v>
      </c>
      <c r="B737" s="2">
        <v>43845</v>
      </c>
      <c r="C737">
        <v>7.4494999999999996</v>
      </c>
      <c r="D737">
        <v>14533.86</v>
      </c>
    </row>
    <row r="738" spans="1:4">
      <c r="A738" t="s">
        <v>3</v>
      </c>
      <c r="B738" s="2">
        <v>43846</v>
      </c>
      <c r="C738">
        <v>7.5282</v>
      </c>
      <c r="D738">
        <v>14647.54</v>
      </c>
    </row>
    <row r="739" spans="1:4">
      <c r="A739" t="s">
        <v>3</v>
      </c>
      <c r="B739" s="2">
        <v>43847</v>
      </c>
      <c r="C739">
        <v>7.5547000000000004</v>
      </c>
      <c r="D739">
        <v>14708.7</v>
      </c>
    </row>
    <row r="740" spans="1:4">
      <c r="A740" t="s">
        <v>3</v>
      </c>
      <c r="B740" s="2">
        <v>43848</v>
      </c>
      <c r="C740">
        <v>7.5542999999999996</v>
      </c>
      <c r="D740">
        <v>14708.7</v>
      </c>
    </row>
    <row r="741" spans="1:4">
      <c r="A741" t="s">
        <v>3</v>
      </c>
      <c r="B741" s="2">
        <v>43849</v>
      </c>
      <c r="C741">
        <v>7.5538999999999996</v>
      </c>
      <c r="D741">
        <v>14708.7</v>
      </c>
    </row>
    <row r="742" spans="1:4">
      <c r="A742" t="s">
        <v>3</v>
      </c>
      <c r="B742" s="2">
        <v>43850</v>
      </c>
      <c r="C742">
        <v>7.5511999999999997</v>
      </c>
      <c r="D742">
        <v>14651.17</v>
      </c>
    </row>
    <row r="743" spans="1:4">
      <c r="A743" t="s">
        <v>3</v>
      </c>
      <c r="B743" s="2">
        <v>43851</v>
      </c>
      <c r="C743">
        <v>7.5514999999999999</v>
      </c>
      <c r="D743">
        <v>14651.76</v>
      </c>
    </row>
    <row r="744" spans="1:4">
      <c r="A744" t="s">
        <v>3</v>
      </c>
      <c r="B744" s="2">
        <v>43852</v>
      </c>
      <c r="C744">
        <v>7.4585999999999997</v>
      </c>
      <c r="D744">
        <v>14633.16</v>
      </c>
    </row>
    <row r="745" spans="1:4">
      <c r="A745" t="s">
        <v>3</v>
      </c>
      <c r="B745" s="2">
        <v>43853</v>
      </c>
      <c r="C745">
        <v>7.5130999999999997</v>
      </c>
      <c r="D745">
        <v>14772.32</v>
      </c>
    </row>
    <row r="746" spans="1:4">
      <c r="A746" t="s">
        <v>3</v>
      </c>
      <c r="B746" s="2">
        <v>43854</v>
      </c>
      <c r="C746">
        <v>7.5545</v>
      </c>
      <c r="D746">
        <v>14845.96</v>
      </c>
    </row>
    <row r="747" spans="1:4">
      <c r="A747" t="s">
        <v>3</v>
      </c>
      <c r="B747" s="2">
        <v>43855</v>
      </c>
      <c r="C747">
        <v>7.5540000000000003</v>
      </c>
      <c r="D747">
        <v>14845.96</v>
      </c>
    </row>
    <row r="748" spans="1:4">
      <c r="A748" t="s">
        <v>3</v>
      </c>
      <c r="B748" s="2">
        <v>43856</v>
      </c>
      <c r="C748">
        <v>7.5536000000000003</v>
      </c>
      <c r="D748">
        <v>14845.96</v>
      </c>
    </row>
    <row r="749" spans="1:4">
      <c r="A749" t="s">
        <v>3</v>
      </c>
      <c r="B749" s="2">
        <v>43857</v>
      </c>
      <c r="C749">
        <v>7.5349000000000004</v>
      </c>
      <c r="D749">
        <v>14850.39</v>
      </c>
    </row>
    <row r="750" spans="1:4">
      <c r="A750" t="s">
        <v>3</v>
      </c>
      <c r="B750" s="2">
        <v>43858</v>
      </c>
      <c r="C750">
        <v>7.4989999999999997</v>
      </c>
      <c r="D750">
        <v>14822.28</v>
      </c>
    </row>
    <row r="751" spans="1:4">
      <c r="A751" t="s">
        <v>3</v>
      </c>
      <c r="B751" s="2">
        <v>43859</v>
      </c>
      <c r="C751">
        <v>7.5193000000000003</v>
      </c>
      <c r="D751">
        <v>14840.69</v>
      </c>
    </row>
    <row r="752" spans="1:4">
      <c r="A752" t="s">
        <v>3</v>
      </c>
      <c r="B752" s="2">
        <v>43860</v>
      </c>
      <c r="C752">
        <v>7.4682000000000004</v>
      </c>
      <c r="D752">
        <v>14703.96</v>
      </c>
    </row>
    <row r="753" spans="1:4">
      <c r="A753" t="s">
        <v>3</v>
      </c>
      <c r="B753" s="2">
        <v>43861</v>
      </c>
      <c r="C753">
        <v>7.5023999999999997</v>
      </c>
      <c r="D753">
        <v>14667.96</v>
      </c>
    </row>
    <row r="754" spans="1:4">
      <c r="A754" t="s">
        <v>3</v>
      </c>
      <c r="B754" s="2">
        <v>43862</v>
      </c>
      <c r="C754">
        <v>7.3403999999999998</v>
      </c>
      <c r="D754">
        <v>14344.7</v>
      </c>
    </row>
    <row r="755" spans="1:4">
      <c r="A755" t="s">
        <v>3</v>
      </c>
      <c r="B755" s="2">
        <v>43863</v>
      </c>
      <c r="C755">
        <v>7.34</v>
      </c>
      <c r="D755">
        <v>14344.7</v>
      </c>
    </row>
    <row r="756" spans="1:4">
      <c r="A756" t="s">
        <v>3</v>
      </c>
      <c r="B756" s="2">
        <v>43864</v>
      </c>
      <c r="C756">
        <v>7.3432000000000004</v>
      </c>
      <c r="D756">
        <v>14360</v>
      </c>
    </row>
    <row r="757" spans="1:4">
      <c r="A757" t="s">
        <v>3</v>
      </c>
      <c r="B757" s="2">
        <v>43865</v>
      </c>
      <c r="C757">
        <v>7.5324999999999998</v>
      </c>
      <c r="D757">
        <v>14545.51</v>
      </c>
    </row>
    <row r="758" spans="1:4">
      <c r="A758" t="s">
        <v>3</v>
      </c>
      <c r="B758" s="2">
        <v>43866</v>
      </c>
      <c r="C758">
        <v>7.5690999999999997</v>
      </c>
      <c r="D758">
        <v>14653.51</v>
      </c>
    </row>
    <row r="759" spans="1:4">
      <c r="A759" t="s">
        <v>3</v>
      </c>
      <c r="B759" s="2">
        <v>43867</v>
      </c>
      <c r="C759">
        <v>7.7487000000000004</v>
      </c>
      <c r="D759">
        <v>14729.98</v>
      </c>
    </row>
    <row r="760" spans="1:4">
      <c r="A760" t="s">
        <v>3</v>
      </c>
      <c r="B760" s="2">
        <v>43868</v>
      </c>
      <c r="C760">
        <v>7.8238000000000003</v>
      </c>
      <c r="D760">
        <v>14840.33</v>
      </c>
    </row>
    <row r="761" spans="1:4">
      <c r="A761" t="s">
        <v>3</v>
      </c>
      <c r="B761" s="2">
        <v>43869</v>
      </c>
      <c r="C761">
        <v>7.8234000000000004</v>
      </c>
      <c r="D761">
        <v>14840.33</v>
      </c>
    </row>
    <row r="762" spans="1:4">
      <c r="A762" t="s">
        <v>3</v>
      </c>
      <c r="B762" s="2">
        <v>43870</v>
      </c>
      <c r="C762">
        <v>7.8230000000000004</v>
      </c>
      <c r="D762">
        <v>14840.33</v>
      </c>
    </row>
    <row r="763" spans="1:4">
      <c r="A763" t="s">
        <v>3</v>
      </c>
      <c r="B763" s="2">
        <v>43871</v>
      </c>
      <c r="C763">
        <v>7.7929000000000004</v>
      </c>
      <c r="D763">
        <v>14776.33</v>
      </c>
    </row>
    <row r="764" spans="1:4">
      <c r="A764" t="s">
        <v>3</v>
      </c>
      <c r="B764" s="2">
        <v>43872</v>
      </c>
      <c r="C764">
        <v>7.7998000000000003</v>
      </c>
      <c r="D764">
        <v>14749.95</v>
      </c>
    </row>
    <row r="765" spans="1:4">
      <c r="A765" t="s">
        <v>3</v>
      </c>
      <c r="B765" s="2">
        <v>43873</v>
      </c>
      <c r="C765">
        <v>7.7922000000000002</v>
      </c>
      <c r="D765">
        <v>14731.05</v>
      </c>
    </row>
    <row r="766" spans="1:4">
      <c r="A766" t="s">
        <v>3</v>
      </c>
      <c r="B766" s="2">
        <v>43874</v>
      </c>
      <c r="C766">
        <v>7.8301999999999996</v>
      </c>
      <c r="D766">
        <v>14741.72</v>
      </c>
    </row>
    <row r="767" spans="1:4">
      <c r="A767" t="s">
        <v>3</v>
      </c>
      <c r="B767" s="2">
        <v>43875</v>
      </c>
      <c r="C767">
        <v>7.6952999999999996</v>
      </c>
      <c r="D767">
        <v>14682.65</v>
      </c>
    </row>
    <row r="768" spans="1:4">
      <c r="A768" t="s">
        <v>3</v>
      </c>
      <c r="B768" s="2">
        <v>43876</v>
      </c>
      <c r="C768">
        <v>7.6947999999999999</v>
      </c>
      <c r="D768">
        <v>14682.65</v>
      </c>
    </row>
    <row r="769" spans="1:4">
      <c r="A769" t="s">
        <v>3</v>
      </c>
      <c r="B769" s="2">
        <v>43877</v>
      </c>
      <c r="C769">
        <v>7.6943999999999999</v>
      </c>
      <c r="D769">
        <v>14682.65</v>
      </c>
    </row>
    <row r="770" spans="1:4">
      <c r="A770" t="s">
        <v>3</v>
      </c>
      <c r="B770" s="2">
        <v>43878</v>
      </c>
      <c r="C770">
        <v>7.5899000000000001</v>
      </c>
      <c r="D770">
        <v>14532.45</v>
      </c>
    </row>
    <row r="771" spans="1:4">
      <c r="A771" t="s">
        <v>3</v>
      </c>
      <c r="B771" s="2">
        <v>43879</v>
      </c>
      <c r="C771">
        <v>7.6250999999999998</v>
      </c>
      <c r="D771">
        <v>14467.43</v>
      </c>
    </row>
    <row r="772" spans="1:4">
      <c r="A772" t="s">
        <v>3</v>
      </c>
      <c r="B772" s="2">
        <v>43880</v>
      </c>
      <c r="C772">
        <v>7.7592999999999996</v>
      </c>
      <c r="D772">
        <v>14671.58</v>
      </c>
    </row>
    <row r="773" spans="1:4">
      <c r="A773" t="s">
        <v>3</v>
      </c>
      <c r="B773" s="2">
        <v>43881</v>
      </c>
      <c r="C773">
        <v>7.9819000000000004</v>
      </c>
      <c r="D773">
        <v>14746.52</v>
      </c>
    </row>
    <row r="774" spans="1:4">
      <c r="A774" t="s">
        <v>3</v>
      </c>
      <c r="B774" s="2">
        <v>43882</v>
      </c>
      <c r="C774">
        <v>7.9814999999999996</v>
      </c>
      <c r="D774">
        <v>14746.52</v>
      </c>
    </row>
    <row r="775" spans="1:4">
      <c r="A775" t="s">
        <v>3</v>
      </c>
      <c r="B775" s="2">
        <v>43883</v>
      </c>
      <c r="C775">
        <v>7.9809999999999999</v>
      </c>
      <c r="D775">
        <v>14746.52</v>
      </c>
    </row>
    <row r="776" spans="1:4">
      <c r="A776" t="s">
        <v>3</v>
      </c>
      <c r="B776" s="2">
        <v>43884</v>
      </c>
      <c r="C776">
        <v>7.9805999999999999</v>
      </c>
      <c r="D776">
        <v>14746.52</v>
      </c>
    </row>
    <row r="777" spans="1:4">
      <c r="A777" t="s">
        <v>3</v>
      </c>
      <c r="B777" s="2">
        <v>43885</v>
      </c>
      <c r="C777">
        <v>7.9253999999999998</v>
      </c>
      <c r="D777">
        <v>14513.15</v>
      </c>
    </row>
    <row r="778" spans="1:4">
      <c r="A778" t="s">
        <v>3</v>
      </c>
      <c r="B778" s="2">
        <v>43886</v>
      </c>
      <c r="C778">
        <v>7.8833000000000002</v>
      </c>
      <c r="D778">
        <v>14448.01</v>
      </c>
    </row>
    <row r="779" spans="1:4">
      <c r="A779" t="s">
        <v>3</v>
      </c>
      <c r="B779" s="2">
        <v>43887</v>
      </c>
      <c r="C779">
        <v>7.8639000000000001</v>
      </c>
      <c r="D779">
        <v>14329.07</v>
      </c>
    </row>
    <row r="780" spans="1:4">
      <c r="A780" t="s">
        <v>3</v>
      </c>
      <c r="B780" s="2">
        <v>43888</v>
      </c>
      <c r="C780">
        <v>7.8037999999999998</v>
      </c>
      <c r="D780">
        <v>14209.48</v>
      </c>
    </row>
    <row r="781" spans="1:4">
      <c r="A781" t="s">
        <v>3</v>
      </c>
      <c r="B781" s="2">
        <v>43889</v>
      </c>
      <c r="C781">
        <v>7.4840999999999998</v>
      </c>
      <c r="D781">
        <v>13709.01</v>
      </c>
    </row>
    <row r="782" spans="1:4">
      <c r="A782" t="s">
        <v>3</v>
      </c>
      <c r="B782" s="2">
        <v>43890</v>
      </c>
      <c r="C782">
        <v>7.4836</v>
      </c>
      <c r="D782">
        <v>13709.01</v>
      </c>
    </row>
    <row r="783" spans="1:4">
      <c r="A783" t="s">
        <v>3</v>
      </c>
      <c r="B783" s="2">
        <v>43891</v>
      </c>
      <c r="C783">
        <v>7.4832000000000001</v>
      </c>
      <c r="D783">
        <v>13709.01</v>
      </c>
    </row>
    <row r="784" spans="1:4">
      <c r="A784" t="s">
        <v>3</v>
      </c>
      <c r="B784" s="2">
        <v>43892</v>
      </c>
      <c r="C784">
        <v>7.3517999999999999</v>
      </c>
      <c r="D784">
        <v>13603.96</v>
      </c>
    </row>
    <row r="785" spans="1:4">
      <c r="A785" t="s">
        <v>3</v>
      </c>
      <c r="B785" s="2">
        <v>43893</v>
      </c>
      <c r="C785">
        <v>7.5145</v>
      </c>
      <c r="D785">
        <v>13773.63</v>
      </c>
    </row>
    <row r="786" spans="1:4">
      <c r="A786" t="s">
        <v>3</v>
      </c>
      <c r="B786" s="2">
        <v>43894</v>
      </c>
      <c r="C786">
        <v>7.4107000000000003</v>
      </c>
      <c r="D786">
        <v>13552.43</v>
      </c>
    </row>
    <row r="787" spans="1:4">
      <c r="A787" t="s">
        <v>3</v>
      </c>
      <c r="B787" s="2">
        <v>43895</v>
      </c>
      <c r="C787">
        <v>7.4882</v>
      </c>
      <c r="D787">
        <v>13591.28</v>
      </c>
    </row>
    <row r="788" spans="1:4">
      <c r="A788" t="s">
        <v>3</v>
      </c>
      <c r="B788" s="2">
        <v>43896</v>
      </c>
      <c r="C788">
        <v>7.2999000000000001</v>
      </c>
      <c r="D788">
        <v>13329.78</v>
      </c>
    </row>
    <row r="789" spans="1:4">
      <c r="A789" t="s">
        <v>3</v>
      </c>
      <c r="B789" s="2">
        <v>43897</v>
      </c>
      <c r="C789">
        <v>7.2995000000000001</v>
      </c>
      <c r="D789">
        <v>13329.78</v>
      </c>
    </row>
    <row r="790" spans="1:4">
      <c r="A790" t="s">
        <v>3</v>
      </c>
      <c r="B790" s="2">
        <v>43898</v>
      </c>
      <c r="C790">
        <v>7.2991000000000001</v>
      </c>
      <c r="D790">
        <v>13329.78</v>
      </c>
    </row>
    <row r="791" spans="1:4">
      <c r="A791" t="s">
        <v>3</v>
      </c>
      <c r="B791" s="2">
        <v>43899</v>
      </c>
      <c r="C791">
        <v>7.0579999999999998</v>
      </c>
      <c r="D791">
        <v>12770.55</v>
      </c>
    </row>
    <row r="792" spans="1:4">
      <c r="A792" t="s">
        <v>3</v>
      </c>
      <c r="B792" s="2">
        <v>43900</v>
      </c>
      <c r="C792">
        <v>7.0575999999999999</v>
      </c>
      <c r="D792">
        <v>12770.55</v>
      </c>
    </row>
    <row r="793" spans="1:4">
      <c r="A793" t="s">
        <v>3</v>
      </c>
      <c r="B793" s="2">
        <v>43901</v>
      </c>
      <c r="C793">
        <v>7.0109000000000004</v>
      </c>
      <c r="D793">
        <v>12725.15</v>
      </c>
    </row>
    <row r="794" spans="1:4">
      <c r="A794" t="s">
        <v>3</v>
      </c>
      <c r="B794" s="2">
        <v>43902</v>
      </c>
      <c r="C794">
        <v>6.4109999999999996</v>
      </c>
      <c r="D794">
        <v>11614.89</v>
      </c>
    </row>
    <row r="795" spans="1:4">
      <c r="A795" t="s">
        <v>3</v>
      </c>
      <c r="B795" s="2">
        <v>43903</v>
      </c>
      <c r="C795">
        <v>6.4683999999999999</v>
      </c>
      <c r="D795">
        <v>11761.22</v>
      </c>
    </row>
    <row r="796" spans="1:4">
      <c r="A796" t="s">
        <v>3</v>
      </c>
      <c r="B796" s="2">
        <v>43904</v>
      </c>
      <c r="C796">
        <v>6.468</v>
      </c>
      <c r="D796">
        <v>11761.22</v>
      </c>
    </row>
    <row r="797" spans="1:4">
      <c r="A797" t="s">
        <v>3</v>
      </c>
      <c r="B797" s="2">
        <v>43905</v>
      </c>
      <c r="C797">
        <v>6.4676</v>
      </c>
      <c r="D797">
        <v>11761.22</v>
      </c>
    </row>
    <row r="798" spans="1:4">
      <c r="A798" t="s">
        <v>3</v>
      </c>
      <c r="B798" s="2">
        <v>43906</v>
      </c>
      <c r="C798">
        <v>6.0369000000000002</v>
      </c>
      <c r="D798">
        <v>11095.19</v>
      </c>
    </row>
    <row r="799" spans="1:4">
      <c r="A799" t="s">
        <v>3</v>
      </c>
      <c r="B799" s="2">
        <v>43907</v>
      </c>
      <c r="C799">
        <v>5.8339999999999996</v>
      </c>
      <c r="D799">
        <v>10843.79</v>
      </c>
    </row>
    <row r="800" spans="1:4">
      <c r="A800" t="s">
        <v>3</v>
      </c>
      <c r="B800" s="2">
        <v>43908</v>
      </c>
      <c r="C800">
        <v>5.3682999999999996</v>
      </c>
      <c r="D800">
        <v>10182.99</v>
      </c>
    </row>
    <row r="801" spans="1:4">
      <c r="A801" t="s">
        <v>3</v>
      </c>
      <c r="B801" s="2">
        <v>43909</v>
      </c>
      <c r="C801">
        <v>5.0952999999999999</v>
      </c>
      <c r="D801">
        <v>9721.9</v>
      </c>
    </row>
    <row r="802" spans="1:4">
      <c r="A802" t="s">
        <v>3</v>
      </c>
      <c r="B802" s="2">
        <v>43910</v>
      </c>
      <c r="C802">
        <v>5.13</v>
      </c>
      <c r="D802">
        <v>10113.36</v>
      </c>
    </row>
    <row r="803" spans="1:4">
      <c r="A803" t="s">
        <v>3</v>
      </c>
      <c r="B803" s="2">
        <v>43911</v>
      </c>
      <c r="C803">
        <v>5.1296999999999997</v>
      </c>
      <c r="D803">
        <v>10113.36</v>
      </c>
    </row>
    <row r="804" spans="1:4">
      <c r="A804" t="s">
        <v>3</v>
      </c>
      <c r="B804" s="2">
        <v>43912</v>
      </c>
      <c r="C804">
        <v>5.1294000000000004</v>
      </c>
      <c r="D804">
        <v>10113.36</v>
      </c>
    </row>
    <row r="805" spans="1:4">
      <c r="A805" t="s">
        <v>3</v>
      </c>
      <c r="B805" s="2">
        <v>43913</v>
      </c>
      <c r="C805">
        <v>4.3371000000000004</v>
      </c>
      <c r="D805">
        <v>8872.83</v>
      </c>
    </row>
    <row r="806" spans="1:4">
      <c r="A806" t="s">
        <v>3</v>
      </c>
      <c r="B806" s="2">
        <v>43914</v>
      </c>
      <c r="C806">
        <v>4.3570000000000002</v>
      </c>
      <c r="D806">
        <v>8877.58</v>
      </c>
    </row>
    <row r="807" spans="1:4">
      <c r="A807" t="s">
        <v>3</v>
      </c>
      <c r="B807" s="2">
        <v>43915</v>
      </c>
      <c r="C807">
        <v>4.5848000000000004</v>
      </c>
      <c r="D807">
        <v>9129.58</v>
      </c>
    </row>
    <row r="808" spans="1:4">
      <c r="A808" t="s">
        <v>3</v>
      </c>
      <c r="B808" s="2">
        <v>43916</v>
      </c>
      <c r="C808">
        <v>4.8362999999999996</v>
      </c>
      <c r="D808">
        <v>9470.4500000000007</v>
      </c>
    </row>
    <row r="809" spans="1:4">
      <c r="A809" t="s">
        <v>3</v>
      </c>
      <c r="B809" s="2">
        <v>43917</v>
      </c>
      <c r="C809">
        <v>4.8868999999999998</v>
      </c>
      <c r="D809">
        <v>9497.24</v>
      </c>
    </row>
    <row r="810" spans="1:4">
      <c r="A810" t="s">
        <v>3</v>
      </c>
      <c r="B810" s="2">
        <v>43918</v>
      </c>
      <c r="C810">
        <v>4.8865999999999996</v>
      </c>
      <c r="D810">
        <v>9497.24</v>
      </c>
    </row>
    <row r="811" spans="1:4">
      <c r="A811" t="s">
        <v>3</v>
      </c>
      <c r="B811" s="2">
        <v>43919</v>
      </c>
      <c r="C811">
        <v>4.8864000000000001</v>
      </c>
      <c r="D811">
        <v>9497.24</v>
      </c>
    </row>
    <row r="812" spans="1:4">
      <c r="A812" t="s">
        <v>3</v>
      </c>
      <c r="B812" s="2">
        <v>43920</v>
      </c>
      <c r="C812">
        <v>4.8346</v>
      </c>
      <c r="D812">
        <v>9330.94</v>
      </c>
    </row>
    <row r="813" spans="1:4">
      <c r="A813" t="s">
        <v>3</v>
      </c>
      <c r="B813" s="2">
        <v>43921</v>
      </c>
      <c r="C813">
        <v>4.9465000000000003</v>
      </c>
      <c r="D813">
        <v>9608.92</v>
      </c>
    </row>
    <row r="814" spans="1:4">
      <c r="A814" t="s">
        <v>3</v>
      </c>
      <c r="B814" s="2">
        <v>43922</v>
      </c>
      <c r="C814">
        <v>4.9095000000000004</v>
      </c>
      <c r="D814">
        <v>9506.91</v>
      </c>
    </row>
    <row r="815" spans="1:4">
      <c r="A815" t="s">
        <v>3</v>
      </c>
      <c r="B815" s="2">
        <v>43923</v>
      </c>
      <c r="C815">
        <v>4.9092000000000002</v>
      </c>
      <c r="D815">
        <v>9506.91</v>
      </c>
    </row>
    <row r="816" spans="1:4">
      <c r="A816" t="s">
        <v>3</v>
      </c>
      <c r="B816" s="2">
        <v>43924</v>
      </c>
      <c r="C816">
        <v>4.7539999999999996</v>
      </c>
      <c r="D816">
        <v>9409.0400000000009</v>
      </c>
    </row>
    <row r="817" spans="1:4">
      <c r="A817" t="s">
        <v>3</v>
      </c>
      <c r="B817" s="2">
        <v>43925</v>
      </c>
      <c r="C817">
        <v>4.7537000000000003</v>
      </c>
      <c r="D817">
        <v>9409.0400000000009</v>
      </c>
    </row>
    <row r="818" spans="1:4">
      <c r="A818" t="s">
        <v>3</v>
      </c>
      <c r="B818" s="2">
        <v>43926</v>
      </c>
      <c r="C818">
        <v>4.7534999999999998</v>
      </c>
      <c r="D818">
        <v>9409.0400000000009</v>
      </c>
    </row>
    <row r="819" spans="1:4">
      <c r="A819" t="s">
        <v>3</v>
      </c>
      <c r="B819" s="2">
        <v>43927</v>
      </c>
      <c r="C819">
        <v>4.7531999999999996</v>
      </c>
      <c r="D819">
        <v>9409.0400000000009</v>
      </c>
    </row>
    <row r="820" spans="1:4">
      <c r="A820" t="s">
        <v>3</v>
      </c>
      <c r="B820" s="2">
        <v>43928</v>
      </c>
      <c r="C820">
        <v>4.9520999999999997</v>
      </c>
      <c r="D820">
        <v>9797.2099999999991</v>
      </c>
    </row>
    <row r="821" spans="1:4">
      <c r="A821" t="s">
        <v>3</v>
      </c>
      <c r="B821" s="2">
        <v>43929</v>
      </c>
      <c r="C821">
        <v>5.0454999999999997</v>
      </c>
      <c r="D821">
        <v>9979.7199999999993</v>
      </c>
    </row>
    <row r="822" spans="1:4">
      <c r="A822" t="s">
        <v>3</v>
      </c>
      <c r="B822" s="2">
        <v>43930</v>
      </c>
      <c r="C822">
        <v>5.2450000000000001</v>
      </c>
      <c r="D822">
        <v>10293.75</v>
      </c>
    </row>
    <row r="823" spans="1:4">
      <c r="A823" t="s">
        <v>3</v>
      </c>
      <c r="B823" s="2">
        <v>43931</v>
      </c>
      <c r="C823">
        <v>5.2446999999999999</v>
      </c>
      <c r="D823">
        <v>10293.75</v>
      </c>
    </row>
    <row r="824" spans="1:4">
      <c r="A824" t="s">
        <v>3</v>
      </c>
      <c r="B824" s="2">
        <v>43932</v>
      </c>
      <c r="C824">
        <v>5.2443</v>
      </c>
      <c r="D824">
        <v>10293.75</v>
      </c>
    </row>
    <row r="825" spans="1:4">
      <c r="A825" t="s">
        <v>3</v>
      </c>
      <c r="B825" s="2">
        <v>43933</v>
      </c>
      <c r="C825">
        <v>5.2439999999999998</v>
      </c>
      <c r="D825">
        <v>10293.75</v>
      </c>
    </row>
    <row r="826" spans="1:4">
      <c r="A826" t="s">
        <v>3</v>
      </c>
      <c r="B826" s="2">
        <v>43934</v>
      </c>
      <c r="C826">
        <v>5.1550000000000002</v>
      </c>
      <c r="D826">
        <v>10246.27</v>
      </c>
    </row>
    <row r="827" spans="1:4">
      <c r="A827" t="s">
        <v>3</v>
      </c>
      <c r="B827" s="2">
        <v>43935</v>
      </c>
      <c r="C827">
        <v>5.1547000000000001</v>
      </c>
      <c r="D827">
        <v>10246.27</v>
      </c>
    </row>
    <row r="828" spans="1:4">
      <c r="A828" t="s">
        <v>3</v>
      </c>
      <c r="B828" s="2">
        <v>43936</v>
      </c>
      <c r="C828">
        <v>5.1992000000000003</v>
      </c>
      <c r="D828">
        <v>10366.530000000001</v>
      </c>
    </row>
    <row r="829" spans="1:4">
      <c r="A829" t="s">
        <v>3</v>
      </c>
      <c r="B829" s="2">
        <v>43937</v>
      </c>
      <c r="C829">
        <v>5.2012999999999998</v>
      </c>
      <c r="D829">
        <v>10543.65</v>
      </c>
    </row>
    <row r="830" spans="1:4">
      <c r="A830" t="s">
        <v>3</v>
      </c>
      <c r="B830" s="2">
        <v>43938</v>
      </c>
      <c r="C830">
        <v>5.3552</v>
      </c>
      <c r="D830">
        <v>10800.91</v>
      </c>
    </row>
    <row r="831" spans="1:4">
      <c r="A831" t="s">
        <v>3</v>
      </c>
      <c r="B831" s="2">
        <v>43939</v>
      </c>
      <c r="C831">
        <v>5.3548999999999998</v>
      </c>
      <c r="D831">
        <v>10800.91</v>
      </c>
    </row>
    <row r="832" spans="1:4">
      <c r="A832" t="s">
        <v>3</v>
      </c>
      <c r="B832" s="2">
        <v>43940</v>
      </c>
      <c r="C832">
        <v>5.3545999999999996</v>
      </c>
      <c r="D832">
        <v>10800.91</v>
      </c>
    </row>
    <row r="833" spans="1:4">
      <c r="A833" t="s">
        <v>3</v>
      </c>
      <c r="B833" s="2">
        <v>43941</v>
      </c>
      <c r="C833">
        <v>5.4420000000000002</v>
      </c>
      <c r="D833">
        <v>10886.91</v>
      </c>
    </row>
    <row r="834" spans="1:4">
      <c r="A834" t="s">
        <v>3</v>
      </c>
      <c r="B834" s="2">
        <v>43942</v>
      </c>
      <c r="C834">
        <v>5.2651000000000003</v>
      </c>
      <c r="D834">
        <v>10564.85</v>
      </c>
    </row>
    <row r="835" spans="1:4">
      <c r="A835" t="s">
        <v>3</v>
      </c>
      <c r="B835" s="2">
        <v>43943</v>
      </c>
      <c r="C835">
        <v>5.2756999999999996</v>
      </c>
      <c r="D835">
        <v>10641.57</v>
      </c>
    </row>
    <row r="836" spans="1:4">
      <c r="A836" t="s">
        <v>3</v>
      </c>
      <c r="B836" s="2">
        <v>43944</v>
      </c>
      <c r="C836">
        <v>5.3452999999999999</v>
      </c>
      <c r="D836">
        <v>10785.04</v>
      </c>
    </row>
    <row r="837" spans="1:4">
      <c r="A837" t="s">
        <v>3</v>
      </c>
      <c r="B837" s="2">
        <v>43945</v>
      </c>
      <c r="C837">
        <v>5.2847</v>
      </c>
      <c r="D837">
        <v>10633.54</v>
      </c>
    </row>
    <row r="838" spans="1:4">
      <c r="A838" t="s">
        <v>3</v>
      </c>
      <c r="B838" s="2">
        <v>43946</v>
      </c>
      <c r="C838">
        <v>5.2843999999999998</v>
      </c>
      <c r="D838">
        <v>10633.54</v>
      </c>
    </row>
    <row r="839" spans="1:4">
      <c r="A839" t="s">
        <v>3</v>
      </c>
      <c r="B839" s="2">
        <v>43947</v>
      </c>
      <c r="C839">
        <v>5.2840999999999996</v>
      </c>
      <c r="D839">
        <v>10633.54</v>
      </c>
    </row>
    <row r="840" spans="1:4">
      <c r="A840" t="s">
        <v>3</v>
      </c>
      <c r="B840" s="2">
        <v>43948</v>
      </c>
      <c r="C840">
        <v>5.3101000000000003</v>
      </c>
      <c r="D840">
        <v>10779.56</v>
      </c>
    </row>
    <row r="841" spans="1:4">
      <c r="A841" t="s">
        <v>3</v>
      </c>
      <c r="B841" s="2">
        <v>43949</v>
      </c>
      <c r="C841">
        <v>5.3851000000000004</v>
      </c>
      <c r="D841">
        <v>10862.54</v>
      </c>
    </row>
    <row r="842" spans="1:4">
      <c r="A842" t="s">
        <v>3</v>
      </c>
      <c r="B842" s="2">
        <v>43950</v>
      </c>
      <c r="C842">
        <v>5.4062000000000001</v>
      </c>
      <c r="D842">
        <v>10975.16</v>
      </c>
    </row>
    <row r="843" spans="1:4">
      <c r="A843" t="s">
        <v>3</v>
      </c>
      <c r="B843" s="2">
        <v>43951</v>
      </c>
      <c r="C843">
        <v>5.5385999999999997</v>
      </c>
      <c r="D843">
        <v>11101.84</v>
      </c>
    </row>
    <row r="844" spans="1:4">
      <c r="A844" t="s">
        <v>3</v>
      </c>
      <c r="B844" s="2">
        <v>43952</v>
      </c>
      <c r="C844">
        <v>5.5382999999999996</v>
      </c>
      <c r="D844">
        <v>11101.84</v>
      </c>
    </row>
    <row r="845" spans="1:4">
      <c r="A845" t="s">
        <v>3</v>
      </c>
      <c r="B845" s="2">
        <v>43953</v>
      </c>
      <c r="C845">
        <v>5.5380000000000003</v>
      </c>
      <c r="D845">
        <v>11101.84</v>
      </c>
    </row>
    <row r="846" spans="1:4">
      <c r="A846" t="s">
        <v>3</v>
      </c>
      <c r="B846" s="2">
        <v>43954</v>
      </c>
      <c r="C846">
        <v>5.5377000000000001</v>
      </c>
      <c r="D846">
        <v>11101.84</v>
      </c>
    </row>
    <row r="847" spans="1:4">
      <c r="A847" t="s">
        <v>3</v>
      </c>
      <c r="B847" s="2">
        <v>43955</v>
      </c>
      <c r="C847">
        <v>5.3037000000000001</v>
      </c>
      <c r="D847">
        <v>10753.58</v>
      </c>
    </row>
    <row r="848" spans="1:4">
      <c r="A848" t="s">
        <v>3</v>
      </c>
      <c r="B848" s="2">
        <v>43956</v>
      </c>
      <c r="C848">
        <v>5.2390999999999996</v>
      </c>
      <c r="D848">
        <v>10649.61</v>
      </c>
    </row>
    <row r="849" spans="1:4">
      <c r="A849" t="s">
        <v>3</v>
      </c>
      <c r="B849" s="2">
        <v>43957</v>
      </c>
      <c r="C849">
        <v>5.2648999999999999</v>
      </c>
      <c r="D849">
        <v>10701.31</v>
      </c>
    </row>
    <row r="850" spans="1:4">
      <c r="A850" t="s">
        <v>3</v>
      </c>
      <c r="B850" s="2">
        <v>43958</v>
      </c>
      <c r="C850">
        <v>5.2946</v>
      </c>
      <c r="D850">
        <v>10686.75</v>
      </c>
    </row>
    <row r="851" spans="1:4">
      <c r="A851" t="s">
        <v>3</v>
      </c>
      <c r="B851" s="2">
        <v>43959</v>
      </c>
      <c r="C851">
        <v>5.2454000000000001</v>
      </c>
      <c r="D851">
        <v>10638.7</v>
      </c>
    </row>
    <row r="852" spans="1:4">
      <c r="A852" t="s">
        <v>3</v>
      </c>
      <c r="B852" s="2">
        <v>43960</v>
      </c>
      <c r="C852">
        <v>5.2450999999999999</v>
      </c>
      <c r="D852">
        <v>10638.7</v>
      </c>
    </row>
    <row r="853" spans="1:4">
      <c r="A853" t="s">
        <v>3</v>
      </c>
      <c r="B853" s="2">
        <v>43961</v>
      </c>
      <c r="C853">
        <v>5.2447999999999997</v>
      </c>
      <c r="D853">
        <v>10638.7</v>
      </c>
    </row>
    <row r="854" spans="1:4">
      <c r="A854" t="s">
        <v>3</v>
      </c>
      <c r="B854" s="2">
        <v>43962</v>
      </c>
      <c r="C854">
        <v>5.2634999999999996</v>
      </c>
      <c r="D854">
        <v>10628.14</v>
      </c>
    </row>
    <row r="855" spans="1:4">
      <c r="A855" t="s">
        <v>3</v>
      </c>
      <c r="B855" s="2">
        <v>43963</v>
      </c>
      <c r="C855">
        <v>5.2182000000000004</v>
      </c>
      <c r="D855">
        <v>10566.15</v>
      </c>
    </row>
    <row r="856" spans="1:4">
      <c r="A856" t="s">
        <v>3</v>
      </c>
      <c r="B856" s="2">
        <v>43964</v>
      </c>
      <c r="C856">
        <v>5.2805</v>
      </c>
      <c r="D856">
        <v>10774.43</v>
      </c>
    </row>
    <row r="857" spans="1:4">
      <c r="A857" t="s">
        <v>3</v>
      </c>
      <c r="B857" s="2">
        <v>43965</v>
      </c>
      <c r="C857">
        <v>5.2614000000000001</v>
      </c>
      <c r="D857">
        <v>10706.48</v>
      </c>
    </row>
    <row r="858" spans="1:4">
      <c r="A858" t="s">
        <v>3</v>
      </c>
      <c r="B858" s="2">
        <v>43966</v>
      </c>
      <c r="C858">
        <v>5.2202000000000002</v>
      </c>
      <c r="D858">
        <v>10688.86</v>
      </c>
    </row>
    <row r="859" spans="1:4">
      <c r="A859" t="s">
        <v>3</v>
      </c>
      <c r="B859" s="2">
        <v>43967</v>
      </c>
      <c r="C859">
        <v>5.2199</v>
      </c>
      <c r="D859">
        <v>10688.86</v>
      </c>
    </row>
    <row r="860" spans="1:4">
      <c r="A860" t="s">
        <v>3</v>
      </c>
      <c r="B860" s="2">
        <v>43968</v>
      </c>
      <c r="C860">
        <v>5.2195999999999998</v>
      </c>
      <c r="D860">
        <v>10688.86</v>
      </c>
    </row>
    <row r="861" spans="1:4">
      <c r="A861" t="s">
        <v>3</v>
      </c>
      <c r="B861" s="2">
        <v>43969</v>
      </c>
      <c r="C861">
        <v>5.0450999999999997</v>
      </c>
      <c r="D861">
        <v>10376.31</v>
      </c>
    </row>
    <row r="862" spans="1:4">
      <c r="A862" t="s">
        <v>3</v>
      </c>
      <c r="B862" s="2">
        <v>43970</v>
      </c>
      <c r="C862">
        <v>5.0755999999999997</v>
      </c>
      <c r="D862">
        <v>10355.18</v>
      </c>
    </row>
    <row r="863" spans="1:4">
      <c r="A863" t="s">
        <v>3</v>
      </c>
      <c r="B863" s="2">
        <v>43971</v>
      </c>
      <c r="C863">
        <v>5.1939000000000002</v>
      </c>
      <c r="D863">
        <v>10472.370000000001</v>
      </c>
    </row>
    <row r="864" spans="1:4">
      <c r="A864" t="s">
        <v>3</v>
      </c>
      <c r="B864" s="2">
        <v>43972</v>
      </c>
      <c r="C864">
        <v>5.2325999999999997</v>
      </c>
      <c r="D864">
        <v>10548.13</v>
      </c>
    </row>
    <row r="865" spans="1:4">
      <c r="A865" t="s">
        <v>3</v>
      </c>
      <c r="B865" s="2">
        <v>43973</v>
      </c>
      <c r="C865">
        <v>5.2060000000000004</v>
      </c>
      <c r="D865">
        <v>10524.23</v>
      </c>
    </row>
    <row r="866" spans="1:4">
      <c r="A866" t="s">
        <v>3</v>
      </c>
      <c r="B866" s="2">
        <v>43974</v>
      </c>
      <c r="C866">
        <v>5.2057000000000002</v>
      </c>
      <c r="D866">
        <v>10524.23</v>
      </c>
    </row>
    <row r="867" spans="1:4">
      <c r="A867" t="s">
        <v>3</v>
      </c>
      <c r="B867" s="2">
        <v>43975</v>
      </c>
      <c r="C867">
        <v>5.2054</v>
      </c>
      <c r="D867">
        <v>10524.23</v>
      </c>
    </row>
    <row r="868" spans="1:4">
      <c r="A868" t="s">
        <v>3</v>
      </c>
      <c r="B868" s="2">
        <v>43976</v>
      </c>
      <c r="C868">
        <v>5.2050999999999998</v>
      </c>
      <c r="D868">
        <v>10524.23</v>
      </c>
    </row>
    <row r="869" spans="1:4">
      <c r="A869" t="s">
        <v>3</v>
      </c>
      <c r="B869" s="2">
        <v>43977</v>
      </c>
      <c r="C869">
        <v>5.2146999999999997</v>
      </c>
      <c r="D869">
        <v>10590.42</v>
      </c>
    </row>
    <row r="870" spans="1:4">
      <c r="A870" t="s">
        <v>3</v>
      </c>
      <c r="B870" s="2">
        <v>43978</v>
      </c>
      <c r="C870">
        <v>5.2199</v>
      </c>
      <c r="D870">
        <v>10619.01</v>
      </c>
    </row>
    <row r="871" spans="1:4">
      <c r="A871" t="s">
        <v>3</v>
      </c>
      <c r="B871" s="2">
        <v>43979</v>
      </c>
      <c r="C871">
        <v>5.3080999999999996</v>
      </c>
      <c r="D871">
        <v>10769.34</v>
      </c>
    </row>
    <row r="872" spans="1:4">
      <c r="A872" t="s">
        <v>3</v>
      </c>
      <c r="B872" s="2">
        <v>43980</v>
      </c>
      <c r="C872">
        <v>5.4233000000000002</v>
      </c>
      <c r="D872">
        <v>10892.6</v>
      </c>
    </row>
    <row r="873" spans="1:4">
      <c r="A873" t="s">
        <v>3</v>
      </c>
      <c r="B873" s="2">
        <v>43981</v>
      </c>
      <c r="C873">
        <v>5.423</v>
      </c>
      <c r="D873">
        <v>10892.6</v>
      </c>
    </row>
    <row r="874" spans="1:4">
      <c r="A874" t="s">
        <v>3</v>
      </c>
      <c r="B874" s="2">
        <v>43982</v>
      </c>
      <c r="C874">
        <v>5.4226999999999999</v>
      </c>
      <c r="D874">
        <v>10892.6</v>
      </c>
    </row>
    <row r="875" spans="1:4">
      <c r="A875" t="s">
        <v>3</v>
      </c>
      <c r="B875" s="2">
        <v>43983</v>
      </c>
      <c r="C875">
        <v>5.5292000000000003</v>
      </c>
      <c r="D875">
        <v>11222.76</v>
      </c>
    </row>
    <row r="876" spans="1:4">
      <c r="A876" t="s">
        <v>3</v>
      </c>
      <c r="B876" s="2">
        <v>43984</v>
      </c>
      <c r="C876">
        <v>5.6071999999999997</v>
      </c>
      <c r="D876">
        <v>11428.41</v>
      </c>
    </row>
    <row r="877" spans="1:4">
      <c r="A877" t="s">
        <v>3</v>
      </c>
      <c r="B877" s="2">
        <v>43985</v>
      </c>
      <c r="C877">
        <v>5.6868999999999996</v>
      </c>
      <c r="D877">
        <v>11570.65</v>
      </c>
    </row>
    <row r="878" spans="1:4">
      <c r="A878" t="s">
        <v>3</v>
      </c>
      <c r="B878" s="2">
        <v>43986</v>
      </c>
      <c r="C878">
        <v>5.6813000000000002</v>
      </c>
      <c r="D878">
        <v>11564.79</v>
      </c>
    </row>
    <row r="879" spans="1:4">
      <c r="A879" t="s">
        <v>3</v>
      </c>
      <c r="B879" s="2">
        <v>43987</v>
      </c>
      <c r="C879">
        <v>5.7789999999999999</v>
      </c>
      <c r="D879">
        <v>11855.17</v>
      </c>
    </row>
    <row r="880" spans="1:4">
      <c r="A880" t="s">
        <v>3</v>
      </c>
      <c r="B880" s="2">
        <v>43988</v>
      </c>
      <c r="C880">
        <v>5.7786999999999997</v>
      </c>
      <c r="D880">
        <v>11855.17</v>
      </c>
    </row>
    <row r="881" spans="1:4">
      <c r="A881" t="s">
        <v>3</v>
      </c>
      <c r="B881" s="2">
        <v>43989</v>
      </c>
      <c r="C881">
        <v>5.7784000000000004</v>
      </c>
      <c r="D881">
        <v>11855.17</v>
      </c>
    </row>
    <row r="882" spans="1:4">
      <c r="A882" t="s">
        <v>3</v>
      </c>
      <c r="B882" s="2">
        <v>43990</v>
      </c>
      <c r="C882">
        <v>5.8842999999999996</v>
      </c>
      <c r="D882">
        <v>11965.33</v>
      </c>
    </row>
    <row r="883" spans="1:4">
      <c r="A883" t="s">
        <v>3</v>
      </c>
      <c r="B883" s="2">
        <v>43991</v>
      </c>
      <c r="C883">
        <v>5.8692000000000002</v>
      </c>
      <c r="D883">
        <v>11846.05</v>
      </c>
    </row>
    <row r="884" spans="1:4">
      <c r="A884" t="s">
        <v>3</v>
      </c>
      <c r="B884" s="2">
        <v>43992</v>
      </c>
      <c r="C884">
        <v>5.9074999999999998</v>
      </c>
      <c r="D884">
        <v>11955.04</v>
      </c>
    </row>
    <row r="885" spans="1:4">
      <c r="A885" t="s">
        <v>3</v>
      </c>
      <c r="B885" s="2">
        <v>43993</v>
      </c>
      <c r="C885">
        <v>5.835</v>
      </c>
      <c r="D885">
        <v>11830.42</v>
      </c>
    </row>
    <row r="886" spans="1:4">
      <c r="A886" t="s">
        <v>3</v>
      </c>
      <c r="B886" s="2">
        <v>43994</v>
      </c>
      <c r="C886">
        <v>5.8296999999999999</v>
      </c>
      <c r="D886">
        <v>11845.27</v>
      </c>
    </row>
    <row r="887" spans="1:4">
      <c r="A887" t="s">
        <v>3</v>
      </c>
      <c r="B887" s="2">
        <v>43995</v>
      </c>
      <c r="C887">
        <v>5.8293999999999997</v>
      </c>
      <c r="D887">
        <v>11845.27</v>
      </c>
    </row>
    <row r="888" spans="1:4">
      <c r="A888" t="s">
        <v>3</v>
      </c>
      <c r="B888" s="2">
        <v>43996</v>
      </c>
      <c r="C888">
        <v>5.8289999999999997</v>
      </c>
      <c r="D888">
        <v>11845.27</v>
      </c>
    </row>
    <row r="889" spans="1:4">
      <c r="A889" t="s">
        <v>3</v>
      </c>
      <c r="B889" s="2">
        <v>43997</v>
      </c>
      <c r="C889">
        <v>5.8322000000000003</v>
      </c>
      <c r="D889">
        <v>11844.85</v>
      </c>
    </row>
    <row r="890" spans="1:4">
      <c r="A890" t="s">
        <v>3</v>
      </c>
      <c r="B890" s="2">
        <v>43998</v>
      </c>
      <c r="C890">
        <v>5.8826999999999998</v>
      </c>
      <c r="D890">
        <v>11849.62</v>
      </c>
    </row>
    <row r="891" spans="1:4">
      <c r="A891" t="s">
        <v>3</v>
      </c>
      <c r="B891" s="2">
        <v>43999</v>
      </c>
      <c r="C891">
        <v>5.9298000000000002</v>
      </c>
      <c r="D891">
        <v>11933.53</v>
      </c>
    </row>
    <row r="892" spans="1:4">
      <c r="A892" t="s">
        <v>3</v>
      </c>
      <c r="B892" s="2">
        <v>44000</v>
      </c>
      <c r="C892">
        <v>6.0660999999999996</v>
      </c>
      <c r="D892">
        <v>12110.72</v>
      </c>
    </row>
    <row r="893" spans="1:4">
      <c r="A893" t="s">
        <v>3</v>
      </c>
      <c r="B893" s="2">
        <v>44001</v>
      </c>
      <c r="C893">
        <v>6.1204999999999998</v>
      </c>
      <c r="D893">
        <v>12277.11</v>
      </c>
    </row>
    <row r="894" spans="1:4">
      <c r="A894" t="s">
        <v>3</v>
      </c>
      <c r="B894" s="2">
        <v>44002</v>
      </c>
      <c r="C894">
        <v>6.1201999999999996</v>
      </c>
      <c r="D894">
        <v>12277.11</v>
      </c>
    </row>
    <row r="895" spans="1:4">
      <c r="A895" t="s">
        <v>3</v>
      </c>
      <c r="B895" s="2">
        <v>44003</v>
      </c>
      <c r="C895">
        <v>6.1197999999999997</v>
      </c>
      <c r="D895">
        <v>12277.11</v>
      </c>
    </row>
    <row r="896" spans="1:4">
      <c r="A896" t="s">
        <v>3</v>
      </c>
      <c r="B896" s="2">
        <v>44004</v>
      </c>
      <c r="C896">
        <v>6.1382000000000003</v>
      </c>
      <c r="D896">
        <v>12443.95</v>
      </c>
    </row>
    <row r="897" spans="1:4">
      <c r="A897" t="s">
        <v>3</v>
      </c>
      <c r="B897" s="2">
        <v>44005</v>
      </c>
      <c r="C897">
        <v>6.1966999999999999</v>
      </c>
      <c r="D897">
        <v>12668.18</v>
      </c>
    </row>
    <row r="898" spans="1:4">
      <c r="A898" t="s">
        <v>3</v>
      </c>
      <c r="B898" s="2">
        <v>44006</v>
      </c>
      <c r="C898">
        <v>6.1130000000000004</v>
      </c>
      <c r="D898">
        <v>12510.77</v>
      </c>
    </row>
    <row r="899" spans="1:4">
      <c r="A899" t="s">
        <v>3</v>
      </c>
      <c r="B899" s="2">
        <v>44007</v>
      </c>
      <c r="C899">
        <v>6.1492000000000004</v>
      </c>
      <c r="D899">
        <v>12606.14</v>
      </c>
    </row>
    <row r="900" spans="1:4">
      <c r="A900" t="s">
        <v>3</v>
      </c>
      <c r="B900" s="2">
        <v>44008</v>
      </c>
      <c r="C900">
        <v>6.1197999999999997</v>
      </c>
      <c r="D900">
        <v>12630.28</v>
      </c>
    </row>
    <row r="901" spans="1:4">
      <c r="A901" t="s">
        <v>3</v>
      </c>
      <c r="B901" s="2">
        <v>44009</v>
      </c>
      <c r="C901">
        <v>6.1193999999999997</v>
      </c>
      <c r="D901">
        <v>12630.28</v>
      </c>
    </row>
    <row r="902" spans="1:4">
      <c r="A902" t="s">
        <v>3</v>
      </c>
      <c r="B902" s="2">
        <v>44010</v>
      </c>
      <c r="C902">
        <v>6.1191000000000004</v>
      </c>
      <c r="D902">
        <v>12630.28</v>
      </c>
    </row>
    <row r="903" spans="1:4">
      <c r="A903" t="s">
        <v>3</v>
      </c>
      <c r="B903" s="2">
        <v>44011</v>
      </c>
      <c r="C903">
        <v>6.0789999999999997</v>
      </c>
      <c r="D903">
        <v>12474.44</v>
      </c>
    </row>
    <row r="904" spans="1:4">
      <c r="A904" t="s">
        <v>3</v>
      </c>
      <c r="B904" s="2">
        <v>44012</v>
      </c>
      <c r="C904">
        <v>6.1231999999999998</v>
      </c>
      <c r="D904">
        <v>12380.75</v>
      </c>
    </row>
    <row r="905" spans="1:4">
      <c r="A905" t="s">
        <v>3</v>
      </c>
      <c r="B905" s="2">
        <v>44013</v>
      </c>
      <c r="C905">
        <v>6.1410999999999998</v>
      </c>
      <c r="D905">
        <v>12428.65</v>
      </c>
    </row>
    <row r="906" spans="1:4">
      <c r="A906" t="s">
        <v>3</v>
      </c>
      <c r="B906" s="2">
        <v>44014</v>
      </c>
      <c r="C906">
        <v>6.2557999999999998</v>
      </c>
      <c r="D906">
        <v>12543.45</v>
      </c>
    </row>
    <row r="907" spans="1:4">
      <c r="A907" t="s">
        <v>3</v>
      </c>
      <c r="B907" s="2">
        <v>44015</v>
      </c>
      <c r="C907">
        <v>6.3106999999999998</v>
      </c>
      <c r="D907">
        <v>12603.02</v>
      </c>
    </row>
    <row r="908" spans="1:4">
      <c r="A908" t="s">
        <v>3</v>
      </c>
      <c r="B908" s="2">
        <v>44016</v>
      </c>
      <c r="C908">
        <v>6.3102999999999998</v>
      </c>
      <c r="D908">
        <v>12603.02</v>
      </c>
    </row>
    <row r="909" spans="1:4">
      <c r="A909" t="s">
        <v>3</v>
      </c>
      <c r="B909" s="2">
        <v>44017</v>
      </c>
      <c r="C909">
        <v>6.31</v>
      </c>
      <c r="D909">
        <v>12603.02</v>
      </c>
    </row>
    <row r="910" spans="1:4">
      <c r="A910" t="s">
        <v>3</v>
      </c>
      <c r="B910" s="2">
        <v>44018</v>
      </c>
      <c r="C910">
        <v>6.3220000000000001</v>
      </c>
      <c r="D910">
        <v>12766.59</v>
      </c>
    </row>
    <row r="911" spans="1:4">
      <c r="A911" t="s">
        <v>3</v>
      </c>
      <c r="B911" s="2">
        <v>44019</v>
      </c>
      <c r="C911">
        <v>6.36</v>
      </c>
      <c r="D911">
        <v>12839.77</v>
      </c>
    </row>
    <row r="912" spans="1:4">
      <c r="A912" t="s">
        <v>3</v>
      </c>
      <c r="B912" s="2">
        <v>44020</v>
      </c>
      <c r="C912">
        <v>6.3989000000000003</v>
      </c>
      <c r="D912">
        <v>12785.13</v>
      </c>
    </row>
    <row r="913" spans="1:4">
      <c r="A913" t="s">
        <v>3</v>
      </c>
      <c r="B913" s="2">
        <v>44021</v>
      </c>
      <c r="C913">
        <v>6.4438000000000004</v>
      </c>
      <c r="D913">
        <v>12848.24</v>
      </c>
    </row>
    <row r="914" spans="1:4">
      <c r="A914" t="s">
        <v>3</v>
      </c>
      <c r="B914" s="2">
        <v>44022</v>
      </c>
      <c r="C914">
        <v>6.4234</v>
      </c>
      <c r="D914">
        <v>12803.78</v>
      </c>
    </row>
    <row r="915" spans="1:4">
      <c r="A915" t="s">
        <v>3</v>
      </c>
      <c r="B915" s="2">
        <v>44023</v>
      </c>
      <c r="C915">
        <v>6.423</v>
      </c>
      <c r="D915">
        <v>12803.78</v>
      </c>
    </row>
    <row r="916" spans="1:4">
      <c r="A916" t="s">
        <v>3</v>
      </c>
      <c r="B916" s="2">
        <v>44024</v>
      </c>
      <c r="C916">
        <v>6.4226999999999999</v>
      </c>
      <c r="D916">
        <v>12803.78</v>
      </c>
    </row>
    <row r="917" spans="1:4">
      <c r="A917" t="s">
        <v>3</v>
      </c>
      <c r="B917" s="2">
        <v>44025</v>
      </c>
      <c r="C917">
        <v>6.4348000000000001</v>
      </c>
      <c r="D917">
        <v>12784.19</v>
      </c>
    </row>
    <row r="918" spans="1:4">
      <c r="A918" t="s">
        <v>3</v>
      </c>
      <c r="B918" s="2">
        <v>44026</v>
      </c>
      <c r="C918">
        <v>6.4046000000000003</v>
      </c>
      <c r="D918">
        <v>12665.18</v>
      </c>
    </row>
    <row r="919" spans="1:4">
      <c r="A919" t="s">
        <v>3</v>
      </c>
      <c r="B919" s="2">
        <v>44027</v>
      </c>
      <c r="C919">
        <v>6.4090999999999996</v>
      </c>
      <c r="D919">
        <v>12658.94</v>
      </c>
    </row>
    <row r="920" spans="1:4">
      <c r="A920" t="s">
        <v>3</v>
      </c>
      <c r="B920" s="2">
        <v>44028</v>
      </c>
      <c r="C920">
        <v>6.5202999999999998</v>
      </c>
      <c r="D920">
        <v>12642.26</v>
      </c>
    </row>
    <row r="921" spans="1:4">
      <c r="A921" t="s">
        <v>3</v>
      </c>
      <c r="B921" s="2">
        <v>44029</v>
      </c>
      <c r="C921">
        <v>6.5758000000000001</v>
      </c>
      <c r="D921">
        <v>12782.53</v>
      </c>
    </row>
    <row r="922" spans="1:4">
      <c r="A922" t="s">
        <v>3</v>
      </c>
      <c r="B922" s="2">
        <v>44030</v>
      </c>
      <c r="C922">
        <v>6.5754000000000001</v>
      </c>
      <c r="D922">
        <v>12782.53</v>
      </c>
    </row>
    <row r="923" spans="1:4">
      <c r="A923" t="s">
        <v>3</v>
      </c>
      <c r="B923" s="2">
        <v>44031</v>
      </c>
      <c r="C923">
        <v>6.5750000000000002</v>
      </c>
      <c r="D923">
        <v>12782.53</v>
      </c>
    </row>
    <row r="924" spans="1:4">
      <c r="A924" t="s">
        <v>3</v>
      </c>
      <c r="B924" s="2">
        <v>44032</v>
      </c>
      <c r="C924">
        <v>6.6860999999999997</v>
      </c>
      <c r="D924">
        <v>12915.27</v>
      </c>
    </row>
    <row r="925" spans="1:4">
      <c r="A925" t="s">
        <v>3</v>
      </c>
      <c r="B925" s="2">
        <v>44033</v>
      </c>
      <c r="C925">
        <v>6.7192999999999996</v>
      </c>
      <c r="D925">
        <v>12946.57</v>
      </c>
    </row>
    <row r="926" spans="1:4">
      <c r="A926" t="s">
        <v>3</v>
      </c>
      <c r="B926" s="2">
        <v>44034</v>
      </c>
      <c r="C926">
        <v>6.7389999999999999</v>
      </c>
      <c r="D926">
        <v>12917.31</v>
      </c>
    </row>
    <row r="927" spans="1:4">
      <c r="A927" t="s">
        <v>3</v>
      </c>
      <c r="B927" s="2">
        <v>44035</v>
      </c>
      <c r="C927">
        <v>6.7945000000000002</v>
      </c>
      <c r="D927">
        <v>12996.12</v>
      </c>
    </row>
    <row r="928" spans="1:4">
      <c r="A928" t="s">
        <v>3</v>
      </c>
      <c r="B928" s="2">
        <v>44036</v>
      </c>
      <c r="C928">
        <v>6.8015999999999996</v>
      </c>
      <c r="D928">
        <v>12966.55</v>
      </c>
    </row>
    <row r="929" spans="1:4">
      <c r="A929" t="s">
        <v>3</v>
      </c>
      <c r="B929" s="2">
        <v>44037</v>
      </c>
      <c r="C929">
        <v>6.8011999999999997</v>
      </c>
      <c r="D929">
        <v>12966.55</v>
      </c>
    </row>
    <row r="930" spans="1:4">
      <c r="A930" t="s">
        <v>3</v>
      </c>
      <c r="B930" s="2">
        <v>44038</v>
      </c>
      <c r="C930">
        <v>6.8007999999999997</v>
      </c>
      <c r="D930">
        <v>12966.55</v>
      </c>
    </row>
    <row r="931" spans="1:4">
      <c r="A931" t="s">
        <v>3</v>
      </c>
      <c r="B931" s="2">
        <v>44039</v>
      </c>
      <c r="C931">
        <v>6.7571000000000003</v>
      </c>
      <c r="D931">
        <v>12839.54</v>
      </c>
    </row>
    <row r="932" spans="1:4">
      <c r="A932" t="s">
        <v>3</v>
      </c>
      <c r="B932" s="2">
        <v>44040</v>
      </c>
      <c r="C932">
        <v>6.782</v>
      </c>
      <c r="D932">
        <v>12917.42</v>
      </c>
    </row>
    <row r="933" spans="1:4">
      <c r="A933" t="s">
        <v>3</v>
      </c>
      <c r="B933" s="2">
        <v>44041</v>
      </c>
      <c r="C933">
        <v>6.7939999999999996</v>
      </c>
      <c r="D933">
        <v>12972.35</v>
      </c>
    </row>
    <row r="934" spans="1:4">
      <c r="A934" t="s">
        <v>3</v>
      </c>
      <c r="B934" s="2">
        <v>44042</v>
      </c>
      <c r="C934">
        <v>6.7404000000000002</v>
      </c>
      <c r="D934">
        <v>12916.27</v>
      </c>
    </row>
    <row r="935" spans="1:4">
      <c r="A935" t="s">
        <v>3</v>
      </c>
      <c r="B935" s="2">
        <v>44043</v>
      </c>
      <c r="C935">
        <v>6.8493000000000004</v>
      </c>
      <c r="D935">
        <v>13021.76</v>
      </c>
    </row>
    <row r="936" spans="1:4">
      <c r="A936" t="s">
        <v>3</v>
      </c>
      <c r="B936" s="2">
        <v>44044</v>
      </c>
      <c r="C936">
        <v>6.8489000000000004</v>
      </c>
      <c r="D936">
        <v>13021.76</v>
      </c>
    </row>
    <row r="937" spans="1:4">
      <c r="A937" t="s">
        <v>3</v>
      </c>
      <c r="B937" s="2">
        <v>44045</v>
      </c>
      <c r="C937">
        <v>6.8484999999999996</v>
      </c>
      <c r="D937">
        <v>13021.76</v>
      </c>
    </row>
    <row r="938" spans="1:4">
      <c r="A938" t="s">
        <v>3</v>
      </c>
      <c r="B938" s="2">
        <v>44046</v>
      </c>
      <c r="C938">
        <v>6.9577999999999998</v>
      </c>
      <c r="D938">
        <v>13154.61</v>
      </c>
    </row>
    <row r="939" spans="1:4">
      <c r="A939" t="s">
        <v>3</v>
      </c>
      <c r="B939" s="2">
        <v>44047</v>
      </c>
      <c r="C939">
        <v>7.0025000000000004</v>
      </c>
      <c r="D939">
        <v>13316.96</v>
      </c>
    </row>
    <row r="940" spans="1:4">
      <c r="A940" t="s">
        <v>3</v>
      </c>
      <c r="B940" s="2">
        <v>44048</v>
      </c>
      <c r="C940">
        <v>7.0593000000000004</v>
      </c>
      <c r="D940">
        <v>13429.58</v>
      </c>
    </row>
    <row r="941" spans="1:4">
      <c r="A941" t="s">
        <v>3</v>
      </c>
      <c r="B941" s="2">
        <v>44049</v>
      </c>
      <c r="C941">
        <v>7.0823</v>
      </c>
      <c r="D941">
        <v>13562.23</v>
      </c>
    </row>
    <row r="942" spans="1:4">
      <c r="A942" t="s">
        <v>3</v>
      </c>
      <c r="B942" s="2">
        <v>44050</v>
      </c>
      <c r="C942">
        <v>7.1879999999999997</v>
      </c>
      <c r="D942">
        <v>13668.69</v>
      </c>
    </row>
    <row r="943" spans="1:4">
      <c r="A943" t="s">
        <v>3</v>
      </c>
      <c r="B943" s="2">
        <v>44051</v>
      </c>
      <c r="C943">
        <v>7.1875999999999998</v>
      </c>
      <c r="D943">
        <v>13668.69</v>
      </c>
    </row>
    <row r="944" spans="1:4">
      <c r="A944" t="s">
        <v>3</v>
      </c>
      <c r="B944" s="2">
        <v>44052</v>
      </c>
      <c r="C944">
        <v>7.1871999999999998</v>
      </c>
      <c r="D944">
        <v>13668.69</v>
      </c>
    </row>
    <row r="945" spans="1:4">
      <c r="A945" t="s">
        <v>3</v>
      </c>
      <c r="B945" s="2">
        <v>44053</v>
      </c>
      <c r="C945">
        <v>7.1931000000000003</v>
      </c>
      <c r="D945">
        <v>13869.08</v>
      </c>
    </row>
    <row r="946" spans="1:4">
      <c r="A946" t="s">
        <v>3</v>
      </c>
      <c r="B946" s="2">
        <v>44054</v>
      </c>
      <c r="C946">
        <v>7.1146000000000003</v>
      </c>
      <c r="D946">
        <v>13837.26</v>
      </c>
    </row>
    <row r="947" spans="1:4">
      <c r="A947" t="s">
        <v>3</v>
      </c>
      <c r="B947" s="2">
        <v>44055</v>
      </c>
      <c r="C947">
        <v>7.0918999999999999</v>
      </c>
      <c r="D947">
        <v>13834.12</v>
      </c>
    </row>
    <row r="948" spans="1:4">
      <c r="A948" t="s">
        <v>3</v>
      </c>
      <c r="B948" s="2">
        <v>44056</v>
      </c>
      <c r="C948">
        <v>7.1951999999999998</v>
      </c>
      <c r="D948">
        <v>13939.64</v>
      </c>
    </row>
    <row r="949" spans="1:4">
      <c r="A949" t="s">
        <v>3</v>
      </c>
      <c r="B949" s="2">
        <v>44057</v>
      </c>
      <c r="C949">
        <v>7.1833</v>
      </c>
      <c r="D949">
        <v>13855.18</v>
      </c>
    </row>
    <row r="950" spans="1:4">
      <c r="A950" t="s">
        <v>3</v>
      </c>
      <c r="B950" s="2">
        <v>44058</v>
      </c>
      <c r="C950">
        <v>7.1829000000000001</v>
      </c>
      <c r="D950">
        <v>13855.18</v>
      </c>
    </row>
    <row r="951" spans="1:4">
      <c r="A951" t="s">
        <v>3</v>
      </c>
      <c r="B951" s="2">
        <v>44059</v>
      </c>
      <c r="C951">
        <v>7.1825000000000001</v>
      </c>
      <c r="D951">
        <v>13855.18</v>
      </c>
    </row>
    <row r="952" spans="1:4">
      <c r="A952" t="s">
        <v>3</v>
      </c>
      <c r="B952" s="2">
        <v>44060</v>
      </c>
      <c r="C952">
        <v>7.2266000000000004</v>
      </c>
      <c r="D952">
        <v>13972.11</v>
      </c>
    </row>
    <row r="953" spans="1:4">
      <c r="A953" t="s">
        <v>3</v>
      </c>
      <c r="B953" s="2">
        <v>44061</v>
      </c>
      <c r="C953">
        <v>7.3360000000000003</v>
      </c>
      <c r="D953">
        <v>14154.01</v>
      </c>
    </row>
    <row r="954" spans="1:4">
      <c r="A954" t="s">
        <v>3</v>
      </c>
      <c r="B954" s="2">
        <v>44062</v>
      </c>
      <c r="C954">
        <v>7.3727999999999998</v>
      </c>
      <c r="D954">
        <v>14318.15</v>
      </c>
    </row>
    <row r="955" spans="1:4">
      <c r="A955" t="s">
        <v>3</v>
      </c>
      <c r="B955" s="2">
        <v>44063</v>
      </c>
      <c r="C955">
        <v>7.4451999999999998</v>
      </c>
      <c r="D955">
        <v>14421.54</v>
      </c>
    </row>
    <row r="956" spans="1:4">
      <c r="A956" t="s">
        <v>3</v>
      </c>
      <c r="B956" s="2">
        <v>44064</v>
      </c>
      <c r="C956">
        <v>7.5305999999999997</v>
      </c>
      <c r="D956">
        <v>14625.19</v>
      </c>
    </row>
    <row r="957" spans="1:4">
      <c r="A957" t="s">
        <v>3</v>
      </c>
      <c r="B957" s="2">
        <v>44065</v>
      </c>
      <c r="C957">
        <v>7.5301</v>
      </c>
      <c r="D957">
        <v>14625.19</v>
      </c>
    </row>
    <row r="958" spans="1:4">
      <c r="A958" t="s">
        <v>3</v>
      </c>
      <c r="B958" s="2">
        <v>44066</v>
      </c>
      <c r="C958">
        <v>7.5297000000000001</v>
      </c>
      <c r="D958">
        <v>14625.19</v>
      </c>
    </row>
    <row r="959" spans="1:4">
      <c r="A959" t="s">
        <v>3</v>
      </c>
      <c r="B959" s="2">
        <v>44067</v>
      </c>
      <c r="C959">
        <v>7.5364000000000004</v>
      </c>
      <c r="D959">
        <v>14855.09</v>
      </c>
    </row>
    <row r="960" spans="1:4">
      <c r="A960" t="s">
        <v>3</v>
      </c>
      <c r="B960" s="2">
        <v>44068</v>
      </c>
      <c r="C960">
        <v>7.6165000000000003</v>
      </c>
      <c r="D960">
        <v>14871.48</v>
      </c>
    </row>
    <row r="961" spans="1:4">
      <c r="A961" t="s">
        <v>3</v>
      </c>
      <c r="B961" s="2">
        <v>44069</v>
      </c>
      <c r="C961">
        <v>7.6973000000000003</v>
      </c>
      <c r="D961">
        <v>14973.36</v>
      </c>
    </row>
    <row r="962" spans="1:4">
      <c r="A962" t="s">
        <v>3</v>
      </c>
      <c r="B962" s="2">
        <v>44070</v>
      </c>
      <c r="C962">
        <v>7.6688000000000001</v>
      </c>
      <c r="D962">
        <v>15025.51</v>
      </c>
    </row>
    <row r="963" spans="1:4">
      <c r="A963" t="s">
        <v>3</v>
      </c>
      <c r="B963" s="2">
        <v>44071</v>
      </c>
      <c r="C963">
        <v>7.6460999999999997</v>
      </c>
      <c r="D963">
        <v>14990.55</v>
      </c>
    </row>
    <row r="964" spans="1:4">
      <c r="A964" t="s">
        <v>3</v>
      </c>
      <c r="B964" s="2">
        <v>44072</v>
      </c>
      <c r="C964">
        <v>7.6456</v>
      </c>
      <c r="D964">
        <v>14990.55</v>
      </c>
    </row>
    <row r="965" spans="1:4">
      <c r="A965" t="s">
        <v>3</v>
      </c>
      <c r="B965" s="2">
        <v>44073</v>
      </c>
      <c r="C965">
        <v>7.6452</v>
      </c>
      <c r="D965">
        <v>14990.55</v>
      </c>
    </row>
    <row r="966" spans="1:4">
      <c r="A966" t="s">
        <v>3</v>
      </c>
      <c r="B966" s="2">
        <v>44074</v>
      </c>
      <c r="C966">
        <v>7.4023000000000003</v>
      </c>
      <c r="D966">
        <v>14336.18</v>
      </c>
    </row>
    <row r="967" spans="1:4">
      <c r="A967" t="s">
        <v>3</v>
      </c>
      <c r="B967" s="2">
        <v>44075</v>
      </c>
      <c r="C967">
        <v>7.4737999999999998</v>
      </c>
      <c r="D967">
        <v>14413.32</v>
      </c>
    </row>
    <row r="968" spans="1:4">
      <c r="A968" t="s">
        <v>3</v>
      </c>
      <c r="B968" s="2">
        <v>44076</v>
      </c>
      <c r="C968">
        <v>7.5252999999999997</v>
      </c>
      <c r="D968">
        <v>14652.38</v>
      </c>
    </row>
    <row r="969" spans="1:4">
      <c r="A969" t="s">
        <v>3</v>
      </c>
      <c r="B969" s="2">
        <v>44077</v>
      </c>
      <c r="C969">
        <v>7.6161000000000003</v>
      </c>
      <c r="D969">
        <v>14761.33</v>
      </c>
    </row>
    <row r="970" spans="1:4">
      <c r="A970" t="s">
        <v>3</v>
      </c>
      <c r="B970" s="2">
        <v>44078</v>
      </c>
      <c r="C970">
        <v>7.5050999999999997</v>
      </c>
      <c r="D970">
        <v>14602.97</v>
      </c>
    </row>
    <row r="971" spans="1:4">
      <c r="A971" t="s">
        <v>3</v>
      </c>
      <c r="B971" s="2">
        <v>44079</v>
      </c>
      <c r="C971">
        <v>7.5045999999999999</v>
      </c>
      <c r="D971">
        <v>14602.97</v>
      </c>
    </row>
    <row r="972" spans="1:4">
      <c r="A972" t="s">
        <v>3</v>
      </c>
      <c r="B972" s="2">
        <v>44080</v>
      </c>
      <c r="C972">
        <v>7.5042</v>
      </c>
      <c r="D972">
        <v>14602.97</v>
      </c>
    </row>
    <row r="973" spans="1:4">
      <c r="A973" t="s">
        <v>3</v>
      </c>
      <c r="B973" s="2">
        <v>44081</v>
      </c>
      <c r="C973">
        <v>7.4631999999999996</v>
      </c>
      <c r="D973">
        <v>14573.48</v>
      </c>
    </row>
    <row r="974" spans="1:4">
      <c r="A974" t="s">
        <v>3</v>
      </c>
      <c r="B974" s="2">
        <v>44082</v>
      </c>
      <c r="C974">
        <v>7.4904999999999999</v>
      </c>
      <c r="D974">
        <v>14437.53</v>
      </c>
    </row>
    <row r="975" spans="1:4">
      <c r="A975" t="s">
        <v>3</v>
      </c>
      <c r="B975" s="2">
        <v>44083</v>
      </c>
      <c r="C975">
        <v>7.4218000000000002</v>
      </c>
      <c r="D975">
        <v>14301.99</v>
      </c>
    </row>
    <row r="976" spans="1:4">
      <c r="A976" t="s">
        <v>3</v>
      </c>
      <c r="B976" s="2">
        <v>44084</v>
      </c>
      <c r="C976">
        <v>7.4926000000000004</v>
      </c>
      <c r="D976">
        <v>14483.41</v>
      </c>
    </row>
    <row r="977" spans="1:4">
      <c r="A977" t="s">
        <v>3</v>
      </c>
      <c r="B977" s="2">
        <v>44085</v>
      </c>
      <c r="C977">
        <v>7.5168999999999997</v>
      </c>
      <c r="D977">
        <v>14558.27</v>
      </c>
    </row>
    <row r="978" spans="1:4">
      <c r="A978" t="s">
        <v>3</v>
      </c>
      <c r="B978" s="2">
        <v>44086</v>
      </c>
      <c r="C978">
        <v>7.5164</v>
      </c>
      <c r="D978">
        <v>14558.27</v>
      </c>
    </row>
    <row r="979" spans="1:4">
      <c r="A979" t="s">
        <v>3</v>
      </c>
      <c r="B979" s="2">
        <v>44087</v>
      </c>
      <c r="C979">
        <v>7.516</v>
      </c>
      <c r="D979">
        <v>14558.27</v>
      </c>
    </row>
    <row r="980" spans="1:4">
      <c r="A980" t="s">
        <v>3</v>
      </c>
      <c r="B980" s="2">
        <v>44088</v>
      </c>
      <c r="C980">
        <v>7.8734000000000002</v>
      </c>
      <c r="D980">
        <v>15145.23</v>
      </c>
    </row>
    <row r="981" spans="1:4">
      <c r="A981" t="s">
        <v>3</v>
      </c>
      <c r="B981" s="2">
        <v>44089</v>
      </c>
      <c r="C981">
        <v>7.9291999999999998</v>
      </c>
      <c r="D981">
        <v>15363.57</v>
      </c>
    </row>
    <row r="982" spans="1:4">
      <c r="A982" t="s">
        <v>3</v>
      </c>
      <c r="B982" s="2">
        <v>44090</v>
      </c>
      <c r="C982">
        <v>7.9608999999999996</v>
      </c>
      <c r="D982">
        <v>15430.9</v>
      </c>
    </row>
    <row r="983" spans="1:4">
      <c r="A983" t="s">
        <v>3</v>
      </c>
      <c r="B983" s="2">
        <v>44091</v>
      </c>
      <c r="C983">
        <v>7.9481999999999999</v>
      </c>
      <c r="D983">
        <v>15349.55</v>
      </c>
    </row>
    <row r="984" spans="1:4">
      <c r="A984" t="s">
        <v>3</v>
      </c>
      <c r="B984" s="2">
        <v>44092</v>
      </c>
      <c r="C984">
        <v>7.9279000000000002</v>
      </c>
      <c r="D984">
        <v>15299.98</v>
      </c>
    </row>
    <row r="985" spans="1:4">
      <c r="A985" t="s">
        <v>3</v>
      </c>
      <c r="B985" s="2">
        <v>44093</v>
      </c>
      <c r="C985">
        <v>7.9275000000000002</v>
      </c>
      <c r="D985">
        <v>15299.98</v>
      </c>
    </row>
    <row r="986" spans="1:4">
      <c r="A986" t="s">
        <v>3</v>
      </c>
      <c r="B986" s="2">
        <v>44094</v>
      </c>
      <c r="C986">
        <v>7.9269999999999996</v>
      </c>
      <c r="D986">
        <v>15299.98</v>
      </c>
    </row>
    <row r="987" spans="1:4">
      <c r="A987" t="s">
        <v>3</v>
      </c>
      <c r="B987" s="2">
        <v>44095</v>
      </c>
      <c r="C987">
        <v>7.7042999999999999</v>
      </c>
      <c r="D987">
        <v>14747.34</v>
      </c>
    </row>
    <row r="988" spans="1:4">
      <c r="A988" t="s">
        <v>3</v>
      </c>
      <c r="B988" s="2">
        <v>44096</v>
      </c>
      <c r="C988">
        <v>7.5278999999999998</v>
      </c>
      <c r="D988">
        <v>14509.26</v>
      </c>
    </row>
    <row r="989" spans="1:4">
      <c r="A989" t="s">
        <v>3</v>
      </c>
      <c r="B989" s="2">
        <v>44097</v>
      </c>
      <c r="C989">
        <v>7.5711000000000004</v>
      </c>
      <c r="D989">
        <v>14499.53</v>
      </c>
    </row>
    <row r="990" spans="1:4">
      <c r="A990" t="s">
        <v>3</v>
      </c>
      <c r="B990" s="2">
        <v>44098</v>
      </c>
      <c r="C990">
        <v>7.4291</v>
      </c>
      <c r="D990">
        <v>14168.28</v>
      </c>
    </row>
    <row r="991" spans="1:4">
      <c r="A991" t="s">
        <v>3</v>
      </c>
      <c r="B991" s="2">
        <v>44099</v>
      </c>
      <c r="C991">
        <v>7.5945</v>
      </c>
      <c r="D991">
        <v>14495.58</v>
      </c>
    </row>
    <row r="992" spans="1:4">
      <c r="A992" t="s">
        <v>3</v>
      </c>
      <c r="B992" s="2">
        <v>44100</v>
      </c>
      <c r="C992">
        <v>7.5940000000000003</v>
      </c>
      <c r="D992">
        <v>14495.58</v>
      </c>
    </row>
    <row r="993" spans="1:4">
      <c r="A993" t="s">
        <v>3</v>
      </c>
      <c r="B993" s="2">
        <v>44101</v>
      </c>
      <c r="C993">
        <v>7.5936000000000003</v>
      </c>
      <c r="D993">
        <v>14495.58</v>
      </c>
    </row>
    <row r="994" spans="1:4">
      <c r="A994" t="s">
        <v>3</v>
      </c>
      <c r="B994" s="2">
        <v>44102</v>
      </c>
      <c r="C994">
        <v>7.7908999999999997</v>
      </c>
      <c r="D994">
        <v>14863.25</v>
      </c>
    </row>
    <row r="995" spans="1:4">
      <c r="A995" t="s">
        <v>3</v>
      </c>
      <c r="B995" s="2">
        <v>44103</v>
      </c>
      <c r="C995">
        <v>7.8090000000000002</v>
      </c>
      <c r="D995">
        <v>14861.18</v>
      </c>
    </row>
    <row r="996" spans="1:4">
      <c r="A996" t="s">
        <v>3</v>
      </c>
      <c r="B996" s="2">
        <v>44104</v>
      </c>
      <c r="C996">
        <v>7.7944000000000004</v>
      </c>
      <c r="D996">
        <v>14867.36</v>
      </c>
    </row>
    <row r="997" spans="1:4">
      <c r="A997" t="s">
        <v>3</v>
      </c>
      <c r="B997" s="2">
        <v>44105</v>
      </c>
      <c r="C997">
        <v>7.8334999999999999</v>
      </c>
      <c r="D997">
        <v>14970.44</v>
      </c>
    </row>
    <row r="998" spans="1:4">
      <c r="A998" t="s">
        <v>3</v>
      </c>
      <c r="B998" s="2">
        <v>44106</v>
      </c>
      <c r="C998">
        <v>7.8330000000000002</v>
      </c>
      <c r="D998">
        <v>14970.44</v>
      </c>
    </row>
    <row r="999" spans="1:4">
      <c r="A999" t="s">
        <v>3</v>
      </c>
      <c r="B999" s="2">
        <v>44107</v>
      </c>
      <c r="C999">
        <v>7.8326000000000002</v>
      </c>
      <c r="D999">
        <v>14970.44</v>
      </c>
    </row>
    <row r="1000" spans="1:4">
      <c r="A1000" t="s">
        <v>3</v>
      </c>
      <c r="B1000" s="2">
        <v>44108</v>
      </c>
      <c r="C1000">
        <v>7.8320999999999996</v>
      </c>
      <c r="D1000">
        <v>14970.44</v>
      </c>
    </row>
    <row r="1001" spans="1:4">
      <c r="A1001" t="s">
        <v>3</v>
      </c>
      <c r="B1001" s="2">
        <v>44109</v>
      </c>
      <c r="C1001">
        <v>7.8631000000000002</v>
      </c>
      <c r="D1001">
        <v>15027.98</v>
      </c>
    </row>
    <row r="1002" spans="1:4">
      <c r="A1002" t="s">
        <v>3</v>
      </c>
      <c r="B1002" s="2">
        <v>44110</v>
      </c>
      <c r="C1002">
        <v>7.9058999999999999</v>
      </c>
      <c r="D1002">
        <v>15110.39</v>
      </c>
    </row>
    <row r="1003" spans="1:4">
      <c r="A1003" t="s">
        <v>3</v>
      </c>
      <c r="B1003" s="2">
        <v>44111</v>
      </c>
      <c r="C1003">
        <v>7.83</v>
      </c>
      <c r="D1003">
        <v>15049.32</v>
      </c>
    </row>
    <row r="1004" spans="1:4">
      <c r="A1004" t="s">
        <v>3</v>
      </c>
      <c r="B1004" s="2">
        <v>44112</v>
      </c>
      <c r="C1004">
        <v>7.8268000000000004</v>
      </c>
      <c r="D1004">
        <v>15010.38</v>
      </c>
    </row>
    <row r="1005" spans="1:4">
      <c r="A1005" t="s">
        <v>3</v>
      </c>
      <c r="B1005" s="2">
        <v>44113</v>
      </c>
      <c r="C1005">
        <v>7.7618</v>
      </c>
      <c r="D1005">
        <v>14966.21</v>
      </c>
    </row>
    <row r="1006" spans="1:4">
      <c r="A1006" t="s">
        <v>3</v>
      </c>
      <c r="B1006" s="2">
        <v>44114</v>
      </c>
      <c r="C1006">
        <v>7.7614000000000001</v>
      </c>
      <c r="D1006">
        <v>14966.21</v>
      </c>
    </row>
    <row r="1007" spans="1:4">
      <c r="A1007" t="s">
        <v>3</v>
      </c>
      <c r="B1007" s="2">
        <v>44115</v>
      </c>
      <c r="C1007">
        <v>7.7609000000000004</v>
      </c>
      <c r="D1007">
        <v>14966.21</v>
      </c>
    </row>
    <row r="1008" spans="1:4">
      <c r="A1008" t="s">
        <v>3</v>
      </c>
      <c r="B1008" s="2">
        <v>44116</v>
      </c>
      <c r="C1008">
        <v>7.7020999999999997</v>
      </c>
      <c r="D1008">
        <v>14906.76</v>
      </c>
    </row>
    <row r="1009" spans="1:4">
      <c r="A1009" t="s">
        <v>3</v>
      </c>
      <c r="B1009" s="2">
        <v>44117</v>
      </c>
      <c r="C1009">
        <v>7.7813999999999997</v>
      </c>
      <c r="D1009">
        <v>14888.22</v>
      </c>
    </row>
    <row r="1010" spans="1:4">
      <c r="A1010" t="s">
        <v>3</v>
      </c>
      <c r="B1010" s="2">
        <v>44118</v>
      </c>
      <c r="C1010">
        <v>7.7969999999999997</v>
      </c>
      <c r="D1010">
        <v>14859.53</v>
      </c>
    </row>
    <row r="1011" spans="1:4">
      <c r="A1011" t="s">
        <v>3</v>
      </c>
      <c r="B1011" s="2">
        <v>44119</v>
      </c>
      <c r="C1011">
        <v>7.6355000000000004</v>
      </c>
      <c r="D1011">
        <v>14643.95</v>
      </c>
    </row>
    <row r="1012" spans="1:4">
      <c r="A1012" t="s">
        <v>3</v>
      </c>
      <c r="B1012" s="2">
        <v>44120</v>
      </c>
      <c r="C1012">
        <v>7.7157</v>
      </c>
      <c r="D1012">
        <v>14786.56</v>
      </c>
    </row>
    <row r="1013" spans="1:4">
      <c r="A1013" t="s">
        <v>3</v>
      </c>
      <c r="B1013" s="2">
        <v>44121</v>
      </c>
      <c r="C1013">
        <v>7.7152000000000003</v>
      </c>
      <c r="D1013">
        <v>14786.56</v>
      </c>
    </row>
    <row r="1014" spans="1:4">
      <c r="A1014" t="s">
        <v>3</v>
      </c>
      <c r="B1014" s="2">
        <v>44122</v>
      </c>
      <c r="C1014">
        <v>7.7148000000000003</v>
      </c>
      <c r="D1014">
        <v>14786.56</v>
      </c>
    </row>
    <row r="1015" spans="1:4">
      <c r="A1015" t="s">
        <v>3</v>
      </c>
      <c r="B1015" s="2">
        <v>44123</v>
      </c>
      <c r="C1015">
        <v>7.8048999999999999</v>
      </c>
      <c r="D1015">
        <v>14850.88</v>
      </c>
    </row>
    <row r="1016" spans="1:4">
      <c r="A1016" t="s">
        <v>3</v>
      </c>
      <c r="B1016" s="2">
        <v>44124</v>
      </c>
      <c r="C1016">
        <v>7.7895000000000003</v>
      </c>
      <c r="D1016">
        <v>14896.14</v>
      </c>
    </row>
    <row r="1017" spans="1:4">
      <c r="A1017" t="s">
        <v>3</v>
      </c>
      <c r="B1017" s="2">
        <v>44125</v>
      </c>
      <c r="C1017">
        <v>7.7690999999999999</v>
      </c>
      <c r="D1017">
        <v>14900.68</v>
      </c>
    </row>
    <row r="1018" spans="1:4">
      <c r="A1018" t="s">
        <v>3</v>
      </c>
      <c r="B1018" s="2">
        <v>44126</v>
      </c>
      <c r="C1018">
        <v>7.8182999999999998</v>
      </c>
      <c r="D1018">
        <v>15028.08</v>
      </c>
    </row>
    <row r="1019" spans="1:4">
      <c r="A1019" t="s">
        <v>3</v>
      </c>
      <c r="B1019" s="2">
        <v>44127</v>
      </c>
      <c r="C1019">
        <v>7.8731999999999998</v>
      </c>
      <c r="D1019">
        <v>15134.59</v>
      </c>
    </row>
    <row r="1020" spans="1:4">
      <c r="A1020" t="s">
        <v>3</v>
      </c>
      <c r="B1020" s="2">
        <v>44128</v>
      </c>
      <c r="C1020">
        <v>7.8727999999999998</v>
      </c>
      <c r="D1020">
        <v>15134.59</v>
      </c>
    </row>
    <row r="1021" spans="1:4">
      <c r="A1021" t="s">
        <v>3</v>
      </c>
      <c r="B1021" s="2">
        <v>44129</v>
      </c>
      <c r="C1021">
        <v>7.8723000000000001</v>
      </c>
      <c r="D1021">
        <v>15134.59</v>
      </c>
    </row>
    <row r="1022" spans="1:4">
      <c r="A1022" t="s">
        <v>3</v>
      </c>
      <c r="B1022" s="2">
        <v>44130</v>
      </c>
      <c r="C1022">
        <v>7.8596000000000004</v>
      </c>
      <c r="D1022">
        <v>15000.71</v>
      </c>
    </row>
    <row r="1023" spans="1:4">
      <c r="A1023" t="s">
        <v>3</v>
      </c>
      <c r="B1023" s="2">
        <v>44131</v>
      </c>
      <c r="C1023">
        <v>7.9263000000000003</v>
      </c>
      <c r="D1023">
        <v>15090.43</v>
      </c>
    </row>
    <row r="1024" spans="1:4">
      <c r="A1024" t="s">
        <v>3</v>
      </c>
      <c r="B1024" s="2">
        <v>44132</v>
      </c>
      <c r="C1024">
        <v>7.8974000000000002</v>
      </c>
      <c r="D1024">
        <v>14975.76</v>
      </c>
    </row>
    <row r="1025" spans="1:4">
      <c r="A1025" t="s">
        <v>3</v>
      </c>
      <c r="B1025" s="2">
        <v>44133</v>
      </c>
      <c r="C1025">
        <v>7.8678999999999997</v>
      </c>
      <c r="D1025">
        <v>14893.09</v>
      </c>
    </row>
    <row r="1026" spans="1:4">
      <c r="A1026" t="s">
        <v>3</v>
      </c>
      <c r="B1026" s="2">
        <v>44134</v>
      </c>
      <c r="C1026">
        <v>7.8773</v>
      </c>
      <c r="D1026">
        <v>14888.08</v>
      </c>
    </row>
    <row r="1027" spans="1:4">
      <c r="A1027" t="s">
        <v>3</v>
      </c>
      <c r="B1027" s="2">
        <v>44135</v>
      </c>
      <c r="C1027">
        <v>7.8768000000000002</v>
      </c>
      <c r="D1027">
        <v>14888.08</v>
      </c>
    </row>
    <row r="1028" spans="1:4">
      <c r="A1028" t="s">
        <v>3</v>
      </c>
      <c r="B1028" s="2">
        <v>44136</v>
      </c>
      <c r="C1028">
        <v>7.8764000000000003</v>
      </c>
      <c r="D1028">
        <v>14888.08</v>
      </c>
    </row>
    <row r="1029" spans="1:4">
      <c r="A1029" t="s">
        <v>3</v>
      </c>
      <c r="B1029" s="2">
        <v>44137</v>
      </c>
      <c r="C1029">
        <v>7.8526999999999996</v>
      </c>
      <c r="D1029">
        <v>14781.89</v>
      </c>
    </row>
    <row r="1030" spans="1:4">
      <c r="A1030" t="s">
        <v>3</v>
      </c>
      <c r="B1030" s="2">
        <v>44138</v>
      </c>
      <c r="C1030">
        <v>7.8944000000000001</v>
      </c>
      <c r="D1030">
        <v>14834.27</v>
      </c>
    </row>
    <row r="1031" spans="1:4">
      <c r="A1031" t="s">
        <v>3</v>
      </c>
      <c r="B1031" s="2">
        <v>44139</v>
      </c>
      <c r="C1031">
        <v>7.9394999999999998</v>
      </c>
      <c r="D1031">
        <v>14883.19</v>
      </c>
    </row>
    <row r="1032" spans="1:4">
      <c r="A1032" t="s">
        <v>3</v>
      </c>
      <c r="B1032" s="2">
        <v>44140</v>
      </c>
      <c r="C1032">
        <v>8.0556999999999999</v>
      </c>
      <c r="D1032">
        <v>15136.47</v>
      </c>
    </row>
    <row r="1033" spans="1:4">
      <c r="A1033" t="s">
        <v>3</v>
      </c>
      <c r="B1033" s="2">
        <v>44141</v>
      </c>
      <c r="C1033">
        <v>8.0955999999999992</v>
      </c>
      <c r="D1033">
        <v>15218.01</v>
      </c>
    </row>
    <row r="1034" spans="1:4">
      <c r="A1034" t="s">
        <v>3</v>
      </c>
      <c r="B1034" s="2">
        <v>44142</v>
      </c>
      <c r="C1034">
        <v>8.0951000000000004</v>
      </c>
      <c r="D1034">
        <v>15218.01</v>
      </c>
    </row>
    <row r="1035" spans="1:4">
      <c r="A1035" t="s">
        <v>3</v>
      </c>
      <c r="B1035" s="2">
        <v>44143</v>
      </c>
      <c r="C1035">
        <v>8.0945999999999998</v>
      </c>
      <c r="D1035">
        <v>15218.01</v>
      </c>
    </row>
    <row r="1036" spans="1:4">
      <c r="A1036" t="s">
        <v>3</v>
      </c>
      <c r="B1036" s="2">
        <v>44144</v>
      </c>
      <c r="C1036">
        <v>8.1088000000000005</v>
      </c>
      <c r="D1036">
        <v>15304.72</v>
      </c>
    </row>
    <row r="1037" spans="1:4">
      <c r="A1037" t="s">
        <v>3</v>
      </c>
      <c r="B1037" s="2">
        <v>44145</v>
      </c>
      <c r="C1037">
        <v>7.9839000000000002</v>
      </c>
      <c r="D1037">
        <v>15231.65</v>
      </c>
    </row>
    <row r="1038" spans="1:4">
      <c r="A1038" t="s">
        <v>3</v>
      </c>
      <c r="B1038" s="2">
        <v>44146</v>
      </c>
      <c r="C1038">
        <v>7.9909999999999997</v>
      </c>
      <c r="D1038">
        <v>15283.22</v>
      </c>
    </row>
    <row r="1039" spans="1:4">
      <c r="A1039" t="s">
        <v>3</v>
      </c>
      <c r="B1039" s="2">
        <v>44147</v>
      </c>
      <c r="C1039">
        <v>7.9831000000000003</v>
      </c>
      <c r="D1039">
        <v>15466.31</v>
      </c>
    </row>
    <row r="1040" spans="1:4">
      <c r="A1040" t="s">
        <v>3</v>
      </c>
      <c r="B1040" s="2">
        <v>44148</v>
      </c>
      <c r="C1040">
        <v>8.1079000000000008</v>
      </c>
      <c r="D1040">
        <v>15639.13</v>
      </c>
    </row>
    <row r="1041" spans="1:4">
      <c r="A1041" t="s">
        <v>3</v>
      </c>
      <c r="B1041" s="2">
        <v>44149</v>
      </c>
      <c r="C1041">
        <v>8.1815999999999995</v>
      </c>
      <c r="D1041">
        <v>15770.2</v>
      </c>
    </row>
    <row r="1042" spans="1:4">
      <c r="A1042" t="s">
        <v>3</v>
      </c>
      <c r="B1042" s="2">
        <v>44150</v>
      </c>
      <c r="C1042">
        <v>8.1812000000000005</v>
      </c>
      <c r="D1042">
        <v>15770.2</v>
      </c>
    </row>
    <row r="1043" spans="1:4">
      <c r="A1043" t="s">
        <v>3</v>
      </c>
      <c r="B1043" s="2">
        <v>44151</v>
      </c>
      <c r="C1043">
        <v>8.1806999999999999</v>
      </c>
      <c r="D1043">
        <v>15770.2</v>
      </c>
    </row>
    <row r="1044" spans="1:4">
      <c r="A1044" t="s">
        <v>3</v>
      </c>
      <c r="B1044" s="2">
        <v>44152</v>
      </c>
      <c r="C1044">
        <v>8.2111999999999998</v>
      </c>
      <c r="D1044">
        <v>15909.62</v>
      </c>
    </row>
    <row r="1045" spans="1:4">
      <c r="A1045" t="s">
        <v>3</v>
      </c>
      <c r="B1045" s="2">
        <v>44153</v>
      </c>
      <c r="C1045">
        <v>8.2109000000000005</v>
      </c>
      <c r="D1045">
        <v>16053.58</v>
      </c>
    </row>
    <row r="1046" spans="1:4">
      <c r="A1046" t="s">
        <v>3</v>
      </c>
      <c r="B1046" s="2">
        <v>44154</v>
      </c>
      <c r="C1046">
        <v>8.1295999999999999</v>
      </c>
      <c r="D1046">
        <v>16059.06</v>
      </c>
    </row>
    <row r="1047" spans="1:4">
      <c r="A1047" t="s">
        <v>3</v>
      </c>
      <c r="B1047" s="2">
        <v>44155</v>
      </c>
      <c r="C1047">
        <v>8.1578999999999997</v>
      </c>
      <c r="D1047">
        <v>16182.55</v>
      </c>
    </row>
    <row r="1048" spans="1:4">
      <c r="A1048" t="s">
        <v>3</v>
      </c>
      <c r="B1048" s="2">
        <v>44156</v>
      </c>
      <c r="C1048">
        <v>8.1574000000000009</v>
      </c>
      <c r="D1048">
        <v>16182.55</v>
      </c>
    </row>
    <row r="1049" spans="1:4">
      <c r="A1049" t="s">
        <v>3</v>
      </c>
      <c r="B1049" s="2">
        <v>44157</v>
      </c>
      <c r="C1049">
        <v>8.1569000000000003</v>
      </c>
      <c r="D1049">
        <v>16182.55</v>
      </c>
    </row>
    <row r="1050" spans="1:4">
      <c r="A1050" t="s">
        <v>3</v>
      </c>
      <c r="B1050" s="2">
        <v>44158</v>
      </c>
      <c r="C1050">
        <v>8.2133000000000003</v>
      </c>
      <c r="D1050">
        <v>16404.98</v>
      </c>
    </row>
    <row r="1051" spans="1:4">
      <c r="A1051" t="s">
        <v>3</v>
      </c>
      <c r="B1051" s="2">
        <v>44159</v>
      </c>
      <c r="C1051">
        <v>8.2422000000000004</v>
      </c>
      <c r="D1051">
        <v>16550.18</v>
      </c>
    </row>
    <row r="1052" spans="1:4">
      <c r="A1052" t="s">
        <v>3</v>
      </c>
      <c r="B1052" s="2">
        <v>44160</v>
      </c>
      <c r="C1052">
        <v>8.1786999999999992</v>
      </c>
      <c r="D1052">
        <v>16363.29</v>
      </c>
    </row>
    <row r="1053" spans="1:4">
      <c r="A1053" t="s">
        <v>3</v>
      </c>
      <c r="B1053" s="2">
        <v>44161</v>
      </c>
      <c r="C1053">
        <v>8.2131000000000007</v>
      </c>
      <c r="D1053">
        <v>16480.060000000001</v>
      </c>
    </row>
    <row r="1054" spans="1:4">
      <c r="A1054" t="s">
        <v>3</v>
      </c>
      <c r="B1054" s="2">
        <v>44162</v>
      </c>
      <c r="C1054">
        <v>8.4365000000000006</v>
      </c>
      <c r="D1054">
        <v>16875.150000000001</v>
      </c>
    </row>
    <row r="1055" spans="1:4">
      <c r="A1055" t="s">
        <v>3</v>
      </c>
      <c r="B1055" s="2">
        <v>44163</v>
      </c>
      <c r="C1055">
        <v>8.4359999999999999</v>
      </c>
      <c r="D1055">
        <v>16875.150000000001</v>
      </c>
    </row>
    <row r="1056" spans="1:4">
      <c r="A1056" t="s">
        <v>3</v>
      </c>
      <c r="B1056" s="2">
        <v>44164</v>
      </c>
      <c r="C1056">
        <v>8.4356000000000009</v>
      </c>
      <c r="D1056">
        <v>16875.150000000001</v>
      </c>
    </row>
    <row r="1057" spans="1:4">
      <c r="A1057" t="s">
        <v>3</v>
      </c>
      <c r="B1057" s="2">
        <v>44165</v>
      </c>
      <c r="C1057">
        <v>8.4351000000000003</v>
      </c>
      <c r="D1057">
        <v>16875.150000000001</v>
      </c>
    </row>
    <row r="1058" spans="1:4">
      <c r="A1058" t="s">
        <v>3</v>
      </c>
      <c r="B1058" s="2">
        <v>44166</v>
      </c>
      <c r="C1058">
        <v>8.4629999999999992</v>
      </c>
      <c r="D1058">
        <v>17013.04</v>
      </c>
    </row>
    <row r="1059" spans="1:4">
      <c r="A1059" t="s">
        <v>3</v>
      </c>
      <c r="B1059" s="2">
        <v>44167</v>
      </c>
      <c r="C1059">
        <v>8.4816000000000003</v>
      </c>
      <c r="D1059">
        <v>17129.25</v>
      </c>
    </row>
    <row r="1060" spans="1:4">
      <c r="A1060" t="s">
        <v>3</v>
      </c>
      <c r="B1060" s="2">
        <v>44168</v>
      </c>
      <c r="C1060">
        <v>8.5508000000000006</v>
      </c>
      <c r="D1060">
        <v>17245.54</v>
      </c>
    </row>
    <row r="1061" spans="1:4">
      <c r="A1061" t="s">
        <v>3</v>
      </c>
      <c r="B1061" s="2">
        <v>44169</v>
      </c>
      <c r="C1061">
        <v>8.5789000000000009</v>
      </c>
      <c r="D1061">
        <v>17317.29</v>
      </c>
    </row>
    <row r="1062" spans="1:4">
      <c r="A1062" t="s">
        <v>3</v>
      </c>
      <c r="B1062" s="2">
        <v>44170</v>
      </c>
      <c r="C1062">
        <v>8.5784000000000002</v>
      </c>
      <c r="D1062">
        <v>17317.29</v>
      </c>
    </row>
    <row r="1063" spans="1:4">
      <c r="A1063" t="s">
        <v>3</v>
      </c>
      <c r="B1063" s="2">
        <v>44171</v>
      </c>
      <c r="C1063">
        <v>8.5778999999999996</v>
      </c>
      <c r="D1063">
        <v>17317.29</v>
      </c>
    </row>
    <row r="1064" spans="1:4">
      <c r="A1064" t="s">
        <v>3</v>
      </c>
      <c r="B1064" s="2">
        <v>44172</v>
      </c>
      <c r="C1064">
        <v>8.7131000000000007</v>
      </c>
      <c r="D1064">
        <v>17542.66</v>
      </c>
    </row>
    <row r="1065" spans="1:4">
      <c r="A1065" t="s">
        <v>3</v>
      </c>
      <c r="B1065" s="2">
        <v>44173</v>
      </c>
      <c r="C1065">
        <v>8.6928999999999998</v>
      </c>
      <c r="D1065">
        <v>17491.61</v>
      </c>
    </row>
    <row r="1066" spans="1:4">
      <c r="A1066" t="s">
        <v>3</v>
      </c>
      <c r="B1066" s="2">
        <v>44174</v>
      </c>
      <c r="C1066">
        <v>8.7429000000000006</v>
      </c>
      <c r="D1066">
        <v>17577.45</v>
      </c>
    </row>
    <row r="1067" spans="1:4">
      <c r="A1067" t="s">
        <v>3</v>
      </c>
      <c r="B1067" s="2">
        <v>44175</v>
      </c>
      <c r="C1067">
        <v>8.7615999999999996</v>
      </c>
      <c r="D1067">
        <v>17463.080000000002</v>
      </c>
    </row>
    <row r="1068" spans="1:4">
      <c r="A1068" t="s">
        <v>3</v>
      </c>
      <c r="B1068" s="2">
        <v>44176</v>
      </c>
      <c r="C1068">
        <v>8.7748000000000008</v>
      </c>
      <c r="D1068">
        <v>17552.580000000002</v>
      </c>
    </row>
    <row r="1069" spans="1:4">
      <c r="A1069" t="s">
        <v>3</v>
      </c>
      <c r="B1069" s="2">
        <v>44177</v>
      </c>
      <c r="C1069">
        <v>8.7743000000000002</v>
      </c>
      <c r="D1069">
        <v>17552.580000000002</v>
      </c>
    </row>
    <row r="1070" spans="1:4">
      <c r="A1070" t="s">
        <v>3</v>
      </c>
      <c r="B1070" s="2">
        <v>44178</v>
      </c>
      <c r="C1070">
        <v>8.7737999999999996</v>
      </c>
      <c r="D1070">
        <v>17552.580000000002</v>
      </c>
    </row>
    <row r="1071" spans="1:4">
      <c r="A1071" t="s">
        <v>3</v>
      </c>
      <c r="B1071" s="2">
        <v>44179</v>
      </c>
      <c r="C1071">
        <v>8.8002000000000002</v>
      </c>
      <c r="D1071">
        <v>17683.22</v>
      </c>
    </row>
    <row r="1072" spans="1:4">
      <c r="A1072" t="s">
        <v>3</v>
      </c>
      <c r="B1072" s="2">
        <v>44180</v>
      </c>
      <c r="C1072">
        <v>8.8082999999999991</v>
      </c>
      <c r="D1072">
        <v>17696.169999999998</v>
      </c>
    </row>
    <row r="1073" spans="1:4">
      <c r="A1073" t="s">
        <v>3</v>
      </c>
      <c r="B1073" s="2">
        <v>44181</v>
      </c>
      <c r="C1073">
        <v>8.8817000000000004</v>
      </c>
      <c r="D1073">
        <v>17852.13</v>
      </c>
    </row>
    <row r="1074" spans="1:4">
      <c r="A1074" t="s">
        <v>3</v>
      </c>
      <c r="B1074" s="2">
        <v>44182</v>
      </c>
      <c r="C1074">
        <v>8.9168000000000003</v>
      </c>
      <c r="D1074">
        <v>17811.3</v>
      </c>
    </row>
    <row r="1075" spans="1:4">
      <c r="A1075" t="s">
        <v>3</v>
      </c>
      <c r="B1075" s="2">
        <v>44183</v>
      </c>
      <c r="C1075">
        <v>8.8980999999999995</v>
      </c>
      <c r="D1075">
        <v>17769.099999999999</v>
      </c>
    </row>
    <row r="1076" spans="1:4">
      <c r="A1076" t="s">
        <v>3</v>
      </c>
      <c r="B1076" s="2">
        <v>44184</v>
      </c>
      <c r="C1076">
        <v>8.8976000000000006</v>
      </c>
      <c r="D1076">
        <v>17769.099999999999</v>
      </c>
    </row>
    <row r="1077" spans="1:4">
      <c r="A1077" t="s">
        <v>3</v>
      </c>
      <c r="B1077" s="2">
        <v>44185</v>
      </c>
      <c r="C1077">
        <v>8.8971</v>
      </c>
      <c r="D1077">
        <v>17769.099999999999</v>
      </c>
    </row>
    <row r="1078" spans="1:4">
      <c r="A1078" t="s">
        <v>3</v>
      </c>
      <c r="B1078" s="2">
        <v>44186</v>
      </c>
      <c r="C1078">
        <v>8.6538000000000004</v>
      </c>
      <c r="D1078">
        <v>16956.990000000002</v>
      </c>
    </row>
    <row r="1079" spans="1:4">
      <c r="A1079" t="s">
        <v>3</v>
      </c>
      <c r="B1079" s="2">
        <v>44187</v>
      </c>
      <c r="C1079">
        <v>8.7616999999999994</v>
      </c>
      <c r="D1079">
        <v>17117.66</v>
      </c>
    </row>
    <row r="1080" spans="1:4">
      <c r="A1080" t="s">
        <v>3</v>
      </c>
      <c r="B1080" s="2">
        <v>44188</v>
      </c>
      <c r="C1080">
        <v>9.0111000000000008</v>
      </c>
      <c r="D1080">
        <v>17572.02</v>
      </c>
    </row>
    <row r="1081" spans="1:4">
      <c r="A1081" t="s">
        <v>3</v>
      </c>
      <c r="B1081" s="2">
        <v>44189</v>
      </c>
      <c r="C1081">
        <v>9.0742999999999991</v>
      </c>
      <c r="D1081">
        <v>17675.53</v>
      </c>
    </row>
    <row r="1082" spans="1:4">
      <c r="A1082" t="s">
        <v>3</v>
      </c>
      <c r="B1082" s="2">
        <v>44190</v>
      </c>
      <c r="C1082">
        <v>9.0738000000000003</v>
      </c>
      <c r="D1082">
        <v>17675.53</v>
      </c>
    </row>
    <row r="1083" spans="1:4">
      <c r="A1083" t="s">
        <v>3</v>
      </c>
      <c r="B1083" s="2">
        <v>44191</v>
      </c>
      <c r="C1083">
        <v>9.0732999999999997</v>
      </c>
      <c r="D1083">
        <v>17675.53</v>
      </c>
    </row>
    <row r="1084" spans="1:4">
      <c r="A1084" t="s">
        <v>3</v>
      </c>
      <c r="B1084" s="2">
        <v>44192</v>
      </c>
      <c r="C1084">
        <v>9.0728000000000009</v>
      </c>
      <c r="D1084">
        <v>17675.53</v>
      </c>
    </row>
    <row r="1085" spans="1:4">
      <c r="A1085" t="s">
        <v>3</v>
      </c>
      <c r="B1085" s="2">
        <v>44193</v>
      </c>
      <c r="C1085">
        <v>9.2327999999999992</v>
      </c>
      <c r="D1085">
        <v>17938.59</v>
      </c>
    </row>
    <row r="1086" spans="1:4">
      <c r="A1086" t="s">
        <v>3</v>
      </c>
      <c r="B1086" s="2">
        <v>44194</v>
      </c>
      <c r="C1086">
        <v>9.2056000000000004</v>
      </c>
      <c r="D1086">
        <v>17967.669999999998</v>
      </c>
    </row>
    <row r="1087" spans="1:4">
      <c r="A1087" t="s">
        <v>3</v>
      </c>
      <c r="B1087" s="2">
        <v>44195</v>
      </c>
      <c r="C1087">
        <v>9.2240000000000002</v>
      </c>
      <c r="D1087">
        <v>18033.310000000001</v>
      </c>
    </row>
    <row r="1088" spans="1:4">
      <c r="A1088" t="s">
        <v>3</v>
      </c>
      <c r="B1088" s="2">
        <v>44196</v>
      </c>
      <c r="C1088">
        <v>9.2368000000000006</v>
      </c>
      <c r="D1088">
        <v>18098.11</v>
      </c>
    </row>
    <row r="1089" spans="1:4">
      <c r="A1089" t="s">
        <v>3</v>
      </c>
      <c r="B1089" s="2">
        <v>44197</v>
      </c>
      <c r="C1089">
        <v>9.3287999999999993</v>
      </c>
      <c r="D1089">
        <v>18261.03</v>
      </c>
    </row>
    <row r="1090" spans="1:4">
      <c r="A1090" t="s">
        <v>3</v>
      </c>
      <c r="B1090" s="2">
        <v>44198</v>
      </c>
      <c r="C1090">
        <v>9.3283000000000005</v>
      </c>
      <c r="D1090">
        <v>18261.03</v>
      </c>
    </row>
    <row r="1091" spans="1:4">
      <c r="A1091" t="s">
        <v>3</v>
      </c>
      <c r="B1091" s="2">
        <v>44199</v>
      </c>
      <c r="C1091">
        <v>9.3277000000000001</v>
      </c>
      <c r="D1091">
        <v>18261.03</v>
      </c>
    </row>
    <row r="1092" spans="1:4">
      <c r="A1092" t="s">
        <v>3</v>
      </c>
      <c r="B1092" s="2">
        <v>44200</v>
      </c>
      <c r="C1092">
        <v>9.4512</v>
      </c>
      <c r="D1092">
        <v>18510.830000000002</v>
      </c>
    </row>
    <row r="1093" spans="1:4">
      <c r="A1093" t="s">
        <v>3</v>
      </c>
      <c r="B1093" s="2">
        <v>44201</v>
      </c>
      <c r="C1093">
        <v>9.6283999999999992</v>
      </c>
      <c r="D1093">
        <v>18641.740000000002</v>
      </c>
    </row>
    <row r="1094" spans="1:4">
      <c r="A1094" t="s">
        <v>3</v>
      </c>
      <c r="B1094" s="2">
        <v>44202</v>
      </c>
      <c r="C1094">
        <v>9.7278000000000002</v>
      </c>
      <c r="D1094">
        <v>18615.169999999998</v>
      </c>
    </row>
    <row r="1095" spans="1:4">
      <c r="A1095" t="s">
        <v>3</v>
      </c>
      <c r="B1095" s="2">
        <v>44203</v>
      </c>
      <c r="C1095">
        <v>9.8711000000000002</v>
      </c>
      <c r="D1095">
        <v>18772.86</v>
      </c>
    </row>
    <row r="1096" spans="1:4">
      <c r="A1096" t="s">
        <v>3</v>
      </c>
      <c r="B1096" s="2">
        <v>44204</v>
      </c>
      <c r="C1096">
        <v>9.9365000000000006</v>
      </c>
      <c r="D1096">
        <v>18908.59</v>
      </c>
    </row>
    <row r="1097" spans="1:4">
      <c r="A1097" t="s">
        <v>3</v>
      </c>
      <c r="B1097" s="2">
        <v>44205</v>
      </c>
      <c r="C1097">
        <v>9.9359000000000002</v>
      </c>
      <c r="D1097">
        <v>18908.59</v>
      </c>
    </row>
    <row r="1098" spans="1:4">
      <c r="A1098" t="s">
        <v>3</v>
      </c>
      <c r="B1098" s="2">
        <v>44206</v>
      </c>
      <c r="C1098">
        <v>9.9352999999999998</v>
      </c>
      <c r="D1098">
        <v>18908.59</v>
      </c>
    </row>
    <row r="1099" spans="1:4">
      <c r="A1099" t="s">
        <v>3</v>
      </c>
      <c r="B1099" s="2">
        <v>44207</v>
      </c>
      <c r="C1099">
        <v>9.9353999999999996</v>
      </c>
      <c r="D1099">
        <v>18876.439999999999</v>
      </c>
    </row>
    <row r="1100" spans="1:4">
      <c r="A1100" t="s">
        <v>3</v>
      </c>
      <c r="B1100" s="2">
        <v>44208</v>
      </c>
      <c r="C1100">
        <v>9.9290000000000003</v>
      </c>
      <c r="D1100">
        <v>18922.73</v>
      </c>
    </row>
    <row r="1101" spans="1:4">
      <c r="A1101" t="s">
        <v>3</v>
      </c>
      <c r="B1101" s="2">
        <v>44209</v>
      </c>
      <c r="C1101">
        <v>9.8710000000000004</v>
      </c>
      <c r="D1101">
        <v>18850.66</v>
      </c>
    </row>
    <row r="1102" spans="1:4">
      <c r="A1102" t="s">
        <v>3</v>
      </c>
      <c r="B1102" s="2">
        <v>44210</v>
      </c>
      <c r="C1102">
        <v>9.9166000000000007</v>
      </c>
      <c r="D1102">
        <v>18882.23</v>
      </c>
    </row>
    <row r="1103" spans="1:4">
      <c r="A1103" t="s">
        <v>3</v>
      </c>
      <c r="B1103" s="2">
        <v>44211</v>
      </c>
      <c r="C1103">
        <v>9.7759999999999998</v>
      </c>
      <c r="D1103">
        <v>18682.12</v>
      </c>
    </row>
    <row r="1104" spans="1:4">
      <c r="A1104" t="s">
        <v>3</v>
      </c>
      <c r="B1104" s="2">
        <v>44212</v>
      </c>
      <c r="C1104">
        <v>9.7754999999999992</v>
      </c>
      <c r="D1104">
        <v>18682.12</v>
      </c>
    </row>
    <row r="1105" spans="1:4">
      <c r="A1105" t="s">
        <v>3</v>
      </c>
      <c r="B1105" s="2">
        <v>44213</v>
      </c>
      <c r="C1105">
        <v>9.7749000000000006</v>
      </c>
      <c r="D1105">
        <v>18682.12</v>
      </c>
    </row>
    <row r="1106" spans="1:4">
      <c r="A1106" t="s">
        <v>3</v>
      </c>
      <c r="B1106" s="2">
        <v>44214</v>
      </c>
      <c r="C1106">
        <v>9.5642999999999994</v>
      </c>
      <c r="D1106">
        <v>18329.79</v>
      </c>
    </row>
    <row r="1107" spans="1:4">
      <c r="A1107" t="s">
        <v>3</v>
      </c>
      <c r="B1107" s="2">
        <v>44215</v>
      </c>
      <c r="C1107">
        <v>9.7009000000000007</v>
      </c>
      <c r="D1107">
        <v>18634.97</v>
      </c>
    </row>
    <row r="1108" spans="1:4">
      <c r="A1108" t="s">
        <v>3</v>
      </c>
      <c r="B1108" s="2">
        <v>44216</v>
      </c>
      <c r="C1108">
        <v>9.7737999999999996</v>
      </c>
      <c r="D1108">
        <v>18743.39</v>
      </c>
    </row>
    <row r="1109" spans="1:4">
      <c r="A1109" t="s">
        <v>3</v>
      </c>
      <c r="B1109" s="2">
        <v>44217</v>
      </c>
      <c r="C1109">
        <v>9.6960999999999995</v>
      </c>
      <c r="D1109">
        <v>18615.099999999999</v>
      </c>
    </row>
    <row r="1110" spans="1:4">
      <c r="A1110" t="s">
        <v>3</v>
      </c>
      <c r="B1110" s="2">
        <v>44218</v>
      </c>
      <c r="C1110">
        <v>9.5528999999999993</v>
      </c>
      <c r="D1110">
        <v>18422.05</v>
      </c>
    </row>
    <row r="1111" spans="1:4">
      <c r="A1111" t="s">
        <v>3</v>
      </c>
      <c r="B1111" s="2">
        <v>44219</v>
      </c>
      <c r="C1111">
        <v>9.5523000000000007</v>
      </c>
      <c r="D1111">
        <v>18422.05</v>
      </c>
    </row>
    <row r="1112" spans="1:4">
      <c r="A1112" t="s">
        <v>3</v>
      </c>
      <c r="B1112" s="2">
        <v>44220</v>
      </c>
      <c r="C1112">
        <v>9.5518000000000001</v>
      </c>
      <c r="D1112">
        <v>18422.05</v>
      </c>
    </row>
    <row r="1113" spans="1:4">
      <c r="A1113" t="s">
        <v>3</v>
      </c>
      <c r="B1113" s="2">
        <v>44221</v>
      </c>
      <c r="C1113">
        <v>9.5094999999999992</v>
      </c>
      <c r="D1113">
        <v>18210.8</v>
      </c>
    </row>
    <row r="1114" spans="1:4">
      <c r="A1114" t="s">
        <v>3</v>
      </c>
      <c r="B1114" s="2">
        <v>44222</v>
      </c>
      <c r="C1114">
        <v>9.5089000000000006</v>
      </c>
      <c r="D1114">
        <v>18210.8</v>
      </c>
    </row>
    <row r="1115" spans="1:4">
      <c r="A1115" t="s">
        <v>3</v>
      </c>
      <c r="B1115" s="2">
        <v>44223</v>
      </c>
      <c r="C1115">
        <v>9.4094999999999995</v>
      </c>
      <c r="D1115">
        <v>18115.310000000001</v>
      </c>
    </row>
    <row r="1116" spans="1:4">
      <c r="A1116" t="s">
        <v>3</v>
      </c>
      <c r="B1116" s="2">
        <v>44224</v>
      </c>
      <c r="C1116">
        <v>9.3483999999999998</v>
      </c>
      <c r="D1116">
        <v>18033.900000000001</v>
      </c>
    </row>
    <row r="1117" spans="1:4">
      <c r="A1117" t="s">
        <v>3</v>
      </c>
      <c r="B1117" s="2">
        <v>44225</v>
      </c>
      <c r="C1117">
        <v>9.3757000000000001</v>
      </c>
      <c r="D1117">
        <v>17988.2</v>
      </c>
    </row>
    <row r="1118" spans="1:4">
      <c r="A1118" t="s">
        <v>3</v>
      </c>
      <c r="B1118" s="2">
        <v>44226</v>
      </c>
      <c r="C1118">
        <v>9.3750999999999998</v>
      </c>
      <c r="D1118">
        <v>17988.2</v>
      </c>
    </row>
    <row r="1119" spans="1:4">
      <c r="A1119" t="s">
        <v>3</v>
      </c>
      <c r="B1119" s="2">
        <v>44227</v>
      </c>
      <c r="C1119">
        <v>9.3745999999999992</v>
      </c>
      <c r="D1119">
        <v>17988.2</v>
      </c>
    </row>
    <row r="1120" spans="1:4">
      <c r="A1120" t="s">
        <v>3</v>
      </c>
      <c r="B1120" s="2">
        <v>44228</v>
      </c>
      <c r="C1120">
        <v>9.5493000000000006</v>
      </c>
      <c r="D1120">
        <v>18353.32</v>
      </c>
    </row>
    <row r="1121" spans="1:4">
      <c r="A1121" t="s">
        <v>3</v>
      </c>
      <c r="B1121" s="2">
        <v>44229</v>
      </c>
      <c r="C1121">
        <v>9.6212999999999997</v>
      </c>
      <c r="D1121">
        <v>18645.939999999999</v>
      </c>
    </row>
    <row r="1122" spans="1:4">
      <c r="A1122" t="s">
        <v>3</v>
      </c>
      <c r="B1122" s="2">
        <v>44230</v>
      </c>
      <c r="C1122">
        <v>9.7706</v>
      </c>
      <c r="D1122">
        <v>18919.47</v>
      </c>
    </row>
    <row r="1123" spans="1:4">
      <c r="A1123" t="s">
        <v>3</v>
      </c>
      <c r="B1123" s="2">
        <v>44231</v>
      </c>
      <c r="C1123">
        <v>9.9303000000000008</v>
      </c>
      <c r="D1123">
        <v>19148.740000000002</v>
      </c>
    </row>
    <row r="1124" spans="1:4">
      <c r="A1124" t="s">
        <v>3</v>
      </c>
      <c r="B1124" s="2">
        <v>44232</v>
      </c>
      <c r="C1124">
        <v>9.9400999999999993</v>
      </c>
      <c r="D1124">
        <v>19096.060000000001</v>
      </c>
    </row>
    <row r="1125" spans="1:4">
      <c r="A1125" t="s">
        <v>3</v>
      </c>
      <c r="B1125" s="2">
        <v>44233</v>
      </c>
      <c r="C1125">
        <v>9.9395000000000007</v>
      </c>
      <c r="D1125">
        <v>19096.060000000001</v>
      </c>
    </row>
    <row r="1126" spans="1:4">
      <c r="A1126" t="s">
        <v>3</v>
      </c>
      <c r="B1126" s="2">
        <v>44234</v>
      </c>
      <c r="C1126">
        <v>9.9390000000000001</v>
      </c>
      <c r="D1126">
        <v>19096.060000000001</v>
      </c>
    </row>
    <row r="1127" spans="1:4">
      <c r="A1127" t="s">
        <v>3</v>
      </c>
      <c r="B1127" s="2">
        <v>44235</v>
      </c>
      <c r="C1127">
        <v>10.059699999999999</v>
      </c>
      <c r="D1127">
        <v>19388.71</v>
      </c>
    </row>
    <row r="1128" spans="1:4">
      <c r="A1128" t="s">
        <v>3</v>
      </c>
      <c r="B1128" s="2">
        <v>44236</v>
      </c>
      <c r="C1128">
        <v>10.043699999999999</v>
      </c>
      <c r="D1128">
        <v>19338.77</v>
      </c>
    </row>
    <row r="1129" spans="1:4">
      <c r="A1129" t="s">
        <v>3</v>
      </c>
      <c r="B1129" s="2">
        <v>44237</v>
      </c>
      <c r="C1129">
        <v>10.175000000000001</v>
      </c>
      <c r="D1129">
        <v>19420.07</v>
      </c>
    </row>
    <row r="1130" spans="1:4">
      <c r="A1130" t="s">
        <v>3</v>
      </c>
      <c r="B1130" s="2">
        <v>44238</v>
      </c>
      <c r="C1130">
        <v>10.293900000000001</v>
      </c>
      <c r="D1130">
        <v>19626.009999999998</v>
      </c>
    </row>
    <row r="1131" spans="1:4">
      <c r="A1131" t="s">
        <v>3</v>
      </c>
      <c r="B1131" s="2">
        <v>44239</v>
      </c>
      <c r="C1131">
        <v>10.236599999999999</v>
      </c>
      <c r="D1131">
        <v>19622.05</v>
      </c>
    </row>
    <row r="1132" spans="1:4">
      <c r="A1132" t="s">
        <v>3</v>
      </c>
      <c r="B1132" s="2">
        <v>44240</v>
      </c>
      <c r="C1132">
        <v>10.236000000000001</v>
      </c>
      <c r="D1132">
        <v>19622.05</v>
      </c>
    </row>
    <row r="1133" spans="1:4">
      <c r="A1133" t="s">
        <v>3</v>
      </c>
      <c r="B1133" s="2">
        <v>44241</v>
      </c>
      <c r="C1133">
        <v>10.2354</v>
      </c>
      <c r="D1133">
        <v>19622.05</v>
      </c>
    </row>
    <row r="1134" spans="1:4">
      <c r="A1134" t="s">
        <v>3</v>
      </c>
      <c r="B1134" s="2">
        <v>44242</v>
      </c>
      <c r="C1134">
        <v>10.2935</v>
      </c>
      <c r="D1134">
        <v>19693.87</v>
      </c>
    </row>
    <row r="1135" spans="1:4">
      <c r="A1135" t="s">
        <v>3</v>
      </c>
      <c r="B1135" s="2">
        <v>44243</v>
      </c>
      <c r="C1135">
        <v>10.3439</v>
      </c>
      <c r="D1135">
        <v>19778.669999999998</v>
      </c>
    </row>
    <row r="1136" spans="1:4">
      <c r="A1136" t="s">
        <v>3</v>
      </c>
      <c r="B1136" s="2">
        <v>44244</v>
      </c>
      <c r="C1136">
        <v>10.388400000000001</v>
      </c>
      <c r="D1136">
        <v>19883.29</v>
      </c>
    </row>
    <row r="1137" spans="1:4">
      <c r="A1137" t="s">
        <v>3</v>
      </c>
      <c r="B1137" s="2">
        <v>44245</v>
      </c>
      <c r="C1137">
        <v>10.3934</v>
      </c>
      <c r="D1137">
        <v>20016.43</v>
      </c>
    </row>
    <row r="1138" spans="1:4">
      <c r="A1138" t="s">
        <v>3</v>
      </c>
      <c r="B1138" s="2">
        <v>44246</v>
      </c>
      <c r="C1138">
        <v>10.2339</v>
      </c>
      <c r="D1138">
        <v>19863.41</v>
      </c>
    </row>
    <row r="1139" spans="1:4">
      <c r="A1139" t="s">
        <v>3</v>
      </c>
      <c r="B1139" s="2">
        <v>44247</v>
      </c>
      <c r="C1139">
        <v>10.2333</v>
      </c>
      <c r="D1139">
        <v>19863.41</v>
      </c>
    </row>
    <row r="1140" spans="1:4">
      <c r="A1140" t="s">
        <v>3</v>
      </c>
      <c r="B1140" s="2">
        <v>44248</v>
      </c>
      <c r="C1140">
        <v>10.232699999999999</v>
      </c>
      <c r="D1140">
        <v>19863.41</v>
      </c>
    </row>
    <row r="1141" spans="1:4">
      <c r="A1141" t="s">
        <v>3</v>
      </c>
      <c r="B1141" s="2">
        <v>44249</v>
      </c>
      <c r="C1141">
        <v>10.124700000000001</v>
      </c>
      <c r="D1141">
        <v>19661.89</v>
      </c>
    </row>
    <row r="1142" spans="1:4">
      <c r="A1142" t="s">
        <v>3</v>
      </c>
      <c r="B1142" s="2">
        <v>44250</v>
      </c>
      <c r="C1142">
        <v>10.1685</v>
      </c>
      <c r="D1142">
        <v>19806.45</v>
      </c>
    </row>
    <row r="1143" spans="1:4">
      <c r="A1143" t="s">
        <v>3</v>
      </c>
      <c r="B1143" s="2">
        <v>44251</v>
      </c>
      <c r="C1143">
        <v>10.253299999999999</v>
      </c>
      <c r="D1143">
        <v>20019.97</v>
      </c>
    </row>
    <row r="1144" spans="1:4">
      <c r="A1144" t="s">
        <v>3</v>
      </c>
      <c r="B1144" s="2">
        <v>44252</v>
      </c>
      <c r="C1144">
        <v>10.379</v>
      </c>
      <c r="D1144">
        <v>20304.98</v>
      </c>
    </row>
    <row r="1145" spans="1:4">
      <c r="A1145" t="s">
        <v>3</v>
      </c>
      <c r="B1145" s="2">
        <v>44253</v>
      </c>
      <c r="C1145">
        <v>10.272399999999999</v>
      </c>
      <c r="D1145">
        <v>20155.349999999999</v>
      </c>
    </row>
    <row r="1146" spans="1:4">
      <c r="A1146" t="s">
        <v>3</v>
      </c>
      <c r="B1146" s="2">
        <v>44254</v>
      </c>
      <c r="C1146">
        <v>10.2719</v>
      </c>
      <c r="D1146">
        <v>20155.349999999999</v>
      </c>
    </row>
    <row r="1147" spans="1:4">
      <c r="A1147" t="s">
        <v>3</v>
      </c>
      <c r="B1147" s="2">
        <v>44255</v>
      </c>
      <c r="C1147">
        <v>10.2713</v>
      </c>
      <c r="D1147">
        <v>20155.349999999999</v>
      </c>
    </row>
    <row r="1148" spans="1:4">
      <c r="A1148" t="s">
        <v>3</v>
      </c>
      <c r="B1148" s="2">
        <v>44256</v>
      </c>
      <c r="C1148">
        <v>10.319900000000001</v>
      </c>
      <c r="D1148">
        <v>20479.09</v>
      </c>
    </row>
    <row r="1149" spans="1:4">
      <c r="A1149" t="s">
        <v>3</v>
      </c>
      <c r="B1149" s="2">
        <v>44257</v>
      </c>
      <c r="C1149">
        <v>10.475899999999999</v>
      </c>
      <c r="D1149">
        <v>20806.240000000002</v>
      </c>
    </row>
    <row r="1150" spans="1:4">
      <c r="A1150" t="s">
        <v>3</v>
      </c>
      <c r="B1150" s="2">
        <v>44258</v>
      </c>
      <c r="C1150">
        <v>10.646699999999999</v>
      </c>
      <c r="D1150">
        <v>21085.29</v>
      </c>
    </row>
    <row r="1151" spans="1:4">
      <c r="A1151" t="s">
        <v>3</v>
      </c>
      <c r="B1151" s="2">
        <v>44259</v>
      </c>
      <c r="C1151">
        <v>10.7133</v>
      </c>
      <c r="D1151">
        <v>21254.07</v>
      </c>
    </row>
    <row r="1152" spans="1:4">
      <c r="A1152" t="s">
        <v>3</v>
      </c>
      <c r="B1152" s="2">
        <v>44260</v>
      </c>
      <c r="C1152">
        <v>10.6434</v>
      </c>
      <c r="D1152">
        <v>20936.02</v>
      </c>
    </row>
    <row r="1153" spans="1:4">
      <c r="A1153" t="s">
        <v>3</v>
      </c>
      <c r="B1153" s="2">
        <v>44261</v>
      </c>
      <c r="C1153">
        <v>10.6427</v>
      </c>
      <c r="D1153">
        <v>20936.02</v>
      </c>
    </row>
    <row r="1154" spans="1:4">
      <c r="A1154" t="s">
        <v>3</v>
      </c>
      <c r="B1154" s="2">
        <v>44262</v>
      </c>
      <c r="C1154">
        <v>10.642099999999999</v>
      </c>
      <c r="D1154">
        <v>20936.02</v>
      </c>
    </row>
    <row r="1155" spans="1:4">
      <c r="A1155" t="s">
        <v>3</v>
      </c>
      <c r="B1155" s="2">
        <v>44263</v>
      </c>
      <c r="C1155">
        <v>10.685499999999999</v>
      </c>
      <c r="D1155">
        <v>21067.200000000001</v>
      </c>
    </row>
    <row r="1156" spans="1:4">
      <c r="A1156" t="s">
        <v>3</v>
      </c>
      <c r="B1156" s="2">
        <v>44264</v>
      </c>
      <c r="C1156">
        <v>10.6288</v>
      </c>
      <c r="D1156">
        <v>20981.64</v>
      </c>
    </row>
    <row r="1157" spans="1:4">
      <c r="A1157" t="s">
        <v>3</v>
      </c>
      <c r="B1157" s="2">
        <v>44265</v>
      </c>
      <c r="C1157">
        <v>10.731400000000001</v>
      </c>
      <c r="D1157">
        <v>21180.25</v>
      </c>
    </row>
    <row r="1158" spans="1:4">
      <c r="A1158" t="s">
        <v>3</v>
      </c>
      <c r="B1158" s="2">
        <v>44266</v>
      </c>
      <c r="C1158">
        <v>10.7309</v>
      </c>
      <c r="D1158">
        <v>21180.25</v>
      </c>
    </row>
    <row r="1159" spans="1:4">
      <c r="A1159" t="s">
        <v>3</v>
      </c>
      <c r="B1159" s="2">
        <v>44267</v>
      </c>
      <c r="C1159">
        <v>10.6189</v>
      </c>
      <c r="D1159">
        <v>21209.07</v>
      </c>
    </row>
    <row r="1160" spans="1:4">
      <c r="A1160" t="s">
        <v>3</v>
      </c>
      <c r="B1160" s="2">
        <v>44268</v>
      </c>
      <c r="C1160">
        <v>10.618399999999999</v>
      </c>
      <c r="D1160">
        <v>21209.07</v>
      </c>
    </row>
    <row r="1161" spans="1:4">
      <c r="A1161" t="s">
        <v>3</v>
      </c>
      <c r="B1161" s="2">
        <v>44269</v>
      </c>
      <c r="C1161">
        <v>10.617800000000001</v>
      </c>
      <c r="D1161">
        <v>21209.07</v>
      </c>
    </row>
    <row r="1162" spans="1:4">
      <c r="A1162" t="s">
        <v>3</v>
      </c>
      <c r="B1162" s="2">
        <v>44270</v>
      </c>
      <c r="C1162">
        <v>10.4239</v>
      </c>
      <c r="D1162">
        <v>21095.79</v>
      </c>
    </row>
    <row r="1163" spans="1:4">
      <c r="A1163" t="s">
        <v>3</v>
      </c>
      <c r="B1163" s="2">
        <v>44271</v>
      </c>
      <c r="C1163">
        <v>10.511200000000001</v>
      </c>
      <c r="D1163">
        <v>21162.5</v>
      </c>
    </row>
    <row r="1164" spans="1:4">
      <c r="A1164" t="s">
        <v>3</v>
      </c>
      <c r="B1164" s="2">
        <v>44272</v>
      </c>
      <c r="C1164">
        <v>10.3246</v>
      </c>
      <c r="D1164">
        <v>20713.580000000002</v>
      </c>
    </row>
    <row r="1165" spans="1:4">
      <c r="A1165" t="s">
        <v>3</v>
      </c>
      <c r="B1165" s="2">
        <v>44273</v>
      </c>
      <c r="C1165">
        <v>10.228300000000001</v>
      </c>
      <c r="D1165">
        <v>20386.16</v>
      </c>
    </row>
    <row r="1166" spans="1:4">
      <c r="A1166" t="s">
        <v>3</v>
      </c>
      <c r="B1166" s="2">
        <v>44274</v>
      </c>
      <c r="C1166">
        <v>10.336499999999999</v>
      </c>
      <c r="D1166">
        <v>20470.54</v>
      </c>
    </row>
    <row r="1167" spans="1:4">
      <c r="A1167" t="s">
        <v>3</v>
      </c>
      <c r="B1167" s="2">
        <v>44275</v>
      </c>
      <c r="C1167">
        <v>10.336</v>
      </c>
      <c r="D1167">
        <v>20470.54</v>
      </c>
    </row>
    <row r="1168" spans="1:4">
      <c r="A1168" t="s">
        <v>3</v>
      </c>
      <c r="B1168" s="2">
        <v>44276</v>
      </c>
      <c r="C1168">
        <v>10.3354</v>
      </c>
      <c r="D1168">
        <v>20470.54</v>
      </c>
    </row>
    <row r="1169" spans="1:4">
      <c r="A1169" t="s">
        <v>3</v>
      </c>
      <c r="B1169" s="2">
        <v>44277</v>
      </c>
      <c r="C1169">
        <v>10.362</v>
      </c>
      <c r="D1169">
        <v>20619.29</v>
      </c>
    </row>
    <row r="1170" spans="1:4">
      <c r="A1170" t="s">
        <v>3</v>
      </c>
      <c r="B1170" s="2">
        <v>44278</v>
      </c>
      <c r="C1170">
        <v>10.4152</v>
      </c>
      <c r="D1170">
        <v>20773.05</v>
      </c>
    </row>
    <row r="1171" spans="1:4">
      <c r="A1171" t="s">
        <v>3</v>
      </c>
      <c r="B1171" s="2">
        <v>44279</v>
      </c>
      <c r="C1171">
        <v>10.2498</v>
      </c>
      <c r="D1171">
        <v>20440.919999999998</v>
      </c>
    </row>
    <row r="1172" spans="1:4">
      <c r="A1172" t="s">
        <v>3</v>
      </c>
      <c r="B1172" s="2">
        <v>44280</v>
      </c>
      <c r="C1172">
        <v>10.1111</v>
      </c>
      <c r="D1172">
        <v>20062.060000000001</v>
      </c>
    </row>
    <row r="1173" spans="1:4">
      <c r="A1173" t="s">
        <v>3</v>
      </c>
      <c r="B1173" s="2">
        <v>44281</v>
      </c>
      <c r="C1173">
        <v>10.268599999999999</v>
      </c>
      <c r="D1173">
        <v>20278.96</v>
      </c>
    </row>
    <row r="1174" spans="1:4">
      <c r="A1174" t="s">
        <v>3</v>
      </c>
      <c r="B1174" s="2">
        <v>44282</v>
      </c>
      <c r="C1174">
        <v>10.268000000000001</v>
      </c>
      <c r="D1174">
        <v>20278.96</v>
      </c>
    </row>
    <row r="1175" spans="1:4">
      <c r="A1175" t="s">
        <v>3</v>
      </c>
      <c r="B1175" s="2">
        <v>44283</v>
      </c>
      <c r="C1175">
        <v>10.2674</v>
      </c>
      <c r="D1175">
        <v>20278.96</v>
      </c>
    </row>
    <row r="1176" spans="1:4">
      <c r="A1176" t="s">
        <v>3</v>
      </c>
      <c r="B1176" s="2">
        <v>44284</v>
      </c>
      <c r="C1176">
        <v>10.2668</v>
      </c>
      <c r="D1176">
        <v>20278.96</v>
      </c>
    </row>
    <row r="1177" spans="1:4">
      <c r="A1177" t="s">
        <v>3</v>
      </c>
      <c r="B1177" s="2">
        <v>44285</v>
      </c>
      <c r="C1177">
        <v>10.4381</v>
      </c>
      <c r="D1177">
        <v>20543.39</v>
      </c>
    </row>
    <row r="1178" spans="1:4">
      <c r="A1178" t="s">
        <v>3</v>
      </c>
      <c r="B1178" s="2">
        <v>44286</v>
      </c>
      <c r="C1178">
        <v>10.4146</v>
      </c>
      <c r="D1178">
        <v>20649.330000000002</v>
      </c>
    </row>
    <row r="1179" spans="1:4">
      <c r="A1179" t="s">
        <v>3</v>
      </c>
      <c r="B1179" s="2">
        <v>44287</v>
      </c>
      <c r="C1179">
        <v>10.507199999999999</v>
      </c>
      <c r="D1179">
        <v>21071.69</v>
      </c>
    </row>
    <row r="1180" spans="1:4">
      <c r="A1180" t="s">
        <v>3</v>
      </c>
      <c r="B1180" s="2">
        <v>44288</v>
      </c>
      <c r="C1180">
        <v>10.506600000000001</v>
      </c>
      <c r="D1180">
        <v>21071.69</v>
      </c>
    </row>
    <row r="1181" spans="1:4">
      <c r="A1181" t="s">
        <v>3</v>
      </c>
      <c r="B1181" s="2">
        <v>44289</v>
      </c>
      <c r="C1181">
        <v>10.506</v>
      </c>
      <c r="D1181">
        <v>21071.69</v>
      </c>
    </row>
    <row r="1182" spans="1:4">
      <c r="A1182" t="s">
        <v>3</v>
      </c>
      <c r="B1182" s="2">
        <v>44290</v>
      </c>
      <c r="C1182">
        <v>10.5054</v>
      </c>
      <c r="D1182">
        <v>21071.69</v>
      </c>
    </row>
    <row r="1183" spans="1:4">
      <c r="A1183" t="s">
        <v>3</v>
      </c>
      <c r="B1183" s="2">
        <v>44291</v>
      </c>
      <c r="C1183">
        <v>10.4171</v>
      </c>
      <c r="D1183">
        <v>20844.990000000002</v>
      </c>
    </row>
    <row r="1184" spans="1:4">
      <c r="A1184" t="s">
        <v>3</v>
      </c>
      <c r="B1184" s="2">
        <v>44292</v>
      </c>
      <c r="C1184">
        <v>10.4627</v>
      </c>
      <c r="D1184">
        <v>21020.1</v>
      </c>
    </row>
    <row r="1185" spans="1:4">
      <c r="A1185" t="s">
        <v>3</v>
      </c>
      <c r="B1185" s="2">
        <v>44293</v>
      </c>
      <c r="C1185">
        <v>10.5366</v>
      </c>
      <c r="D1185">
        <v>21293.4</v>
      </c>
    </row>
    <row r="1186" spans="1:4">
      <c r="A1186" t="s">
        <v>3</v>
      </c>
      <c r="B1186" s="2">
        <v>44294</v>
      </c>
      <c r="C1186">
        <v>10.6309</v>
      </c>
      <c r="D1186">
        <v>21449.57</v>
      </c>
    </row>
    <row r="1187" spans="1:4">
      <c r="A1187" t="s">
        <v>3</v>
      </c>
      <c r="B1187" s="2">
        <v>44295</v>
      </c>
      <c r="C1187">
        <v>10.6989</v>
      </c>
      <c r="D1187">
        <v>21596.85</v>
      </c>
    </row>
    <row r="1188" spans="1:4">
      <c r="A1188" t="s">
        <v>3</v>
      </c>
      <c r="B1188" s="2">
        <v>44296</v>
      </c>
      <c r="C1188">
        <v>10.6983</v>
      </c>
      <c r="D1188">
        <v>21596.85</v>
      </c>
    </row>
    <row r="1189" spans="1:4">
      <c r="A1189" t="s">
        <v>3</v>
      </c>
      <c r="B1189" s="2">
        <v>44297</v>
      </c>
      <c r="C1189">
        <v>10.6976</v>
      </c>
      <c r="D1189">
        <v>21596.85</v>
      </c>
    </row>
    <row r="1190" spans="1:4">
      <c r="A1190" t="s">
        <v>3</v>
      </c>
      <c r="B1190" s="2">
        <v>44298</v>
      </c>
      <c r="C1190">
        <v>10.303800000000001</v>
      </c>
      <c r="D1190">
        <v>20557.009999999998</v>
      </c>
    </row>
    <row r="1191" spans="1:4">
      <c r="A1191" t="s">
        <v>3</v>
      </c>
      <c r="B1191" s="2">
        <v>44299</v>
      </c>
      <c r="C1191">
        <v>10.3551</v>
      </c>
      <c r="D1191">
        <v>20805.48</v>
      </c>
    </row>
    <row r="1192" spans="1:4">
      <c r="A1192" t="s">
        <v>3</v>
      </c>
      <c r="B1192" s="2">
        <v>44300</v>
      </c>
      <c r="C1192">
        <v>10.3545</v>
      </c>
      <c r="D1192">
        <v>20805.48</v>
      </c>
    </row>
    <row r="1193" spans="1:4">
      <c r="A1193" t="s">
        <v>3</v>
      </c>
      <c r="B1193" s="2">
        <v>44301</v>
      </c>
      <c r="C1193">
        <v>10.3485</v>
      </c>
      <c r="D1193">
        <v>20799.689999999999</v>
      </c>
    </row>
    <row r="1194" spans="1:4">
      <c r="A1194" t="s">
        <v>3</v>
      </c>
      <c r="B1194" s="2">
        <v>44302</v>
      </c>
      <c r="C1194">
        <v>10.4602</v>
      </c>
      <c r="D1194">
        <v>21018.55</v>
      </c>
    </row>
    <row r="1195" spans="1:4">
      <c r="A1195" t="s">
        <v>3</v>
      </c>
      <c r="B1195" s="2">
        <v>44303</v>
      </c>
      <c r="C1195">
        <v>10.4596</v>
      </c>
      <c r="D1195">
        <v>21018.55</v>
      </c>
    </row>
    <row r="1196" spans="1:4">
      <c r="A1196" t="s">
        <v>3</v>
      </c>
      <c r="B1196" s="2">
        <v>44304</v>
      </c>
      <c r="C1196">
        <v>10.459</v>
      </c>
      <c r="D1196">
        <v>21018.55</v>
      </c>
    </row>
    <row r="1197" spans="1:4">
      <c r="A1197" t="s">
        <v>3</v>
      </c>
      <c r="B1197" s="2">
        <v>44305</v>
      </c>
      <c r="C1197">
        <v>10.307700000000001</v>
      </c>
      <c r="D1197">
        <v>20674.07</v>
      </c>
    </row>
    <row r="1198" spans="1:4">
      <c r="A1198" t="s">
        <v>3</v>
      </c>
      <c r="B1198" s="2">
        <v>44306</v>
      </c>
      <c r="C1198">
        <v>10.3759</v>
      </c>
      <c r="D1198">
        <v>20775.5</v>
      </c>
    </row>
    <row r="1199" spans="1:4">
      <c r="A1199" t="s">
        <v>3</v>
      </c>
      <c r="B1199" s="2">
        <v>44307</v>
      </c>
      <c r="C1199">
        <v>10.375299999999999</v>
      </c>
      <c r="D1199">
        <v>20775.5</v>
      </c>
    </row>
    <row r="1200" spans="1:4">
      <c r="A1200" t="s">
        <v>3</v>
      </c>
      <c r="B1200" s="2">
        <v>44308</v>
      </c>
      <c r="C1200">
        <v>10.4358</v>
      </c>
      <c r="D1200">
        <v>20898.53</v>
      </c>
    </row>
    <row r="1201" spans="1:4">
      <c r="A1201" t="s">
        <v>3</v>
      </c>
      <c r="B1201" s="2">
        <v>44309</v>
      </c>
      <c r="C1201">
        <v>10.568099999999999</v>
      </c>
      <c r="D1201">
        <v>21005.01</v>
      </c>
    </row>
    <row r="1202" spans="1:4">
      <c r="A1202" t="s">
        <v>3</v>
      </c>
      <c r="B1202" s="2">
        <v>44310</v>
      </c>
      <c r="C1202">
        <v>10.567399999999999</v>
      </c>
      <c r="D1202">
        <v>21005.01</v>
      </c>
    </row>
    <row r="1203" spans="1:4">
      <c r="A1203" t="s">
        <v>3</v>
      </c>
      <c r="B1203" s="2">
        <v>44311</v>
      </c>
      <c r="C1203">
        <v>10.566800000000001</v>
      </c>
      <c r="D1203">
        <v>21005.01</v>
      </c>
    </row>
    <row r="1204" spans="1:4">
      <c r="A1204" t="s">
        <v>3</v>
      </c>
      <c r="B1204" s="2">
        <v>44312</v>
      </c>
      <c r="C1204">
        <v>10.6586</v>
      </c>
      <c r="D1204">
        <v>21190.37</v>
      </c>
    </row>
    <row r="1205" spans="1:4">
      <c r="A1205" t="s">
        <v>3</v>
      </c>
      <c r="B1205" s="2">
        <v>44313</v>
      </c>
      <c r="C1205">
        <v>10.767200000000001</v>
      </c>
      <c r="D1205">
        <v>21506.7</v>
      </c>
    </row>
    <row r="1206" spans="1:4">
      <c r="A1206" t="s">
        <v>3</v>
      </c>
      <c r="B1206" s="2">
        <v>44314</v>
      </c>
      <c r="C1206">
        <v>10.8718</v>
      </c>
      <c r="D1206">
        <v>21658.44</v>
      </c>
    </row>
    <row r="1207" spans="1:4">
      <c r="A1207" t="s">
        <v>3</v>
      </c>
      <c r="B1207" s="2">
        <v>44315</v>
      </c>
      <c r="C1207">
        <v>10.9079</v>
      </c>
      <c r="D1207">
        <v>21686.04</v>
      </c>
    </row>
    <row r="1208" spans="1:4">
      <c r="A1208" t="s">
        <v>3</v>
      </c>
      <c r="B1208" s="2">
        <v>44316</v>
      </c>
      <c r="C1208">
        <v>10.8347</v>
      </c>
      <c r="D1208">
        <v>21670.11</v>
      </c>
    </row>
    <row r="1209" spans="1:4">
      <c r="A1209" t="s">
        <v>3</v>
      </c>
      <c r="B1209" s="2">
        <v>44317</v>
      </c>
      <c r="C1209">
        <v>10.834</v>
      </c>
      <c r="D1209">
        <v>21670.11</v>
      </c>
    </row>
    <row r="1210" spans="1:4">
      <c r="A1210" t="s">
        <v>3</v>
      </c>
      <c r="B1210" s="2">
        <v>44318</v>
      </c>
      <c r="C1210">
        <v>10.833399999999999</v>
      </c>
      <c r="D1210">
        <v>21670.11</v>
      </c>
    </row>
    <row r="1211" spans="1:4">
      <c r="A1211" t="s">
        <v>3</v>
      </c>
      <c r="B1211" s="2">
        <v>44319</v>
      </c>
      <c r="C1211">
        <v>10.878</v>
      </c>
      <c r="D1211">
        <v>22011.14</v>
      </c>
    </row>
    <row r="1212" spans="1:4">
      <c r="A1212" t="s">
        <v>3</v>
      </c>
      <c r="B1212" s="2">
        <v>44320</v>
      </c>
      <c r="C1212">
        <v>10.748200000000001</v>
      </c>
      <c r="D1212">
        <v>21885.69</v>
      </c>
    </row>
    <row r="1213" spans="1:4">
      <c r="A1213" t="s">
        <v>3</v>
      </c>
      <c r="B1213" s="2">
        <v>44321</v>
      </c>
      <c r="C1213">
        <v>10.8386</v>
      </c>
      <c r="D1213">
        <v>22053.24</v>
      </c>
    </row>
    <row r="1214" spans="1:4">
      <c r="A1214" t="s">
        <v>3</v>
      </c>
      <c r="B1214" s="2">
        <v>44322</v>
      </c>
      <c r="C1214">
        <v>11.087899999999999</v>
      </c>
      <c r="D1214">
        <v>22183.93</v>
      </c>
    </row>
    <row r="1215" spans="1:4">
      <c r="A1215" t="s">
        <v>3</v>
      </c>
      <c r="B1215" s="2">
        <v>44323</v>
      </c>
      <c r="C1215">
        <v>11.134399999999999</v>
      </c>
      <c r="D1215">
        <v>22218.1</v>
      </c>
    </row>
    <row r="1216" spans="1:4">
      <c r="A1216" t="s">
        <v>3</v>
      </c>
      <c r="B1216" s="2">
        <v>44324</v>
      </c>
      <c r="C1216">
        <v>11.133699999999999</v>
      </c>
      <c r="D1216">
        <v>22218.1</v>
      </c>
    </row>
    <row r="1217" spans="1:4">
      <c r="A1217" t="s">
        <v>3</v>
      </c>
      <c r="B1217" s="2">
        <v>44325</v>
      </c>
      <c r="C1217">
        <v>11.133100000000001</v>
      </c>
      <c r="D1217">
        <v>22218.1</v>
      </c>
    </row>
    <row r="1218" spans="1:4">
      <c r="A1218" t="s">
        <v>3</v>
      </c>
      <c r="B1218" s="2">
        <v>44326</v>
      </c>
      <c r="C1218">
        <v>11.1625</v>
      </c>
      <c r="D1218">
        <v>22426.16</v>
      </c>
    </row>
    <row r="1219" spans="1:4">
      <c r="A1219" t="s">
        <v>3</v>
      </c>
      <c r="B1219" s="2">
        <v>44327</v>
      </c>
      <c r="C1219">
        <v>11.2348</v>
      </c>
      <c r="D1219">
        <v>22606.17</v>
      </c>
    </row>
    <row r="1220" spans="1:4">
      <c r="A1220" t="s">
        <v>3</v>
      </c>
      <c r="B1220" s="2">
        <v>44328</v>
      </c>
      <c r="C1220">
        <v>11.150499999999999</v>
      </c>
      <c r="D1220">
        <v>22466.28</v>
      </c>
    </row>
    <row r="1221" spans="1:4">
      <c r="A1221" t="s">
        <v>3</v>
      </c>
      <c r="B1221" s="2">
        <v>44329</v>
      </c>
      <c r="C1221">
        <v>11.149900000000001</v>
      </c>
      <c r="D1221">
        <v>22466.28</v>
      </c>
    </row>
    <row r="1222" spans="1:4">
      <c r="A1222" t="s">
        <v>3</v>
      </c>
      <c r="B1222" s="2">
        <v>44330</v>
      </c>
      <c r="C1222">
        <v>11.226599999999999</v>
      </c>
      <c r="D1222">
        <v>22200.54</v>
      </c>
    </row>
    <row r="1223" spans="1:4">
      <c r="A1223" t="s">
        <v>3</v>
      </c>
      <c r="B1223" s="2">
        <v>44331</v>
      </c>
      <c r="C1223">
        <v>11.225899999999999</v>
      </c>
      <c r="D1223">
        <v>22200.54</v>
      </c>
    </row>
    <row r="1224" spans="1:4">
      <c r="A1224" t="s">
        <v>3</v>
      </c>
      <c r="B1224" s="2">
        <v>44332</v>
      </c>
      <c r="C1224">
        <v>11.225300000000001</v>
      </c>
      <c r="D1224">
        <v>22200.54</v>
      </c>
    </row>
    <row r="1225" spans="1:4">
      <c r="A1225" t="s">
        <v>3</v>
      </c>
      <c r="B1225" s="2">
        <v>44333</v>
      </c>
      <c r="C1225">
        <v>11.4208</v>
      </c>
      <c r="D1225">
        <v>22558.92</v>
      </c>
    </row>
    <row r="1226" spans="1:4">
      <c r="A1226" t="s">
        <v>3</v>
      </c>
      <c r="B1226" s="2">
        <v>44334</v>
      </c>
      <c r="C1226">
        <v>11.523199999999999</v>
      </c>
      <c r="D1226">
        <v>22847.9</v>
      </c>
    </row>
    <row r="1227" spans="1:4">
      <c r="A1227" t="s">
        <v>3</v>
      </c>
      <c r="B1227" s="2">
        <v>44335</v>
      </c>
      <c r="C1227">
        <v>11.6783</v>
      </c>
      <c r="D1227">
        <v>22928.97</v>
      </c>
    </row>
    <row r="1228" spans="1:4">
      <c r="A1228" t="s">
        <v>3</v>
      </c>
      <c r="B1228" s="2">
        <v>44336</v>
      </c>
      <c r="C1228">
        <v>11.561400000000001</v>
      </c>
      <c r="D1228">
        <v>22980.48</v>
      </c>
    </row>
    <row r="1229" spans="1:4">
      <c r="A1229" t="s">
        <v>3</v>
      </c>
      <c r="B1229" s="2">
        <v>44337</v>
      </c>
      <c r="C1229">
        <v>11.6778</v>
      </c>
      <c r="D1229">
        <v>23130.400000000001</v>
      </c>
    </row>
    <row r="1230" spans="1:4">
      <c r="A1230" t="s">
        <v>3</v>
      </c>
      <c r="B1230" s="2">
        <v>44338</v>
      </c>
      <c r="C1230">
        <v>11.677099999999999</v>
      </c>
      <c r="D1230">
        <v>23130.400000000001</v>
      </c>
    </row>
    <row r="1231" spans="1:4">
      <c r="A1231" t="s">
        <v>3</v>
      </c>
      <c r="B1231" s="2">
        <v>44339</v>
      </c>
      <c r="C1231">
        <v>11.676500000000001</v>
      </c>
      <c r="D1231">
        <v>23130.400000000001</v>
      </c>
    </row>
    <row r="1232" spans="1:4">
      <c r="A1232" t="s">
        <v>3</v>
      </c>
      <c r="B1232" s="2">
        <v>44340</v>
      </c>
      <c r="C1232">
        <v>11.8315</v>
      </c>
      <c r="D1232">
        <v>23291.87</v>
      </c>
    </row>
    <row r="1233" spans="1:4">
      <c r="A1233" t="s">
        <v>3</v>
      </c>
      <c r="B1233" s="2">
        <v>44341</v>
      </c>
      <c r="C1233">
        <v>11.912699999999999</v>
      </c>
      <c r="D1233">
        <v>23351.87</v>
      </c>
    </row>
    <row r="1234" spans="1:4">
      <c r="A1234" t="s">
        <v>3</v>
      </c>
      <c r="B1234" s="2">
        <v>44342</v>
      </c>
      <c r="C1234">
        <v>11.952500000000001</v>
      </c>
      <c r="D1234">
        <v>23512.62</v>
      </c>
    </row>
    <row r="1235" spans="1:4">
      <c r="A1235" t="s">
        <v>3</v>
      </c>
      <c r="B1235" s="2">
        <v>44343</v>
      </c>
      <c r="C1235">
        <v>12.064399999999999</v>
      </c>
      <c r="D1235">
        <v>23591.49</v>
      </c>
    </row>
    <row r="1236" spans="1:4">
      <c r="A1236" t="s">
        <v>3</v>
      </c>
      <c r="B1236" s="2">
        <v>44344</v>
      </c>
      <c r="C1236">
        <v>12.0335</v>
      </c>
      <c r="D1236">
        <v>23478.69</v>
      </c>
    </row>
    <row r="1237" spans="1:4">
      <c r="A1237" t="s">
        <v>3</v>
      </c>
      <c r="B1237" s="2">
        <v>44345</v>
      </c>
      <c r="C1237">
        <v>12.0328</v>
      </c>
      <c r="D1237">
        <v>23478.69</v>
      </c>
    </row>
    <row r="1238" spans="1:4">
      <c r="A1238" t="s">
        <v>3</v>
      </c>
      <c r="B1238" s="2">
        <v>44346</v>
      </c>
      <c r="C1238">
        <v>12.0321</v>
      </c>
      <c r="D1238">
        <v>23478.69</v>
      </c>
    </row>
    <row r="1239" spans="1:4">
      <c r="A1239" t="s">
        <v>3</v>
      </c>
      <c r="B1239" s="2">
        <v>44347</v>
      </c>
      <c r="C1239">
        <v>12.0565</v>
      </c>
      <c r="D1239">
        <v>23595.98</v>
      </c>
    </row>
  </sheetData>
  <autoFilter ref="A1:D123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31" workbookViewId="0">
      <selection activeCell="F40" sqref="F40"/>
    </sheetView>
  </sheetViews>
  <sheetFormatPr defaultRowHeight="15"/>
  <cols>
    <col min="1" max="1" width="4.85546875" bestFit="1" customWidth="1"/>
    <col min="2" max="2" width="10.140625" bestFit="1" customWidth="1"/>
    <col min="3" max="3" width="12" bestFit="1" customWidth="1"/>
    <col min="4" max="4" width="8" bestFit="1" customWidth="1"/>
    <col min="6" max="6" width="26.85546875" bestFit="1" customWidth="1"/>
    <col min="7" max="8" width="12" bestFit="1" customWidth="1"/>
    <col min="9" max="9" width="12.7109375" bestFit="1" customWidth="1"/>
    <col min="10" max="11" width="12" bestFit="1" customWidth="1"/>
    <col min="12" max="12" width="9.28515625" bestFit="1" customWidth="1"/>
    <col min="13" max="13" width="9.85546875" bestFit="1" customWidth="1"/>
    <col min="14" max="17" width="12" bestFit="1" customWidth="1"/>
    <col min="18" max="18" width="12.7109375" bestFit="1" customWidth="1"/>
    <col min="19" max="19" width="9.28515625" bestFit="1" customWidth="1"/>
  </cols>
  <sheetData>
    <row r="1" spans="1:4">
      <c r="A1" s="11" t="s">
        <v>0</v>
      </c>
      <c r="B1" s="12" t="s">
        <v>1</v>
      </c>
      <c r="C1" s="12" t="s">
        <v>2</v>
      </c>
      <c r="D1" s="12" t="s">
        <v>10</v>
      </c>
    </row>
    <row r="2" spans="1:4">
      <c r="A2" s="12" t="s">
        <v>3</v>
      </c>
      <c r="B2" s="13">
        <v>43102</v>
      </c>
      <c r="C2" s="12">
        <v>9.9693915368100008</v>
      </c>
      <c r="D2" s="12">
        <v>4642.16</v>
      </c>
    </row>
    <row r="3" spans="1:4">
      <c r="A3" s="12" t="s">
        <v>3</v>
      </c>
      <c r="B3" s="13">
        <v>43131</v>
      </c>
      <c r="C3" s="12">
        <v>9.8567092909369993</v>
      </c>
      <c r="D3" s="12">
        <v>4812.21</v>
      </c>
    </row>
    <row r="4" spans="1:4">
      <c r="A4" s="12" t="s">
        <v>3</v>
      </c>
      <c r="B4" s="13">
        <v>43159</v>
      </c>
      <c r="C4" s="12">
        <v>9.7580000724569995</v>
      </c>
      <c r="D4" s="12">
        <v>4591.54</v>
      </c>
    </row>
    <row r="5" spans="1:4">
      <c r="A5" s="12" t="s">
        <v>3</v>
      </c>
      <c r="B5" s="13">
        <v>43190</v>
      </c>
      <c r="C5" s="12">
        <v>9.9262447259030004</v>
      </c>
      <c r="D5" s="12">
        <v>4432.62</v>
      </c>
    </row>
    <row r="6" spans="1:4">
      <c r="A6" s="12" t="s">
        <v>3</v>
      </c>
      <c r="B6" s="13">
        <v>43220</v>
      </c>
      <c r="C6" s="12">
        <v>10.655982925352999</v>
      </c>
      <c r="D6" s="12">
        <v>4723.51</v>
      </c>
    </row>
    <row r="7" spans="1:4">
      <c r="A7" s="12" t="s">
        <v>3</v>
      </c>
      <c r="B7" s="13">
        <v>43251</v>
      </c>
      <c r="C7" s="12">
        <v>10.557747218482</v>
      </c>
      <c r="D7" s="12">
        <v>4654.3500000000004</v>
      </c>
    </row>
    <row r="8" spans="1:4">
      <c r="A8" s="12" t="s">
        <v>3</v>
      </c>
      <c r="B8" s="13">
        <v>43281</v>
      </c>
      <c r="C8" s="12">
        <v>10.362149660703</v>
      </c>
      <c r="D8" s="12">
        <v>4608.29</v>
      </c>
    </row>
    <row r="9" spans="1:4">
      <c r="A9" s="12" t="s">
        <v>3</v>
      </c>
      <c r="B9" s="13">
        <v>43312</v>
      </c>
      <c r="C9" s="12">
        <v>10.843850294631</v>
      </c>
      <c r="D9" s="12">
        <v>4870.95</v>
      </c>
    </row>
    <row r="10" spans="1:4">
      <c r="A10" s="12" t="s">
        <v>3</v>
      </c>
      <c r="B10" s="13">
        <v>43343</v>
      </c>
      <c r="C10" s="12">
        <v>10.906659498189001</v>
      </c>
      <c r="D10" s="12">
        <v>5040.9799999999996</v>
      </c>
    </row>
    <row r="11" spans="1:4">
      <c r="A11" s="12" t="s">
        <v>3</v>
      </c>
      <c r="B11" s="13">
        <v>43373</v>
      </c>
      <c r="C11" s="12">
        <v>9.7569570873979998</v>
      </c>
      <c r="D11" s="12">
        <v>4631.6000000000004</v>
      </c>
    </row>
    <row r="12" spans="1:4">
      <c r="A12" s="12" t="s">
        <v>3</v>
      </c>
      <c r="B12" s="13">
        <v>43404</v>
      </c>
      <c r="C12" s="12">
        <v>9.56179177866</v>
      </c>
      <c r="D12" s="12">
        <v>4440.16</v>
      </c>
    </row>
    <row r="13" spans="1:4">
      <c r="A13" s="12" t="s">
        <v>3</v>
      </c>
      <c r="B13" s="13">
        <v>43434</v>
      </c>
      <c r="C13" s="12">
        <v>10.226295219968</v>
      </c>
      <c r="D13" s="12">
        <v>4626.51</v>
      </c>
    </row>
    <row r="14" spans="1:4">
      <c r="A14" s="12" t="s">
        <v>3</v>
      </c>
      <c r="B14" s="13">
        <v>43465</v>
      </c>
      <c r="C14" s="12">
        <v>10.41293286648</v>
      </c>
      <c r="D14" s="12">
        <v>4653.68</v>
      </c>
    </row>
    <row r="15" spans="1:4">
      <c r="A15" s="12" t="s">
        <v>3</v>
      </c>
      <c r="B15" s="13">
        <v>43496</v>
      </c>
      <c r="C15" s="12">
        <v>10.083559783035</v>
      </c>
      <c r="D15" s="12">
        <v>4587.58</v>
      </c>
    </row>
    <row r="16" spans="1:4">
      <c r="A16" s="12" t="s">
        <v>3</v>
      </c>
      <c r="B16" s="13">
        <v>43524</v>
      </c>
      <c r="C16" s="12">
        <v>10.181177987528001</v>
      </c>
      <c r="D16" s="12">
        <v>4562.57</v>
      </c>
    </row>
    <row r="17" spans="1:4">
      <c r="A17" s="12" t="s">
        <v>3</v>
      </c>
      <c r="B17" s="13">
        <v>43555</v>
      </c>
      <c r="C17" s="12">
        <v>10.855057289103</v>
      </c>
      <c r="D17" s="12">
        <v>4907.57</v>
      </c>
    </row>
    <row r="18" spans="1:4">
      <c r="A18" s="12" t="s">
        <v>3</v>
      </c>
      <c r="B18" s="13">
        <v>43585</v>
      </c>
      <c r="C18" s="12">
        <v>10.740769157071</v>
      </c>
      <c r="D18" s="12">
        <v>4915.46</v>
      </c>
    </row>
    <row r="19" spans="1:4">
      <c r="A19" s="12" t="s">
        <v>3</v>
      </c>
      <c r="B19" s="13">
        <v>43616</v>
      </c>
      <c r="C19" s="12">
        <v>11.039332211133001</v>
      </c>
      <c r="D19" s="12">
        <v>4986.55</v>
      </c>
    </row>
    <row r="20" spans="1:4">
      <c r="A20" s="12" t="s">
        <v>3</v>
      </c>
      <c r="B20" s="13">
        <v>43646</v>
      </c>
      <c r="C20" s="12">
        <v>11.124811580845</v>
      </c>
      <c r="D20" s="12">
        <v>4926.59</v>
      </c>
    </row>
    <row r="21" spans="1:4">
      <c r="A21" s="12" t="s">
        <v>3</v>
      </c>
      <c r="B21" s="13">
        <v>43677</v>
      </c>
      <c r="C21" s="12">
        <v>10.081935199777</v>
      </c>
      <c r="D21" s="12">
        <v>4634.74</v>
      </c>
    </row>
    <row r="22" spans="1:4">
      <c r="A22" s="12" t="s">
        <v>3</v>
      </c>
      <c r="B22" s="13">
        <v>43708</v>
      </c>
      <c r="C22" s="12">
        <v>10.620401569602</v>
      </c>
      <c r="D22" s="12">
        <v>4609.05</v>
      </c>
    </row>
    <row r="23" spans="1:4">
      <c r="A23" s="12" t="s">
        <v>3</v>
      </c>
      <c r="B23" s="13">
        <v>43738</v>
      </c>
      <c r="C23" s="12">
        <v>11.652926532162001</v>
      </c>
      <c r="D23" s="12">
        <v>4794.25</v>
      </c>
    </row>
    <row r="24" spans="1:4">
      <c r="A24" s="12" t="s">
        <v>3</v>
      </c>
      <c r="B24" s="13">
        <v>43769</v>
      </c>
      <c r="C24" s="12">
        <v>12.293578693114</v>
      </c>
      <c r="D24" s="12">
        <v>4983.57</v>
      </c>
    </row>
    <row r="25" spans="1:4">
      <c r="A25" s="12" t="s">
        <v>3</v>
      </c>
      <c r="B25" s="13">
        <v>43799</v>
      </c>
      <c r="C25" s="12">
        <v>12.040449485599</v>
      </c>
      <c r="D25" s="12">
        <v>5046.49</v>
      </c>
    </row>
    <row r="26" spans="1:4">
      <c r="A26" s="12" t="s">
        <v>3</v>
      </c>
      <c r="B26" s="13">
        <v>43830</v>
      </c>
      <c r="C26" s="12">
        <v>12.238000432913999</v>
      </c>
      <c r="D26" s="12">
        <v>5078.4399999999996</v>
      </c>
    </row>
    <row r="27" spans="1:4">
      <c r="A27" s="12" t="s">
        <v>3</v>
      </c>
      <c r="B27" s="13">
        <v>43861</v>
      </c>
      <c r="C27" s="12">
        <v>12.478963102281</v>
      </c>
      <c r="D27" s="12">
        <v>5041.17</v>
      </c>
    </row>
    <row r="28" spans="1:4">
      <c r="A28" s="12" t="s">
        <v>3</v>
      </c>
      <c r="B28" s="13">
        <v>43889</v>
      </c>
      <c r="C28" s="12">
        <v>11.873344857713001</v>
      </c>
      <c r="D28" s="12">
        <v>4718.62</v>
      </c>
    </row>
    <row r="29" spans="1:4">
      <c r="A29" s="12" t="s">
        <v>3</v>
      </c>
      <c r="B29" s="13">
        <v>43921</v>
      </c>
      <c r="C29" s="12">
        <v>9.2438030544489997</v>
      </c>
      <c r="D29" s="12">
        <v>3609.83</v>
      </c>
    </row>
    <row r="30" spans="1:4">
      <c r="A30" s="12" t="s">
        <v>3</v>
      </c>
      <c r="B30" s="13">
        <v>43951</v>
      </c>
      <c r="C30" s="12">
        <v>10.255285164171999</v>
      </c>
      <c r="D30" s="12">
        <v>4140.41</v>
      </c>
    </row>
    <row r="31" spans="1:4">
      <c r="A31" s="12" t="s">
        <v>3</v>
      </c>
      <c r="B31" s="13">
        <v>43982</v>
      </c>
      <c r="C31" s="12">
        <v>10.033597570021</v>
      </c>
      <c r="D31" s="12">
        <v>4040.42</v>
      </c>
    </row>
    <row r="32" spans="1:4">
      <c r="A32" s="12" t="s">
        <v>3</v>
      </c>
      <c r="B32" s="13">
        <v>44012</v>
      </c>
      <c r="C32" s="12">
        <v>10.687704294354001</v>
      </c>
      <c r="D32" s="12">
        <v>4356.3</v>
      </c>
    </row>
    <row r="33" spans="1:19">
      <c r="A33" s="12" t="s">
        <v>3</v>
      </c>
      <c r="B33" s="13">
        <v>44043</v>
      </c>
      <c r="C33" s="12">
        <v>11.225026982343</v>
      </c>
      <c r="D33" s="12">
        <v>4653.04</v>
      </c>
    </row>
    <row r="34" spans="1:19">
      <c r="A34" s="12" t="s">
        <v>3</v>
      </c>
      <c r="B34" s="13">
        <v>44074</v>
      </c>
      <c r="C34" s="10">
        <v>11.7204</v>
      </c>
      <c r="D34" s="12">
        <v>4805.58</v>
      </c>
    </row>
    <row r="35" spans="1:19">
      <c r="A35" s="12" t="s">
        <v>3</v>
      </c>
      <c r="B35" s="13">
        <v>44104</v>
      </c>
      <c r="C35" s="10">
        <v>11.620799999999999</v>
      </c>
      <c r="D35" s="12">
        <v>4781.63</v>
      </c>
    </row>
    <row r="36" spans="1:19">
      <c r="A36" s="12" t="s">
        <v>3</v>
      </c>
      <c r="B36" s="13">
        <v>44135</v>
      </c>
      <c r="C36" s="10">
        <v>12.2332</v>
      </c>
      <c r="D36" s="12">
        <v>4910.04</v>
      </c>
    </row>
    <row r="37" spans="1:19">
      <c r="A37" s="12" t="s">
        <v>3</v>
      </c>
      <c r="B37" s="13">
        <v>44165</v>
      </c>
      <c r="C37" s="10">
        <v>13.903499999999999</v>
      </c>
      <c r="D37" s="12">
        <v>5480.58</v>
      </c>
    </row>
    <row r="38" spans="1:19">
      <c r="A38" s="12" t="s">
        <v>3</v>
      </c>
      <c r="B38" s="13">
        <v>44196</v>
      </c>
      <c r="C38" s="10">
        <v>14.819900000000001</v>
      </c>
      <c r="D38" s="12">
        <v>5906.87</v>
      </c>
    </row>
    <row r="39" spans="1:19">
      <c r="A39" s="12"/>
      <c r="F39" s="4" t="s">
        <v>11</v>
      </c>
      <c r="G39" s="4"/>
      <c r="H39" s="4"/>
      <c r="I39" s="4"/>
      <c r="J39" s="4"/>
      <c r="K39" s="4"/>
      <c r="L39" s="4"/>
      <c r="M39" s="4" t="s">
        <v>12</v>
      </c>
      <c r="N39" s="4"/>
      <c r="O39" s="4"/>
      <c r="P39" s="4"/>
      <c r="Q39" s="4"/>
      <c r="R39" s="4"/>
      <c r="S39" s="4"/>
    </row>
    <row r="40" spans="1:19">
      <c r="F40" s="2">
        <v>44196</v>
      </c>
      <c r="G40" s="2">
        <v>44165</v>
      </c>
      <c r="H40" s="2">
        <v>44104</v>
      </c>
      <c r="I40" s="2">
        <v>44012</v>
      </c>
      <c r="J40" s="2">
        <v>43830</v>
      </c>
      <c r="K40" s="2">
        <v>43465</v>
      </c>
      <c r="L40" s="2">
        <v>43102</v>
      </c>
      <c r="M40" s="2">
        <f>F40</f>
        <v>44196</v>
      </c>
      <c r="N40" s="2">
        <f t="shared" ref="N40:S40" si="0">G40</f>
        <v>44165</v>
      </c>
      <c r="O40" s="2">
        <f t="shared" si="0"/>
        <v>44104</v>
      </c>
      <c r="P40" s="2">
        <f t="shared" si="0"/>
        <v>44012</v>
      </c>
      <c r="Q40" s="2">
        <f t="shared" si="0"/>
        <v>43830</v>
      </c>
      <c r="R40" s="2">
        <f t="shared" si="0"/>
        <v>43465</v>
      </c>
      <c r="S40" s="2">
        <f t="shared" si="0"/>
        <v>43102</v>
      </c>
    </row>
    <row r="41" spans="1:19">
      <c r="F41">
        <f>VLOOKUP(F40,$B:$C,2,0)</f>
        <v>14.819900000000001</v>
      </c>
      <c r="G41">
        <f t="shared" ref="G41:L41" si="1">VLOOKUP(G40,$B:$C,2,0)</f>
        <v>13.903499999999999</v>
      </c>
      <c r="H41">
        <f t="shared" si="1"/>
        <v>11.620799999999999</v>
      </c>
      <c r="I41">
        <f t="shared" si="1"/>
        <v>10.687704294354001</v>
      </c>
      <c r="J41">
        <f t="shared" si="1"/>
        <v>12.238000432913999</v>
      </c>
      <c r="K41">
        <f t="shared" si="1"/>
        <v>10.41293286648</v>
      </c>
      <c r="L41">
        <f t="shared" si="1"/>
        <v>9.9693915368100008</v>
      </c>
      <c r="M41">
        <f>VLOOKUP(M40,$B:$D,3,0)</f>
        <v>5906.87</v>
      </c>
      <c r="N41">
        <f t="shared" ref="N41:S41" si="2">VLOOKUP(N40,$B:$D,3,0)</f>
        <v>5480.58</v>
      </c>
      <c r="O41">
        <f t="shared" si="2"/>
        <v>4781.63</v>
      </c>
      <c r="P41">
        <f t="shared" si="2"/>
        <v>4356.3</v>
      </c>
      <c r="Q41">
        <f t="shared" si="2"/>
        <v>5078.4399999999996</v>
      </c>
      <c r="R41">
        <f t="shared" si="2"/>
        <v>4653.68</v>
      </c>
      <c r="S41">
        <f t="shared" si="2"/>
        <v>4642.16</v>
      </c>
    </row>
    <row r="42" spans="1:19">
      <c r="G42">
        <f>$F$41/G41-1</f>
        <v>6.5911461142877714E-2</v>
      </c>
      <c r="H42">
        <f t="shared" ref="H42:K42" si="3">$F$41/H41-1</f>
        <v>0.27529085777227058</v>
      </c>
      <c r="I42">
        <f t="shared" si="3"/>
        <v>0.38663080413152118</v>
      </c>
      <c r="J42">
        <f t="shared" si="3"/>
        <v>0.2109739725243025</v>
      </c>
      <c r="K42">
        <f t="shared" si="3"/>
        <v>0.42322054602948156</v>
      </c>
      <c r="L42">
        <f>$F$41/L41-1</f>
        <v>0.48654007070345862</v>
      </c>
      <c r="N42">
        <f>$M$41/N41-1</f>
        <v>7.7781913593086838E-2</v>
      </c>
      <c r="O42">
        <f t="shared" ref="O42:S42" si="4">$M$41/O41-1</f>
        <v>0.2353256107227033</v>
      </c>
      <c r="P42">
        <f t="shared" si="4"/>
        <v>0.35593737805018022</v>
      </c>
      <c r="Q42">
        <f t="shared" si="4"/>
        <v>0.16312686573042123</v>
      </c>
      <c r="R42">
        <f t="shared" si="4"/>
        <v>0.26929011019236371</v>
      </c>
      <c r="S42">
        <f t="shared" si="4"/>
        <v>0.27243998483464593</v>
      </c>
    </row>
    <row r="43" spans="1:19">
      <c r="G43">
        <f>G42</f>
        <v>6.5911461142877714E-2</v>
      </c>
      <c r="H43">
        <f t="shared" ref="H43:I43" si="5">H42</f>
        <v>0.27529085777227058</v>
      </c>
      <c r="I43">
        <f t="shared" si="5"/>
        <v>0.38663080413152118</v>
      </c>
      <c r="J43">
        <f>(1+J42)^(365/($F$40-J40))-1</f>
        <v>0.21034077567074139</v>
      </c>
      <c r="K43">
        <f>(1+K42)^(365/($F$40-K40))-1</f>
        <v>0.19270012566685746</v>
      </c>
      <c r="L43">
        <f>(1+L42)^(365/($F$40-L40))-1</f>
        <v>0.14141787031216735</v>
      </c>
      <c r="N43">
        <f>N42</f>
        <v>7.7781913593086838E-2</v>
      </c>
      <c r="O43">
        <f t="shared" ref="O43:P43" si="6">O42</f>
        <v>0.2353256107227033</v>
      </c>
      <c r="P43">
        <f t="shared" si="6"/>
        <v>0.35593737805018022</v>
      </c>
      <c r="Q43">
        <f>(1+Q42)^(365/($M$40-Q40))-1</f>
        <v>0.16264673979385713</v>
      </c>
      <c r="R43">
        <f>(1+R42)^(365/($M$40-R40))-1</f>
        <v>0.12644401796219396</v>
      </c>
      <c r="S43">
        <f>(1+S42)^(365/($M$40-S40))-1</f>
        <v>8.370476958287365E-2</v>
      </c>
    </row>
    <row r="44" spans="1:19">
      <c r="G44" t="s">
        <v>4</v>
      </c>
      <c r="H44" t="s">
        <v>5</v>
      </c>
      <c r="I44" t="s">
        <v>6</v>
      </c>
      <c r="J44" t="s">
        <v>7</v>
      </c>
      <c r="K44" t="s">
        <v>9</v>
      </c>
      <c r="L44" t="s">
        <v>8</v>
      </c>
    </row>
    <row r="45" spans="1:19">
      <c r="F45" t="s">
        <v>18</v>
      </c>
      <c r="G45" s="3">
        <f>G43</f>
        <v>6.5911461142877714E-2</v>
      </c>
      <c r="H45" s="3">
        <f t="shared" ref="H45:L45" si="7">H43</f>
        <v>0.27529085777227058</v>
      </c>
      <c r="I45" s="3">
        <f t="shared" si="7"/>
        <v>0.38663080413152118</v>
      </c>
      <c r="J45" s="3">
        <f t="shared" si="7"/>
        <v>0.21034077567074139</v>
      </c>
      <c r="K45" s="3">
        <f t="shared" si="7"/>
        <v>0.19270012566685746</v>
      </c>
      <c r="L45" s="3">
        <f t="shared" si="7"/>
        <v>0.14141787031216735</v>
      </c>
    </row>
    <row r="46" spans="1:19">
      <c r="F46" t="s">
        <v>13</v>
      </c>
      <c r="G46" s="3">
        <f>N43</f>
        <v>7.7781913593086838E-2</v>
      </c>
      <c r="H46" s="3">
        <f t="shared" ref="H46:L46" si="8">O43</f>
        <v>0.2353256107227033</v>
      </c>
      <c r="I46" s="3">
        <f t="shared" si="8"/>
        <v>0.35593737805018022</v>
      </c>
      <c r="J46" s="3">
        <f t="shared" si="8"/>
        <v>0.16264673979385713</v>
      </c>
      <c r="K46" s="3">
        <f t="shared" si="8"/>
        <v>0.12644401796219396</v>
      </c>
      <c r="L46" s="3">
        <f t="shared" si="8"/>
        <v>8.370476958287365E-2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5"/>
  <sheetViews>
    <sheetView workbookViewId="0">
      <selection activeCell="C3" sqref="C3"/>
    </sheetView>
  </sheetViews>
  <sheetFormatPr defaultRowHeight="15"/>
  <cols>
    <col min="2" max="2" width="10.140625" bestFit="1" customWidth="1"/>
    <col min="6" max="6" width="28" bestFit="1" customWidth="1"/>
    <col min="7" max="7" width="12.7109375" bestFit="1" customWidth="1"/>
    <col min="8" max="8" width="12" bestFit="1" customWidth="1"/>
    <col min="9" max="9" width="12.7109375" bestFit="1" customWidth="1"/>
    <col min="10" max="11" width="12" bestFit="1" customWidth="1"/>
    <col min="12" max="13" width="9.85546875" bestFit="1" customWidth="1"/>
    <col min="14" max="14" width="11.7109375" bestFit="1" customWidth="1"/>
    <col min="16" max="16" width="12" bestFit="1" customWidth="1"/>
    <col min="17" max="17" width="12.7109375" bestFit="1" customWidth="1"/>
    <col min="18" max="18" width="12" bestFit="1" customWidth="1"/>
  </cols>
  <sheetData>
    <row r="1" spans="1:9">
      <c r="A1" s="1" t="s">
        <v>0</v>
      </c>
      <c r="B1" t="s">
        <v>1</v>
      </c>
      <c r="C1" t="s">
        <v>2</v>
      </c>
      <c r="D1" t="s">
        <v>10</v>
      </c>
      <c r="F1" s="35" t="s">
        <v>3</v>
      </c>
    </row>
    <row r="2" spans="1:9">
      <c r="A2" t="s">
        <v>3</v>
      </c>
      <c r="B2" s="2">
        <v>43164</v>
      </c>
      <c r="C2">
        <v>10</v>
      </c>
      <c r="D2">
        <v>4527.12</v>
      </c>
      <c r="F2" s="27" t="s">
        <v>33</v>
      </c>
      <c r="G2" s="36" t="s">
        <v>3</v>
      </c>
      <c r="H2" t="s">
        <v>2</v>
      </c>
      <c r="I2" s="36" t="s">
        <v>37</v>
      </c>
    </row>
    <row r="3" spans="1:9">
      <c r="A3" t="s">
        <v>3</v>
      </c>
      <c r="B3" s="2">
        <v>43165</v>
      </c>
      <c r="C3">
        <v>9.9362999999999992</v>
      </c>
      <c r="D3">
        <v>4479.46</v>
      </c>
      <c r="F3" s="91">
        <v>43164</v>
      </c>
      <c r="G3" s="92">
        <v>-3000000</v>
      </c>
      <c r="H3" s="92">
        <v>10</v>
      </c>
      <c r="I3" s="98">
        <f>G3/H3</f>
        <v>-300000</v>
      </c>
    </row>
    <row r="4" spans="1:9">
      <c r="A4" t="s">
        <v>3</v>
      </c>
      <c r="B4" s="2">
        <v>43166</v>
      </c>
      <c r="C4">
        <v>9.9093</v>
      </c>
      <c r="D4">
        <v>4435.8999999999996</v>
      </c>
      <c r="F4" s="91">
        <v>43315</v>
      </c>
      <c r="G4" s="92">
        <v>-4000000</v>
      </c>
      <c r="H4" s="92">
        <v>10.9176</v>
      </c>
      <c r="I4" s="98">
        <f>G4/H4</f>
        <v>-366380.8895727999</v>
      </c>
    </row>
    <row r="5" spans="1:9">
      <c r="A5" t="s">
        <v>3</v>
      </c>
      <c r="B5" s="2">
        <v>43167</v>
      </c>
      <c r="C5">
        <v>9.9190000000000005</v>
      </c>
      <c r="D5">
        <v>4467.47</v>
      </c>
      <c r="F5" s="91">
        <v>43433</v>
      </c>
      <c r="G5" s="92">
        <v>-3000000</v>
      </c>
      <c r="H5" s="92">
        <v>9.7922999999999991</v>
      </c>
      <c r="I5" s="98">
        <f>G5/H5</f>
        <v>-306363.16289329372</v>
      </c>
    </row>
    <row r="6" spans="1:9">
      <c r="A6" t="s">
        <v>3</v>
      </c>
      <c r="B6" s="2">
        <v>43168</v>
      </c>
      <c r="C6">
        <v>9.9766999999999992</v>
      </c>
      <c r="D6">
        <v>4461.5600000000004</v>
      </c>
      <c r="F6" s="31">
        <f>MAX(B:B)</f>
        <v>44347</v>
      </c>
      <c r="G6" s="32">
        <f>-I6*H6</f>
        <v>14974130.120447306</v>
      </c>
      <c r="H6" s="74">
        <f>VLOOKUP(F6,$B:$D,2,0)</f>
        <v>15.393700000000001</v>
      </c>
      <c r="I6" s="39">
        <f>SUM(I3:I5)</f>
        <v>-972744.05246609356</v>
      </c>
    </row>
    <row r="7" spans="1:9">
      <c r="A7" t="s">
        <v>3</v>
      </c>
      <c r="B7" s="2">
        <v>43169</v>
      </c>
      <c r="C7">
        <v>9.9761000000000006</v>
      </c>
      <c r="D7">
        <v>4461.5600000000004</v>
      </c>
      <c r="F7" s="40"/>
      <c r="G7" s="34">
        <f>XIRR(G3:G6,$F$3:$F$6)</f>
        <v>0.15159937739372253</v>
      </c>
      <c r="H7" s="34"/>
      <c r="I7" s="34"/>
    </row>
    <row r="8" spans="1:9">
      <c r="A8" t="s">
        <v>3</v>
      </c>
      <c r="B8" s="2">
        <v>43170</v>
      </c>
      <c r="C8">
        <v>9.9754000000000005</v>
      </c>
      <c r="D8">
        <v>4461.5600000000004</v>
      </c>
      <c r="G8" s="20"/>
      <c r="H8" s="20"/>
    </row>
    <row r="9" spans="1:9">
      <c r="A9" t="s">
        <v>3</v>
      </c>
      <c r="B9" s="2">
        <v>43171</v>
      </c>
      <c r="C9">
        <v>9.9657</v>
      </c>
      <c r="D9">
        <v>4531.26</v>
      </c>
      <c r="F9" s="35" t="s">
        <v>10</v>
      </c>
    </row>
    <row r="10" spans="1:9">
      <c r="A10" t="s">
        <v>3</v>
      </c>
      <c r="B10" s="2">
        <v>43172</v>
      </c>
      <c r="C10">
        <v>10.092499999999999</v>
      </c>
      <c r="D10">
        <v>4543.78</v>
      </c>
      <c r="F10" s="27" t="s">
        <v>33</v>
      </c>
      <c r="G10" s="36" t="s">
        <v>57</v>
      </c>
      <c r="H10" s="12" t="s">
        <v>2</v>
      </c>
      <c r="I10" s="36" t="s">
        <v>37</v>
      </c>
    </row>
    <row r="11" spans="1:9">
      <c r="A11" t="s">
        <v>3</v>
      </c>
      <c r="B11" s="2">
        <v>43173</v>
      </c>
      <c r="C11">
        <v>10.0914</v>
      </c>
      <c r="D11">
        <v>4544.71</v>
      </c>
      <c r="F11" s="91">
        <v>43164</v>
      </c>
      <c r="G11" s="92">
        <v>-3000000</v>
      </c>
      <c r="H11" s="92">
        <v>4527.12</v>
      </c>
      <c r="I11" s="98">
        <f>G11/H11</f>
        <v>-662.67295764194455</v>
      </c>
    </row>
    <row r="12" spans="1:9">
      <c r="A12" t="s">
        <v>3</v>
      </c>
      <c r="B12" s="2">
        <v>43174</v>
      </c>
      <c r="C12">
        <v>10.077299999999999</v>
      </c>
      <c r="D12">
        <v>4531.03</v>
      </c>
      <c r="F12" s="91">
        <v>43315</v>
      </c>
      <c r="G12" s="92">
        <v>-4000000</v>
      </c>
      <c r="H12" s="92">
        <v>4880.1499999999996</v>
      </c>
      <c r="I12" s="98">
        <f>G12/H12</f>
        <v>-819.646937081852</v>
      </c>
    </row>
    <row r="13" spans="1:9">
      <c r="A13" t="s">
        <v>3</v>
      </c>
      <c r="B13" s="2">
        <v>43175</v>
      </c>
      <c r="C13">
        <v>9.9647000000000006</v>
      </c>
      <c r="D13">
        <v>4468.68</v>
      </c>
      <c r="F13" s="91">
        <v>43433</v>
      </c>
      <c r="G13" s="92">
        <v>-3000000</v>
      </c>
      <c r="H13" s="92">
        <v>4617.6400000000003</v>
      </c>
      <c r="I13" s="98">
        <f>G13/H13</f>
        <v>-649.68252180767661</v>
      </c>
    </row>
    <row r="14" spans="1:9">
      <c r="A14" t="s">
        <v>3</v>
      </c>
      <c r="B14" s="2">
        <v>43176</v>
      </c>
      <c r="C14">
        <v>9.9640000000000004</v>
      </c>
      <c r="D14">
        <v>4468.68</v>
      </c>
      <c r="F14" s="31">
        <f>MAX(B:B)</f>
        <v>44347</v>
      </c>
      <c r="G14" s="32">
        <f>-I14*H14</f>
        <v>14342236.096297203</v>
      </c>
      <c r="H14" s="74">
        <f>VLOOKUP(F14,$B:$D,3,0)</f>
        <v>6727.12</v>
      </c>
      <c r="I14" s="39">
        <f>SUM(I11:I13)</f>
        <v>-2132.002416531473</v>
      </c>
    </row>
    <row r="15" spans="1:9">
      <c r="A15" t="s">
        <v>3</v>
      </c>
      <c r="B15" s="2">
        <v>43177</v>
      </c>
      <c r="C15">
        <v>9.9634</v>
      </c>
      <c r="D15">
        <v>4468.68</v>
      </c>
      <c r="F15" s="40"/>
      <c r="G15" s="34">
        <f>XIRR(G11:G14,$F$3:$F$6)</f>
        <v>0.13440178036689762</v>
      </c>
      <c r="H15" s="34"/>
      <c r="I15" s="34"/>
    </row>
    <row r="16" spans="1:9">
      <c r="A16" t="s">
        <v>3</v>
      </c>
      <c r="B16" s="2">
        <v>43178</v>
      </c>
      <c r="C16">
        <v>9.7958999999999996</v>
      </c>
      <c r="D16">
        <v>4416.76</v>
      </c>
    </row>
    <row r="17" spans="1:6">
      <c r="A17" t="s">
        <v>3</v>
      </c>
      <c r="B17" s="2">
        <v>43179</v>
      </c>
      <c r="C17">
        <v>9.8307000000000002</v>
      </c>
      <c r="D17">
        <v>4429.1400000000003</v>
      </c>
      <c r="F17" s="107" t="s">
        <v>63</v>
      </c>
    </row>
    <row r="18" spans="1:6">
      <c r="A18" t="s">
        <v>3</v>
      </c>
      <c r="B18" s="2">
        <v>43180</v>
      </c>
      <c r="C18">
        <v>9.8827999999999996</v>
      </c>
      <c r="D18">
        <v>4443.9399999999996</v>
      </c>
    </row>
    <row r="19" spans="1:6">
      <c r="A19" t="s">
        <v>3</v>
      </c>
      <c r="B19" s="2">
        <v>43181</v>
      </c>
      <c r="C19">
        <v>9.859</v>
      </c>
      <c r="D19">
        <v>4422.8599999999997</v>
      </c>
    </row>
    <row r="20" spans="1:6">
      <c r="A20" t="s">
        <v>3</v>
      </c>
      <c r="B20" s="2">
        <v>43182</v>
      </c>
      <c r="C20">
        <v>9.7753999999999994</v>
      </c>
      <c r="D20">
        <v>4372.03</v>
      </c>
    </row>
    <row r="21" spans="1:6">
      <c r="A21" t="s">
        <v>3</v>
      </c>
      <c r="B21" s="2">
        <v>43183</v>
      </c>
      <c r="C21">
        <v>9.7746999999999993</v>
      </c>
      <c r="D21">
        <v>4372.03</v>
      </c>
    </row>
    <row r="22" spans="1:6">
      <c r="A22" t="s">
        <v>3</v>
      </c>
      <c r="B22" s="2">
        <v>43184</v>
      </c>
      <c r="C22">
        <v>9.7739999999999991</v>
      </c>
      <c r="D22">
        <v>4372.03</v>
      </c>
    </row>
    <row r="23" spans="1:6">
      <c r="A23" t="s">
        <v>3</v>
      </c>
      <c r="B23" s="2">
        <v>43185</v>
      </c>
      <c r="C23">
        <v>9.9332999999999991</v>
      </c>
      <c r="D23">
        <v>4431.3900000000003</v>
      </c>
    </row>
    <row r="24" spans="1:6">
      <c r="A24" t="s">
        <v>3</v>
      </c>
      <c r="B24" s="2">
        <v>43186</v>
      </c>
      <c r="C24">
        <v>10.013299999999999</v>
      </c>
      <c r="D24">
        <v>4459.96</v>
      </c>
    </row>
    <row r="25" spans="1:6">
      <c r="A25" t="s">
        <v>3</v>
      </c>
      <c r="B25" s="2">
        <v>43187</v>
      </c>
      <c r="C25">
        <v>10.0153</v>
      </c>
      <c r="D25">
        <v>4432.62</v>
      </c>
    </row>
    <row r="26" spans="1:6">
      <c r="A26" t="s">
        <v>3</v>
      </c>
      <c r="B26" s="2">
        <v>43188</v>
      </c>
      <c r="C26">
        <v>10.0146</v>
      </c>
      <c r="D26">
        <v>4432.62</v>
      </c>
    </row>
    <row r="27" spans="1:6">
      <c r="A27" t="s">
        <v>3</v>
      </c>
      <c r="B27" s="2">
        <v>43189</v>
      </c>
      <c r="C27">
        <v>10.0139</v>
      </c>
      <c r="D27">
        <v>4432.62</v>
      </c>
    </row>
    <row r="28" spans="1:6">
      <c r="A28" t="s">
        <v>3</v>
      </c>
      <c r="B28" s="2">
        <v>43190</v>
      </c>
      <c r="C28">
        <v>10.013199999999999</v>
      </c>
      <c r="D28">
        <v>4432.62</v>
      </c>
    </row>
    <row r="29" spans="1:6">
      <c r="A29" t="s">
        <v>3</v>
      </c>
      <c r="B29" s="2">
        <v>43191</v>
      </c>
      <c r="C29">
        <v>10.012499999999999</v>
      </c>
      <c r="D29">
        <v>4432.62</v>
      </c>
    </row>
    <row r="30" spans="1:6">
      <c r="A30" t="s">
        <v>3</v>
      </c>
      <c r="B30" s="2">
        <v>43192</v>
      </c>
      <c r="C30">
        <v>10.2529</v>
      </c>
      <c r="D30">
        <v>4481.82</v>
      </c>
    </row>
    <row r="31" spans="1:6">
      <c r="A31" t="s">
        <v>3</v>
      </c>
      <c r="B31" s="2">
        <v>43193</v>
      </c>
      <c r="C31">
        <v>10.265599999999999</v>
      </c>
      <c r="D31">
        <v>4505.17</v>
      </c>
    </row>
    <row r="32" spans="1:6" ht="15.75" thickBot="1">
      <c r="A32" t="s">
        <v>3</v>
      </c>
      <c r="B32" s="2">
        <v>43194</v>
      </c>
      <c r="C32" s="5">
        <v>10.1165</v>
      </c>
      <c r="D32">
        <v>4455.1000000000004</v>
      </c>
    </row>
    <row r="33" spans="1:19" ht="15.75" thickBot="1">
      <c r="A33" t="s">
        <v>3</v>
      </c>
      <c r="B33" s="2">
        <v>43195</v>
      </c>
      <c r="C33" s="5">
        <v>10.207599999999999</v>
      </c>
      <c r="D33">
        <v>4538.3100000000004</v>
      </c>
    </row>
    <row r="34" spans="1:19" ht="15.75" thickBot="1">
      <c r="A34" t="s">
        <v>3</v>
      </c>
      <c r="B34" s="2">
        <v>43196</v>
      </c>
      <c r="C34" s="5">
        <v>10.2494</v>
      </c>
      <c r="D34">
        <v>4550.84</v>
      </c>
    </row>
    <row r="35" spans="1:19" ht="15.75" thickBot="1">
      <c r="A35" t="s">
        <v>3</v>
      </c>
      <c r="B35" s="2">
        <v>43197</v>
      </c>
      <c r="C35" s="5">
        <v>10.248699999999999</v>
      </c>
      <c r="D35">
        <v>4550.84</v>
      </c>
    </row>
    <row r="36" spans="1:19" ht="15.75" thickBot="1">
      <c r="A36" t="s">
        <v>3</v>
      </c>
      <c r="B36" s="2">
        <v>43198</v>
      </c>
      <c r="C36" s="5">
        <v>10.247999999999999</v>
      </c>
      <c r="D36">
        <v>4550.84</v>
      </c>
    </row>
    <row r="37" spans="1:19">
      <c r="A37" t="s">
        <v>3</v>
      </c>
      <c r="B37" s="2">
        <v>43199</v>
      </c>
      <c r="C37">
        <v>10.331200000000001</v>
      </c>
      <c r="D37">
        <v>4568.87</v>
      </c>
    </row>
    <row r="38" spans="1:19">
      <c r="A38" t="s">
        <v>3</v>
      </c>
      <c r="B38" s="2">
        <v>43200</v>
      </c>
      <c r="C38">
        <v>10.256500000000001</v>
      </c>
      <c r="D38">
        <v>4576.79</v>
      </c>
    </row>
    <row r="39" spans="1:19">
      <c r="A39" t="s">
        <v>3</v>
      </c>
      <c r="B39" s="2">
        <v>43201</v>
      </c>
      <c r="C39" s="57">
        <v>10.3504</v>
      </c>
      <c r="D39">
        <v>4580.37</v>
      </c>
      <c r="F39" s="4" t="s">
        <v>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t="s">
        <v>3</v>
      </c>
      <c r="B40" s="2">
        <v>43202</v>
      </c>
      <c r="C40">
        <v>10.3421</v>
      </c>
      <c r="D40">
        <v>4592.63</v>
      </c>
      <c r="F40" s="2">
        <f>MAX(B:B)</f>
        <v>44347</v>
      </c>
      <c r="G40" s="2">
        <f>EOMONTH($F$40,-G41)</f>
        <v>44316</v>
      </c>
      <c r="H40" s="2">
        <f t="shared" ref="H40:K40" si="0">EOMONTH($F$40,-H41)</f>
        <v>44255</v>
      </c>
      <c r="I40" s="2">
        <f t="shared" si="0"/>
        <v>44165</v>
      </c>
      <c r="J40" s="2">
        <f t="shared" si="0"/>
        <v>43982</v>
      </c>
      <c r="K40" s="2">
        <f t="shared" si="0"/>
        <v>43616</v>
      </c>
      <c r="L40" s="2">
        <f>MIN(B:B)</f>
        <v>43164</v>
      </c>
      <c r="M40" s="2"/>
      <c r="N40" s="2"/>
      <c r="O40" s="2"/>
      <c r="P40" s="2"/>
      <c r="Q40" s="2"/>
      <c r="R40" s="2"/>
      <c r="S40" s="2"/>
    </row>
    <row r="41" spans="1:19">
      <c r="A41" t="s">
        <v>3</v>
      </c>
      <c r="B41" s="2">
        <v>43203</v>
      </c>
      <c r="C41">
        <v>10.3217</v>
      </c>
      <c r="D41">
        <v>4604.74</v>
      </c>
      <c r="G41">
        <v>1</v>
      </c>
      <c r="H41">
        <v>3</v>
      </c>
      <c r="I41">
        <v>6</v>
      </c>
      <c r="J41">
        <v>12</v>
      </c>
      <c r="K41">
        <v>24</v>
      </c>
      <c r="L41" t="s">
        <v>8</v>
      </c>
    </row>
    <row r="42" spans="1:19">
      <c r="A42" t="s">
        <v>3</v>
      </c>
      <c r="B42" s="2">
        <v>43204</v>
      </c>
      <c r="C42">
        <v>10.321</v>
      </c>
      <c r="D42">
        <v>4604.74</v>
      </c>
      <c r="G42" t="s">
        <v>4</v>
      </c>
      <c r="H42" t="s">
        <v>5</v>
      </c>
      <c r="I42" t="s">
        <v>6</v>
      </c>
      <c r="J42" t="s">
        <v>7</v>
      </c>
      <c r="K42" t="s">
        <v>9</v>
      </c>
      <c r="L42" t="s">
        <v>8</v>
      </c>
    </row>
    <row r="43" spans="1:19">
      <c r="A43" t="s">
        <v>3</v>
      </c>
      <c r="B43" s="2">
        <v>43205</v>
      </c>
      <c r="C43">
        <v>10.3203</v>
      </c>
      <c r="D43">
        <v>4604.74</v>
      </c>
      <c r="F43" t="s">
        <v>19</v>
      </c>
      <c r="G43" s="3">
        <f>VLOOKUP($F$40,$B:$D,2,0)/VLOOKUP(G40,$B:$D,2,0)-1</f>
        <v>4.7033777257825538E-2</v>
      </c>
      <c r="H43" s="3">
        <f>VLOOKUP($F$40,$B:$D,2,0)/VLOOKUP(H40,$B:$D,2,0)-1</f>
        <v>4.105744390191135E-2</v>
      </c>
      <c r="I43" s="3">
        <f>VLOOKUP($F$40,$B:$D,2,0)/VLOOKUP(I40,$B:$D,2,0)-1</f>
        <v>0.1421522800457049</v>
      </c>
      <c r="J43" s="3">
        <f>VLOOKUP($F$40,$B:$D,2,0)/VLOOKUP(J40,$B:$D,2,0)-1</f>
        <v>0.57746579904698492</v>
      </c>
      <c r="K43" s="24">
        <f>(1+VLOOKUP($F$40,$B:$D,2,0)/VLOOKUP(K40,$B:$D,2,0)-1)^(365/($F$40-K40))-1</f>
        <v>0.20083817826855133</v>
      </c>
      <c r="L43" s="24">
        <f>(1+VLOOKUP($F$40,$B:$D,2,0)/VLOOKUP(L40,$B:$D,2,0)-1)^(365/($F$40-L40))-1</f>
        <v>0.14235837071099589</v>
      </c>
    </row>
    <row r="44" spans="1:19">
      <c r="A44" t="s">
        <v>3</v>
      </c>
      <c r="B44" s="2">
        <v>43206</v>
      </c>
      <c r="C44">
        <v>10.4023</v>
      </c>
      <c r="D44">
        <v>4627.6899999999996</v>
      </c>
      <c r="F44" t="s">
        <v>13</v>
      </c>
      <c r="G44" s="3">
        <f>VLOOKUP($F$40,$B:$D,3,0)/VLOOKUP(G40,$B:$D,3,0)-1</f>
        <v>6.7993471813857731E-2</v>
      </c>
      <c r="H44" s="3">
        <f>VLOOKUP($F$40,$B:$D,3,0)/VLOOKUP(H40,$B:$D,3,0)-1</f>
        <v>8.2384969485558512E-2</v>
      </c>
      <c r="I44" s="3">
        <f>VLOOKUP($F$40,$B:$D,3,0)/VLOOKUP(I40,$B:$D,3,0)-1</f>
        <v>0.22744673009061089</v>
      </c>
      <c r="J44" s="3">
        <f>VLOOKUP($F$40,$B:$D,3,0)/VLOOKUP(J40,$B:$D,3,0)-1</f>
        <v>0.66495562342528736</v>
      </c>
      <c r="K44" s="24">
        <f>(1+VLOOKUP($F$40,$B:$D,3,0)/VLOOKUP(K40,$B:$D,3,0)-1)^(365/($F$40-K40))-1</f>
        <v>0.16124955145377351</v>
      </c>
      <c r="L44" s="24">
        <f>(1+VLOOKUP($F$40,$B:$D,3,0)/VLOOKUP(L40,$B:$D,3,0)-1)^(365/($F$40-L40))-1</f>
        <v>0.12997980462152237</v>
      </c>
    </row>
    <row r="45" spans="1:19">
      <c r="A45" t="s">
        <v>3</v>
      </c>
      <c r="B45" s="2">
        <v>43207</v>
      </c>
      <c r="C45">
        <v>10.435499999999999</v>
      </c>
      <c r="D45">
        <v>4638.37</v>
      </c>
    </row>
    <row r="46" spans="1:19">
      <c r="A46" t="s">
        <v>3</v>
      </c>
      <c r="B46" s="2">
        <v>43208</v>
      </c>
      <c r="C46">
        <v>10.417299999999999</v>
      </c>
      <c r="D46">
        <v>4630.47</v>
      </c>
    </row>
    <row r="47" spans="1:19">
      <c r="A47" t="s">
        <v>3</v>
      </c>
      <c r="B47" s="2">
        <v>43209</v>
      </c>
      <c r="C47">
        <v>10.454000000000001</v>
      </c>
      <c r="D47">
        <v>4650.8500000000004</v>
      </c>
    </row>
    <row r="48" spans="1:19">
      <c r="A48" t="s">
        <v>3</v>
      </c>
      <c r="B48" s="2">
        <v>43210</v>
      </c>
      <c r="C48">
        <v>10.5039</v>
      </c>
      <c r="D48">
        <v>4646.3</v>
      </c>
    </row>
    <row r="49" spans="1:4">
      <c r="A49" t="s">
        <v>3</v>
      </c>
      <c r="B49" s="2">
        <v>43211</v>
      </c>
      <c r="C49">
        <v>10.5032</v>
      </c>
      <c r="D49">
        <v>4646.3</v>
      </c>
    </row>
    <row r="50" spans="1:4">
      <c r="A50" t="s">
        <v>3</v>
      </c>
      <c r="B50" s="2">
        <v>43212</v>
      </c>
      <c r="C50">
        <v>10.5025</v>
      </c>
      <c r="D50">
        <v>4646.3</v>
      </c>
    </row>
    <row r="51" spans="1:4">
      <c r="A51" t="s">
        <v>3</v>
      </c>
      <c r="B51" s="2">
        <v>43213</v>
      </c>
      <c r="C51">
        <v>10.4839</v>
      </c>
      <c r="D51">
        <v>4654.91</v>
      </c>
    </row>
    <row r="52" spans="1:4">
      <c r="A52" t="s">
        <v>3</v>
      </c>
      <c r="B52" s="2">
        <v>43214</v>
      </c>
      <c r="C52">
        <v>10.499700000000001</v>
      </c>
      <c r="D52">
        <v>4664.8599999999997</v>
      </c>
    </row>
    <row r="53" spans="1:4">
      <c r="A53" t="s">
        <v>3</v>
      </c>
      <c r="B53" s="2">
        <v>43215</v>
      </c>
      <c r="C53">
        <v>10.495200000000001</v>
      </c>
      <c r="D53">
        <v>4645.72</v>
      </c>
    </row>
    <row r="54" spans="1:4">
      <c r="A54" t="s">
        <v>3</v>
      </c>
      <c r="B54" s="2">
        <v>43216</v>
      </c>
      <c r="C54">
        <v>10.5373</v>
      </c>
      <c r="D54">
        <v>4666.37</v>
      </c>
    </row>
    <row r="55" spans="1:4">
      <c r="A55" t="s">
        <v>3</v>
      </c>
      <c r="B55" s="2">
        <v>43217</v>
      </c>
      <c r="C55">
        <v>10.624499999999999</v>
      </c>
      <c r="D55">
        <v>4697.51</v>
      </c>
    </row>
    <row r="56" spans="1:4">
      <c r="A56" t="s">
        <v>3</v>
      </c>
      <c r="B56" s="2">
        <v>43218</v>
      </c>
      <c r="C56">
        <v>10.623699999999999</v>
      </c>
      <c r="D56">
        <v>4697.51</v>
      </c>
    </row>
    <row r="57" spans="1:4">
      <c r="A57" t="s">
        <v>3</v>
      </c>
      <c r="B57" s="2">
        <v>43219</v>
      </c>
      <c r="C57">
        <v>10.622999999999999</v>
      </c>
      <c r="D57">
        <v>4697.51</v>
      </c>
    </row>
    <row r="58" spans="1:4">
      <c r="A58" t="s">
        <v>3</v>
      </c>
      <c r="B58" s="2">
        <v>43220</v>
      </c>
      <c r="C58">
        <v>10.7075</v>
      </c>
      <c r="D58">
        <v>4723.51</v>
      </c>
    </row>
    <row r="59" spans="1:4">
      <c r="A59" t="s">
        <v>3</v>
      </c>
      <c r="B59" s="2">
        <v>43221</v>
      </c>
      <c r="C59">
        <v>10.706799999999999</v>
      </c>
      <c r="D59">
        <v>4723.51</v>
      </c>
    </row>
    <row r="60" spans="1:4">
      <c r="A60" t="s">
        <v>3</v>
      </c>
      <c r="B60" s="2">
        <v>43222</v>
      </c>
      <c r="C60">
        <v>10.6152</v>
      </c>
      <c r="D60">
        <v>4699.01</v>
      </c>
    </row>
    <row r="61" spans="1:4">
      <c r="A61" t="s">
        <v>3</v>
      </c>
      <c r="B61" s="2">
        <v>43223</v>
      </c>
      <c r="C61">
        <v>10.4938</v>
      </c>
      <c r="D61">
        <v>4672.71</v>
      </c>
    </row>
    <row r="62" spans="1:4">
      <c r="A62" t="s">
        <v>3</v>
      </c>
      <c r="B62" s="2">
        <v>43224</v>
      </c>
      <c r="C62">
        <v>10.570499999999999</v>
      </c>
      <c r="D62">
        <v>4649.3999999999996</v>
      </c>
    </row>
    <row r="63" spans="1:4">
      <c r="A63" t="s">
        <v>3</v>
      </c>
      <c r="B63" s="2">
        <v>43225</v>
      </c>
      <c r="C63">
        <v>10.569800000000001</v>
      </c>
      <c r="D63">
        <v>4649.3999999999996</v>
      </c>
    </row>
    <row r="64" spans="1:4">
      <c r="A64" t="s">
        <v>3</v>
      </c>
      <c r="B64" s="2">
        <v>43226</v>
      </c>
      <c r="C64">
        <v>10.569000000000001</v>
      </c>
      <c r="D64">
        <v>4649.3999999999996</v>
      </c>
    </row>
    <row r="65" spans="1:4">
      <c r="A65" t="s">
        <v>3</v>
      </c>
      <c r="B65" s="2">
        <v>43227</v>
      </c>
      <c r="C65">
        <v>10.647500000000001</v>
      </c>
      <c r="D65">
        <v>4687.32</v>
      </c>
    </row>
    <row r="66" spans="1:4">
      <c r="A66" t="s">
        <v>3</v>
      </c>
      <c r="B66" s="2">
        <v>43228</v>
      </c>
      <c r="C66">
        <v>10.671200000000001</v>
      </c>
      <c r="D66">
        <v>4687.6499999999996</v>
      </c>
    </row>
    <row r="67" spans="1:4">
      <c r="A67" t="s">
        <v>3</v>
      </c>
      <c r="B67" s="2">
        <v>43229</v>
      </c>
      <c r="C67">
        <v>10.6159</v>
      </c>
      <c r="D67">
        <v>4688.24</v>
      </c>
    </row>
    <row r="68" spans="1:4">
      <c r="A68" t="s">
        <v>3</v>
      </c>
      <c r="B68" s="2">
        <v>43230</v>
      </c>
      <c r="C68">
        <v>10.510300000000001</v>
      </c>
      <c r="D68">
        <v>4662.66</v>
      </c>
    </row>
    <row r="69" spans="1:4">
      <c r="A69" t="s">
        <v>3</v>
      </c>
      <c r="B69" s="2">
        <v>43231</v>
      </c>
      <c r="C69">
        <v>10.590999999999999</v>
      </c>
      <c r="D69">
        <v>4696.71</v>
      </c>
    </row>
    <row r="70" spans="1:4">
      <c r="A70" t="s">
        <v>3</v>
      </c>
      <c r="B70" s="2">
        <v>43232</v>
      </c>
      <c r="C70">
        <v>10.590299999999999</v>
      </c>
      <c r="D70">
        <v>4696.71</v>
      </c>
    </row>
    <row r="71" spans="1:4">
      <c r="A71" t="s">
        <v>3</v>
      </c>
      <c r="B71" s="2">
        <v>43233</v>
      </c>
      <c r="C71">
        <v>10.589600000000001</v>
      </c>
      <c r="D71">
        <v>4696.71</v>
      </c>
    </row>
    <row r="72" spans="1:4">
      <c r="A72" t="s">
        <v>3</v>
      </c>
      <c r="B72" s="2">
        <v>43234</v>
      </c>
      <c r="C72">
        <v>10.519299999999999</v>
      </c>
      <c r="D72">
        <v>4685.6499999999996</v>
      </c>
    </row>
    <row r="73" spans="1:4">
      <c r="A73" t="s">
        <v>3</v>
      </c>
      <c r="B73" s="2">
        <v>43235</v>
      </c>
      <c r="C73">
        <v>10.4772</v>
      </c>
      <c r="D73">
        <v>4678.22</v>
      </c>
    </row>
    <row r="74" spans="1:4">
      <c r="A74" t="s">
        <v>3</v>
      </c>
      <c r="B74" s="2">
        <v>43236</v>
      </c>
      <c r="C74">
        <v>10.493</v>
      </c>
      <c r="D74">
        <v>4660.46</v>
      </c>
    </row>
    <row r="75" spans="1:4">
      <c r="A75" t="s">
        <v>3</v>
      </c>
      <c r="B75" s="2">
        <v>43237</v>
      </c>
      <c r="C75">
        <v>10.4918</v>
      </c>
      <c r="D75">
        <v>4644.08</v>
      </c>
    </row>
    <row r="76" spans="1:4">
      <c r="A76" t="s">
        <v>3</v>
      </c>
      <c r="B76" s="2">
        <v>43238</v>
      </c>
      <c r="C76">
        <v>10.5555</v>
      </c>
      <c r="D76">
        <v>4597.1000000000004</v>
      </c>
    </row>
    <row r="77" spans="1:4">
      <c r="A77" t="s">
        <v>3</v>
      </c>
      <c r="B77" s="2">
        <v>43239</v>
      </c>
      <c r="C77">
        <v>10.5548</v>
      </c>
      <c r="D77">
        <v>4597.1000000000004</v>
      </c>
    </row>
    <row r="78" spans="1:4">
      <c r="A78" t="s">
        <v>3</v>
      </c>
      <c r="B78" s="2">
        <v>43240</v>
      </c>
      <c r="C78">
        <v>10.554</v>
      </c>
      <c r="D78">
        <v>4597.1000000000004</v>
      </c>
    </row>
    <row r="79" spans="1:4">
      <c r="A79" t="s">
        <v>3</v>
      </c>
      <c r="B79" s="2">
        <v>43241</v>
      </c>
      <c r="C79">
        <v>10.3607</v>
      </c>
      <c r="D79">
        <v>4554.33</v>
      </c>
    </row>
    <row r="80" spans="1:4">
      <c r="A80" t="s">
        <v>3</v>
      </c>
      <c r="B80" s="2">
        <v>43242</v>
      </c>
      <c r="C80">
        <v>10.4451</v>
      </c>
      <c r="D80">
        <v>4570.9399999999996</v>
      </c>
    </row>
    <row r="81" spans="1:4">
      <c r="A81" t="s">
        <v>3</v>
      </c>
      <c r="B81" s="2">
        <v>43243</v>
      </c>
      <c r="C81">
        <v>10.4344</v>
      </c>
      <c r="D81">
        <v>4528.4399999999996</v>
      </c>
    </row>
    <row r="82" spans="1:4">
      <c r="A82" t="s">
        <v>3</v>
      </c>
      <c r="B82" s="2">
        <v>43244</v>
      </c>
      <c r="C82">
        <v>10.4472</v>
      </c>
      <c r="D82">
        <v>4554.92</v>
      </c>
    </row>
    <row r="83" spans="1:4">
      <c r="A83" t="s">
        <v>3</v>
      </c>
      <c r="B83" s="2">
        <v>43245</v>
      </c>
      <c r="C83">
        <v>10.622999999999999</v>
      </c>
      <c r="D83">
        <v>4606.18</v>
      </c>
    </row>
    <row r="84" spans="1:4">
      <c r="A84" t="s">
        <v>3</v>
      </c>
      <c r="B84" s="2">
        <v>43246</v>
      </c>
      <c r="C84">
        <v>10.622299999999999</v>
      </c>
      <c r="D84">
        <v>4606.18</v>
      </c>
    </row>
    <row r="85" spans="1:4">
      <c r="A85" t="s">
        <v>3</v>
      </c>
      <c r="B85" s="2">
        <v>43247</v>
      </c>
      <c r="C85">
        <v>10.621600000000001</v>
      </c>
      <c r="D85">
        <v>4606.18</v>
      </c>
    </row>
    <row r="86" spans="1:4">
      <c r="A86" t="s">
        <v>3</v>
      </c>
      <c r="B86" s="2">
        <v>43248</v>
      </c>
      <c r="C86">
        <v>10.632</v>
      </c>
      <c r="D86">
        <v>4649.3100000000004</v>
      </c>
    </row>
    <row r="87" spans="1:4">
      <c r="A87" t="s">
        <v>3</v>
      </c>
      <c r="B87" s="2">
        <v>43249</v>
      </c>
      <c r="C87">
        <v>10.545400000000001</v>
      </c>
      <c r="D87">
        <v>4625.5200000000004</v>
      </c>
    </row>
    <row r="88" spans="1:4">
      <c r="A88" t="s">
        <v>3</v>
      </c>
      <c r="B88" s="2">
        <v>43250</v>
      </c>
      <c r="C88">
        <v>10.5793</v>
      </c>
      <c r="D88">
        <v>4618.6400000000003</v>
      </c>
    </row>
    <row r="89" spans="1:4">
      <c r="A89" t="s">
        <v>3</v>
      </c>
      <c r="B89" s="2">
        <v>43251</v>
      </c>
      <c r="C89">
        <v>10.579499999999999</v>
      </c>
      <c r="D89">
        <v>4654.3500000000004</v>
      </c>
    </row>
    <row r="90" spans="1:4">
      <c r="A90" t="s">
        <v>3</v>
      </c>
      <c r="B90" s="2">
        <v>43252</v>
      </c>
      <c r="C90">
        <v>10.4427</v>
      </c>
      <c r="D90">
        <v>4629.8</v>
      </c>
    </row>
    <row r="91" spans="1:4">
      <c r="A91" t="s">
        <v>3</v>
      </c>
      <c r="B91" s="2">
        <v>43253</v>
      </c>
      <c r="C91">
        <v>10.442</v>
      </c>
      <c r="D91">
        <v>4629.8</v>
      </c>
    </row>
    <row r="92" spans="1:4">
      <c r="A92" t="s">
        <v>3</v>
      </c>
      <c r="B92" s="2">
        <v>43254</v>
      </c>
      <c r="C92">
        <v>10.4413</v>
      </c>
      <c r="D92">
        <v>4629.8</v>
      </c>
    </row>
    <row r="93" spans="1:4">
      <c r="A93" t="s">
        <v>3</v>
      </c>
      <c r="B93" s="2">
        <v>43255</v>
      </c>
      <c r="C93">
        <v>10.302300000000001</v>
      </c>
      <c r="D93">
        <v>4597.03</v>
      </c>
    </row>
    <row r="94" spans="1:4">
      <c r="A94" t="s">
        <v>3</v>
      </c>
      <c r="B94" s="2">
        <v>43256</v>
      </c>
      <c r="C94">
        <v>10.1684</v>
      </c>
      <c r="D94">
        <v>4572.5200000000004</v>
      </c>
    </row>
    <row r="95" spans="1:4">
      <c r="A95" t="s">
        <v>3</v>
      </c>
      <c r="B95" s="2">
        <v>43257</v>
      </c>
      <c r="C95">
        <v>10.417899999999999</v>
      </c>
      <c r="D95">
        <v>4618.75</v>
      </c>
    </row>
    <row r="96" spans="1:4">
      <c r="A96" t="s">
        <v>3</v>
      </c>
      <c r="B96" s="2">
        <v>43258</v>
      </c>
      <c r="C96">
        <v>10.5322</v>
      </c>
      <c r="D96">
        <v>4660.41</v>
      </c>
    </row>
    <row r="97" spans="1:4">
      <c r="A97" t="s">
        <v>3</v>
      </c>
      <c r="B97" s="2">
        <v>43259</v>
      </c>
      <c r="C97">
        <v>10.537100000000001</v>
      </c>
      <c r="D97">
        <v>4666.33</v>
      </c>
    </row>
    <row r="98" spans="1:4">
      <c r="A98" t="s">
        <v>3</v>
      </c>
      <c r="B98" s="2">
        <v>43260</v>
      </c>
      <c r="C98">
        <v>10.536300000000001</v>
      </c>
      <c r="D98">
        <v>4666.33</v>
      </c>
    </row>
    <row r="99" spans="1:4">
      <c r="A99" t="s">
        <v>3</v>
      </c>
      <c r="B99" s="2">
        <v>43261</v>
      </c>
      <c r="C99">
        <v>10.535600000000001</v>
      </c>
      <c r="D99">
        <v>4666.33</v>
      </c>
    </row>
    <row r="100" spans="1:4">
      <c r="A100" t="s">
        <v>3</v>
      </c>
      <c r="B100" s="2">
        <v>43262</v>
      </c>
      <c r="C100">
        <v>10.5609</v>
      </c>
      <c r="D100">
        <v>4672.41</v>
      </c>
    </row>
    <row r="101" spans="1:4">
      <c r="A101" t="s">
        <v>3</v>
      </c>
      <c r="B101" s="2">
        <v>43263</v>
      </c>
      <c r="C101">
        <v>10.585000000000001</v>
      </c>
      <c r="D101">
        <v>4698.08</v>
      </c>
    </row>
    <row r="102" spans="1:4">
      <c r="A102" t="s">
        <v>3</v>
      </c>
      <c r="B102" s="2">
        <v>43264</v>
      </c>
      <c r="C102">
        <v>10.567600000000001</v>
      </c>
      <c r="D102">
        <v>4700.2299999999996</v>
      </c>
    </row>
    <row r="103" spans="1:4">
      <c r="A103" t="s">
        <v>3</v>
      </c>
      <c r="B103" s="2">
        <v>43265</v>
      </c>
      <c r="C103">
        <v>10.501899999999999</v>
      </c>
      <c r="D103">
        <v>4685.93</v>
      </c>
    </row>
    <row r="104" spans="1:4">
      <c r="A104" t="s">
        <v>3</v>
      </c>
      <c r="B104" s="2">
        <v>43266</v>
      </c>
      <c r="C104">
        <v>10.5387</v>
      </c>
      <c r="D104">
        <v>4679.88</v>
      </c>
    </row>
    <row r="105" spans="1:4">
      <c r="A105" t="s">
        <v>3</v>
      </c>
      <c r="B105" s="2">
        <v>43267</v>
      </c>
      <c r="C105">
        <v>10.538</v>
      </c>
      <c r="D105">
        <v>4679.88</v>
      </c>
    </row>
    <row r="106" spans="1:4">
      <c r="A106" t="s">
        <v>3</v>
      </c>
      <c r="B106" s="2">
        <v>43268</v>
      </c>
      <c r="C106">
        <v>10.5373</v>
      </c>
      <c r="D106">
        <v>4679.88</v>
      </c>
    </row>
    <row r="107" spans="1:4">
      <c r="A107" t="s">
        <v>3</v>
      </c>
      <c r="B107" s="2">
        <v>43269</v>
      </c>
      <c r="C107">
        <v>10.5143</v>
      </c>
      <c r="D107">
        <v>4671.38</v>
      </c>
    </row>
    <row r="108" spans="1:4">
      <c r="A108" t="s">
        <v>3</v>
      </c>
      <c r="B108" s="2">
        <v>43270</v>
      </c>
      <c r="C108">
        <v>10.353999999999999</v>
      </c>
      <c r="D108">
        <v>4632.22</v>
      </c>
    </row>
    <row r="109" spans="1:4">
      <c r="A109" t="s">
        <v>3</v>
      </c>
      <c r="B109" s="2">
        <v>43271</v>
      </c>
      <c r="C109">
        <v>10.351699999999999</v>
      </c>
      <c r="D109">
        <v>4654.54</v>
      </c>
    </row>
    <row r="110" spans="1:4">
      <c r="A110" t="s">
        <v>3</v>
      </c>
      <c r="B110" s="2">
        <v>43272</v>
      </c>
      <c r="C110">
        <v>10.3056</v>
      </c>
      <c r="D110">
        <v>4637.53</v>
      </c>
    </row>
    <row r="111" spans="1:4">
      <c r="A111" t="s">
        <v>3</v>
      </c>
      <c r="B111" s="2">
        <v>43273</v>
      </c>
      <c r="C111">
        <v>10.3269</v>
      </c>
      <c r="D111">
        <v>4668.6899999999996</v>
      </c>
    </row>
    <row r="112" spans="1:4">
      <c r="A112" t="s">
        <v>3</v>
      </c>
      <c r="B112" s="2">
        <v>43274</v>
      </c>
      <c r="C112">
        <v>10.3262</v>
      </c>
      <c r="D112">
        <v>4668.6899999999996</v>
      </c>
    </row>
    <row r="113" spans="1:4">
      <c r="A113" t="s">
        <v>3</v>
      </c>
      <c r="B113" s="2">
        <v>43275</v>
      </c>
      <c r="C113">
        <v>10.3255</v>
      </c>
      <c r="D113">
        <v>4668.6899999999996</v>
      </c>
    </row>
    <row r="114" spans="1:4">
      <c r="A114" t="s">
        <v>3</v>
      </c>
      <c r="B114" s="2">
        <v>43276</v>
      </c>
      <c r="C114">
        <v>10.307499999999999</v>
      </c>
      <c r="D114">
        <v>4638.7299999999996</v>
      </c>
    </row>
    <row r="115" spans="1:4">
      <c r="A115" t="s">
        <v>3</v>
      </c>
      <c r="B115" s="2">
        <v>43277</v>
      </c>
      <c r="C115">
        <v>10.3856</v>
      </c>
      <c r="D115">
        <v>4640.43</v>
      </c>
    </row>
    <row r="116" spans="1:4">
      <c r="A116" t="s">
        <v>3</v>
      </c>
      <c r="B116" s="2">
        <v>43278</v>
      </c>
      <c r="C116">
        <v>10.316000000000001</v>
      </c>
      <c r="D116">
        <v>4593.1000000000004</v>
      </c>
    </row>
    <row r="117" spans="1:4">
      <c r="A117" t="s">
        <v>3</v>
      </c>
      <c r="B117" s="2">
        <v>43279</v>
      </c>
      <c r="C117">
        <v>10.253399999999999</v>
      </c>
      <c r="D117">
        <v>4550.1499999999996</v>
      </c>
    </row>
    <row r="118" spans="1:4">
      <c r="A118" t="s">
        <v>3</v>
      </c>
      <c r="B118" s="2">
        <v>43280</v>
      </c>
      <c r="C118">
        <v>10.392200000000001</v>
      </c>
      <c r="D118">
        <v>4608.29</v>
      </c>
    </row>
    <row r="119" spans="1:4">
      <c r="A119" t="s">
        <v>3</v>
      </c>
      <c r="B119" s="2">
        <v>43281</v>
      </c>
      <c r="C119">
        <v>10.391500000000001</v>
      </c>
      <c r="D119">
        <v>4608.29</v>
      </c>
    </row>
    <row r="120" spans="1:4">
      <c r="A120" t="s">
        <v>3</v>
      </c>
      <c r="B120" s="2">
        <v>43282</v>
      </c>
      <c r="C120">
        <v>10.3908</v>
      </c>
      <c r="D120">
        <v>4608.29</v>
      </c>
    </row>
    <row r="121" spans="1:4">
      <c r="A121" t="s">
        <v>3</v>
      </c>
      <c r="B121" s="2">
        <v>43283</v>
      </c>
      <c r="C121">
        <v>10.391299999999999</v>
      </c>
      <c r="D121">
        <v>4585.16</v>
      </c>
    </row>
    <row r="122" spans="1:4">
      <c r="A122" t="s">
        <v>3</v>
      </c>
      <c r="B122" s="2">
        <v>43284</v>
      </c>
      <c r="C122">
        <v>10.410299999999999</v>
      </c>
      <c r="D122">
        <v>4605.92</v>
      </c>
    </row>
    <row r="123" spans="1:4">
      <c r="A123" t="s">
        <v>3</v>
      </c>
      <c r="B123" s="2">
        <v>43285</v>
      </c>
      <c r="C123">
        <v>10.5152</v>
      </c>
      <c r="D123">
        <v>4628.55</v>
      </c>
    </row>
    <row r="124" spans="1:4">
      <c r="A124" t="s">
        <v>3</v>
      </c>
      <c r="B124" s="2">
        <v>43286</v>
      </c>
      <c r="C124">
        <v>10.471500000000001</v>
      </c>
      <c r="D124">
        <v>4617.21</v>
      </c>
    </row>
    <row r="125" spans="1:4">
      <c r="A125" t="s">
        <v>3</v>
      </c>
      <c r="B125" s="2">
        <v>43287</v>
      </c>
      <c r="C125">
        <v>10.4739</v>
      </c>
      <c r="D125">
        <v>4629.45</v>
      </c>
    </row>
    <row r="126" spans="1:4">
      <c r="A126" t="s">
        <v>3</v>
      </c>
      <c r="B126" s="2">
        <v>43288</v>
      </c>
      <c r="C126">
        <v>10.4732</v>
      </c>
      <c r="D126">
        <v>4629.45</v>
      </c>
    </row>
    <row r="127" spans="1:4">
      <c r="A127" t="s">
        <v>3</v>
      </c>
      <c r="B127" s="2">
        <v>43289</v>
      </c>
      <c r="C127">
        <v>10.4725</v>
      </c>
      <c r="D127">
        <v>4629.45</v>
      </c>
    </row>
    <row r="128" spans="1:4">
      <c r="A128" t="s">
        <v>3</v>
      </c>
      <c r="B128" s="2">
        <v>43290</v>
      </c>
      <c r="C128">
        <v>10.5535</v>
      </c>
      <c r="D128">
        <v>4667.33</v>
      </c>
    </row>
    <row r="129" spans="1:4">
      <c r="A129" t="s">
        <v>3</v>
      </c>
      <c r="B129" s="2">
        <v>43291</v>
      </c>
      <c r="C129">
        <v>10.567500000000001</v>
      </c>
      <c r="D129">
        <v>4707.41</v>
      </c>
    </row>
    <row r="130" spans="1:4">
      <c r="A130" t="s">
        <v>3</v>
      </c>
      <c r="B130" s="2">
        <v>43292</v>
      </c>
      <c r="C130">
        <v>10.5449</v>
      </c>
      <c r="D130">
        <v>4699.34</v>
      </c>
    </row>
    <row r="131" spans="1:4">
      <c r="A131" t="s">
        <v>3</v>
      </c>
      <c r="B131" s="2">
        <v>43293</v>
      </c>
      <c r="C131">
        <v>10.599600000000001</v>
      </c>
      <c r="D131">
        <v>4721.42</v>
      </c>
    </row>
    <row r="132" spans="1:4">
      <c r="A132" t="s">
        <v>3</v>
      </c>
      <c r="B132" s="2">
        <v>43294</v>
      </c>
      <c r="C132">
        <v>10.5838</v>
      </c>
      <c r="D132">
        <v>4709.4799999999996</v>
      </c>
    </row>
    <row r="133" spans="1:4">
      <c r="A133" t="s">
        <v>3</v>
      </c>
      <c r="B133" s="2">
        <v>43295</v>
      </c>
      <c r="C133">
        <v>10.5831</v>
      </c>
      <c r="D133">
        <v>4709.4799999999996</v>
      </c>
    </row>
    <row r="134" spans="1:4">
      <c r="A134" t="s">
        <v>3</v>
      </c>
      <c r="B134" s="2">
        <v>43296</v>
      </c>
      <c r="C134">
        <v>10.5824</v>
      </c>
      <c r="D134">
        <v>4709.4799999999996</v>
      </c>
    </row>
    <row r="135" spans="1:4">
      <c r="A135" t="s">
        <v>3</v>
      </c>
      <c r="B135" s="2">
        <v>43297</v>
      </c>
      <c r="C135">
        <v>10.4908</v>
      </c>
      <c r="D135">
        <v>4660.04</v>
      </c>
    </row>
    <row r="136" spans="1:4">
      <c r="A136" t="s">
        <v>3</v>
      </c>
      <c r="B136" s="2">
        <v>43298</v>
      </c>
      <c r="C136">
        <v>10.5053</v>
      </c>
      <c r="D136">
        <v>4703.5600000000004</v>
      </c>
    </row>
    <row r="137" spans="1:4">
      <c r="A137" t="s">
        <v>3</v>
      </c>
      <c r="B137" s="2">
        <v>43299</v>
      </c>
      <c r="C137">
        <v>10.4351</v>
      </c>
      <c r="D137">
        <v>4679.6099999999997</v>
      </c>
    </row>
    <row r="138" spans="1:4">
      <c r="A138" t="s">
        <v>3</v>
      </c>
      <c r="B138" s="2">
        <v>43300</v>
      </c>
      <c r="C138">
        <v>10.4122</v>
      </c>
      <c r="D138">
        <v>4666.8999999999996</v>
      </c>
    </row>
    <row r="139" spans="1:4">
      <c r="A139" t="s">
        <v>3</v>
      </c>
      <c r="B139" s="2">
        <v>43301</v>
      </c>
      <c r="C139">
        <v>10.4861</v>
      </c>
      <c r="D139">
        <v>4692.43</v>
      </c>
    </row>
    <row r="140" spans="1:4">
      <c r="A140" t="s">
        <v>3</v>
      </c>
      <c r="B140" s="2">
        <v>43302</v>
      </c>
      <c r="C140">
        <v>10.4854</v>
      </c>
      <c r="D140">
        <v>4692.43</v>
      </c>
    </row>
    <row r="141" spans="1:4">
      <c r="A141" t="s">
        <v>3</v>
      </c>
      <c r="B141" s="2">
        <v>43303</v>
      </c>
      <c r="C141">
        <v>10.4847</v>
      </c>
      <c r="D141">
        <v>4692.43</v>
      </c>
    </row>
    <row r="142" spans="1:4">
      <c r="A142" t="s">
        <v>3</v>
      </c>
      <c r="B142" s="2">
        <v>43304</v>
      </c>
      <c r="C142">
        <v>10.6881</v>
      </c>
      <c r="D142">
        <v>4729.95</v>
      </c>
    </row>
    <row r="143" spans="1:4">
      <c r="A143" t="s">
        <v>3</v>
      </c>
      <c r="B143" s="2">
        <v>43305</v>
      </c>
      <c r="C143">
        <v>10.687099999999999</v>
      </c>
      <c r="D143">
        <v>4768.5200000000004</v>
      </c>
    </row>
    <row r="144" spans="1:4">
      <c r="A144" t="s">
        <v>3</v>
      </c>
      <c r="B144" s="2">
        <v>43306</v>
      </c>
      <c r="C144">
        <v>10.671200000000001</v>
      </c>
      <c r="D144">
        <v>4768.6000000000004</v>
      </c>
    </row>
    <row r="145" spans="1:4">
      <c r="A145" t="s">
        <v>3</v>
      </c>
      <c r="B145" s="2">
        <v>43307</v>
      </c>
      <c r="C145">
        <v>10.6592</v>
      </c>
      <c r="D145">
        <v>4789.16</v>
      </c>
    </row>
    <row r="146" spans="1:4">
      <c r="A146" t="s">
        <v>3</v>
      </c>
      <c r="B146" s="2">
        <v>43308</v>
      </c>
      <c r="C146">
        <v>10.672700000000001</v>
      </c>
      <c r="D146">
        <v>4834.01</v>
      </c>
    </row>
    <row r="147" spans="1:4">
      <c r="A147" t="s">
        <v>3</v>
      </c>
      <c r="B147" s="2">
        <v>43309</v>
      </c>
      <c r="C147">
        <v>10.672000000000001</v>
      </c>
      <c r="D147">
        <v>4834.01</v>
      </c>
    </row>
    <row r="148" spans="1:4">
      <c r="A148" t="s">
        <v>3</v>
      </c>
      <c r="B148" s="2">
        <v>43310</v>
      </c>
      <c r="C148">
        <v>10.671200000000001</v>
      </c>
      <c r="D148">
        <v>4834.01</v>
      </c>
    </row>
    <row r="149" spans="1:4">
      <c r="A149" t="s">
        <v>3</v>
      </c>
      <c r="B149" s="2">
        <v>43311</v>
      </c>
      <c r="C149">
        <v>10.662100000000001</v>
      </c>
      <c r="D149">
        <v>4853.6899999999996</v>
      </c>
    </row>
    <row r="150" spans="1:4">
      <c r="A150" t="s">
        <v>3</v>
      </c>
      <c r="B150" s="2">
        <v>43312</v>
      </c>
      <c r="C150">
        <v>10.8284</v>
      </c>
      <c r="D150">
        <v>4870.95</v>
      </c>
    </row>
    <row r="151" spans="1:4">
      <c r="A151" t="s">
        <v>3</v>
      </c>
      <c r="B151" s="2">
        <v>43313</v>
      </c>
      <c r="C151">
        <v>10.8665</v>
      </c>
      <c r="D151">
        <v>4869</v>
      </c>
    </row>
    <row r="152" spans="1:4">
      <c r="A152" t="s">
        <v>3</v>
      </c>
      <c r="B152" s="2">
        <v>43314</v>
      </c>
      <c r="C152">
        <v>10.8254</v>
      </c>
      <c r="D152">
        <v>4835.9799999999996</v>
      </c>
    </row>
    <row r="153" spans="1:4">
      <c r="A153" t="s">
        <v>3</v>
      </c>
      <c r="B153" s="2">
        <v>43315</v>
      </c>
      <c r="C153">
        <v>10.9176</v>
      </c>
      <c r="D153">
        <v>4880.1499999999996</v>
      </c>
    </row>
    <row r="154" spans="1:4">
      <c r="A154" t="s">
        <v>3</v>
      </c>
      <c r="B154" s="2">
        <v>43316</v>
      </c>
      <c r="C154">
        <v>10.9168</v>
      </c>
      <c r="D154">
        <v>4880.1499999999996</v>
      </c>
    </row>
    <row r="155" spans="1:4">
      <c r="A155" t="s">
        <v>3</v>
      </c>
      <c r="B155" s="2">
        <v>43317</v>
      </c>
      <c r="C155">
        <v>10.9161</v>
      </c>
      <c r="D155">
        <v>4880.1499999999996</v>
      </c>
    </row>
    <row r="156" spans="1:4">
      <c r="A156" t="s">
        <v>3</v>
      </c>
      <c r="B156" s="2">
        <v>43318</v>
      </c>
      <c r="C156">
        <v>10.9084</v>
      </c>
      <c r="D156">
        <v>4893.68</v>
      </c>
    </row>
    <row r="157" spans="1:4">
      <c r="A157" t="s">
        <v>3</v>
      </c>
      <c r="B157" s="2">
        <v>43319</v>
      </c>
      <c r="C157">
        <v>10.867800000000001</v>
      </c>
      <c r="D157">
        <v>4891.2700000000004</v>
      </c>
    </row>
    <row r="158" spans="1:4">
      <c r="A158" t="s">
        <v>3</v>
      </c>
      <c r="B158" s="2">
        <v>43320</v>
      </c>
      <c r="C158">
        <v>10.877800000000001</v>
      </c>
      <c r="D158">
        <v>4911.1099999999997</v>
      </c>
    </row>
    <row r="159" spans="1:4">
      <c r="A159" t="s">
        <v>3</v>
      </c>
      <c r="B159" s="2">
        <v>43321</v>
      </c>
      <c r="C159">
        <v>10.8887</v>
      </c>
      <c r="D159">
        <v>4926.08</v>
      </c>
    </row>
    <row r="160" spans="1:4">
      <c r="A160" t="s">
        <v>3</v>
      </c>
      <c r="B160" s="2">
        <v>43322</v>
      </c>
      <c r="C160">
        <v>10.8934</v>
      </c>
      <c r="D160">
        <v>4903.6400000000003</v>
      </c>
    </row>
    <row r="161" spans="1:4">
      <c r="A161" t="s">
        <v>3</v>
      </c>
      <c r="B161" s="2">
        <v>43323</v>
      </c>
      <c r="C161">
        <v>10.8927</v>
      </c>
      <c r="D161">
        <v>4903.6400000000003</v>
      </c>
    </row>
    <row r="162" spans="1:4">
      <c r="A162" t="s">
        <v>3</v>
      </c>
      <c r="B162" s="2">
        <v>43324</v>
      </c>
      <c r="C162">
        <v>10.8919</v>
      </c>
      <c r="D162">
        <v>4903.6400000000003</v>
      </c>
    </row>
    <row r="163" spans="1:4">
      <c r="A163" t="s">
        <v>3</v>
      </c>
      <c r="B163" s="2">
        <v>43325</v>
      </c>
      <c r="C163">
        <v>10.853</v>
      </c>
      <c r="D163">
        <v>4872.3999999999996</v>
      </c>
    </row>
    <row r="164" spans="1:4">
      <c r="A164" t="s">
        <v>3</v>
      </c>
      <c r="B164" s="2">
        <v>43326</v>
      </c>
      <c r="C164">
        <v>10.8925</v>
      </c>
      <c r="D164">
        <v>4906.75</v>
      </c>
    </row>
    <row r="165" spans="1:4">
      <c r="A165" t="s">
        <v>3</v>
      </c>
      <c r="B165" s="2">
        <v>43327</v>
      </c>
      <c r="C165">
        <v>10.8917</v>
      </c>
      <c r="D165">
        <v>4906.75</v>
      </c>
    </row>
    <row r="166" spans="1:4">
      <c r="A166" t="s">
        <v>3</v>
      </c>
      <c r="B166" s="2">
        <v>43328</v>
      </c>
      <c r="C166">
        <v>10.782299999999999</v>
      </c>
      <c r="D166">
        <v>4885</v>
      </c>
    </row>
    <row r="167" spans="1:4">
      <c r="A167" t="s">
        <v>3</v>
      </c>
      <c r="B167" s="2">
        <v>43329</v>
      </c>
      <c r="C167">
        <v>10.863799999999999</v>
      </c>
      <c r="D167">
        <v>4928.33</v>
      </c>
    </row>
    <row r="168" spans="1:4">
      <c r="A168" t="s">
        <v>3</v>
      </c>
      <c r="B168" s="2">
        <v>43330</v>
      </c>
      <c r="C168">
        <v>10.863099999999999</v>
      </c>
      <c r="D168">
        <v>4928.33</v>
      </c>
    </row>
    <row r="169" spans="1:4">
      <c r="A169" t="s">
        <v>3</v>
      </c>
      <c r="B169" s="2">
        <v>43331</v>
      </c>
      <c r="C169">
        <v>10.862399999999999</v>
      </c>
      <c r="D169">
        <v>4928.33</v>
      </c>
    </row>
    <row r="170" spans="1:4">
      <c r="A170" t="s">
        <v>3</v>
      </c>
      <c r="B170" s="2">
        <v>43332</v>
      </c>
      <c r="C170">
        <v>10.907999999999999</v>
      </c>
      <c r="D170">
        <v>4966.5200000000004</v>
      </c>
    </row>
    <row r="171" spans="1:4">
      <c r="A171" t="s">
        <v>3</v>
      </c>
      <c r="B171" s="2">
        <v>43333</v>
      </c>
      <c r="C171">
        <v>10.8903</v>
      </c>
      <c r="D171">
        <v>4976.33</v>
      </c>
    </row>
    <row r="172" spans="1:4">
      <c r="A172" t="s">
        <v>3</v>
      </c>
      <c r="B172" s="2">
        <v>43334</v>
      </c>
      <c r="C172">
        <v>10.8895</v>
      </c>
      <c r="D172">
        <v>4976.33</v>
      </c>
    </row>
    <row r="173" spans="1:4">
      <c r="A173" t="s">
        <v>3</v>
      </c>
      <c r="B173" s="2">
        <v>43335</v>
      </c>
      <c r="C173">
        <v>10.881399999999999</v>
      </c>
      <c r="D173">
        <v>4985.5600000000004</v>
      </c>
    </row>
    <row r="174" spans="1:4">
      <c r="A174" t="s">
        <v>3</v>
      </c>
      <c r="B174" s="2">
        <v>43336</v>
      </c>
      <c r="C174">
        <v>10.7691</v>
      </c>
      <c r="D174">
        <v>4975.08</v>
      </c>
    </row>
    <row r="175" spans="1:4">
      <c r="A175" t="s">
        <v>3</v>
      </c>
      <c r="B175" s="2">
        <v>43337</v>
      </c>
      <c r="C175">
        <v>10.7683</v>
      </c>
      <c r="D175">
        <v>4975.08</v>
      </c>
    </row>
    <row r="176" spans="1:4">
      <c r="A176" t="s">
        <v>3</v>
      </c>
      <c r="B176" s="2">
        <v>43338</v>
      </c>
      <c r="C176">
        <v>10.7676</v>
      </c>
      <c r="D176">
        <v>4975.08</v>
      </c>
    </row>
    <row r="177" spans="1:4">
      <c r="A177" t="s">
        <v>3</v>
      </c>
      <c r="B177" s="2">
        <v>43339</v>
      </c>
      <c r="C177">
        <v>10.810499999999999</v>
      </c>
      <c r="D177">
        <v>5030.8999999999996</v>
      </c>
    </row>
    <row r="178" spans="1:4">
      <c r="A178" t="s">
        <v>3</v>
      </c>
      <c r="B178" s="2">
        <v>43340</v>
      </c>
      <c r="C178">
        <v>10.7872</v>
      </c>
      <c r="D178">
        <v>5043.26</v>
      </c>
    </row>
    <row r="179" spans="1:4">
      <c r="A179" t="s">
        <v>3</v>
      </c>
      <c r="B179" s="2">
        <v>43341</v>
      </c>
      <c r="C179">
        <v>10.789099999999999</v>
      </c>
      <c r="D179">
        <v>5034.74</v>
      </c>
    </row>
    <row r="180" spans="1:4">
      <c r="A180" t="s">
        <v>3</v>
      </c>
      <c r="B180" s="2">
        <v>43342</v>
      </c>
      <c r="C180">
        <v>10.7416</v>
      </c>
      <c r="D180">
        <v>5034.32</v>
      </c>
    </row>
    <row r="181" spans="1:4">
      <c r="A181" t="s">
        <v>3</v>
      </c>
      <c r="B181" s="2">
        <v>43343</v>
      </c>
      <c r="C181">
        <v>10.7309</v>
      </c>
      <c r="D181">
        <v>5040.9799999999996</v>
      </c>
    </row>
    <row r="182" spans="1:4">
      <c r="A182" t="s">
        <v>3</v>
      </c>
      <c r="B182" s="2">
        <v>43344</v>
      </c>
      <c r="C182">
        <v>10.7302</v>
      </c>
      <c r="D182">
        <v>5040.9799999999996</v>
      </c>
    </row>
    <row r="183" spans="1:4">
      <c r="A183" t="s">
        <v>3</v>
      </c>
      <c r="B183" s="2">
        <v>43345</v>
      </c>
      <c r="C183">
        <v>10.7294</v>
      </c>
      <c r="D183">
        <v>5040.9799999999996</v>
      </c>
    </row>
    <row r="184" spans="1:4">
      <c r="A184" t="s">
        <v>3</v>
      </c>
      <c r="B184" s="2">
        <v>43346</v>
      </c>
      <c r="C184">
        <v>10.604200000000001</v>
      </c>
      <c r="D184">
        <v>5003.5200000000004</v>
      </c>
    </row>
    <row r="185" spans="1:4">
      <c r="A185" t="s">
        <v>3</v>
      </c>
      <c r="B185" s="2">
        <v>43347</v>
      </c>
      <c r="C185">
        <v>10.4129</v>
      </c>
      <c r="D185">
        <v>4947.5600000000004</v>
      </c>
    </row>
    <row r="186" spans="1:4">
      <c r="A186" t="s">
        <v>3</v>
      </c>
      <c r="B186" s="2">
        <v>43348</v>
      </c>
      <c r="C186">
        <v>10.2841</v>
      </c>
      <c r="D186">
        <v>4927.1400000000003</v>
      </c>
    </row>
    <row r="187" spans="1:4">
      <c r="A187" t="s">
        <v>3</v>
      </c>
      <c r="B187" s="2">
        <v>43349</v>
      </c>
      <c r="C187">
        <v>10.311500000000001</v>
      </c>
      <c r="D187">
        <v>4952.09</v>
      </c>
    </row>
    <row r="188" spans="1:4">
      <c r="A188" t="s">
        <v>3</v>
      </c>
      <c r="B188" s="2">
        <v>43350</v>
      </c>
      <c r="C188">
        <v>10.365600000000001</v>
      </c>
      <c r="D188">
        <v>4984.42</v>
      </c>
    </row>
    <row r="189" spans="1:4">
      <c r="A189" t="s">
        <v>3</v>
      </c>
      <c r="B189" s="2">
        <v>43351</v>
      </c>
      <c r="C189">
        <v>10.3649</v>
      </c>
      <c r="D189">
        <v>4984.42</v>
      </c>
    </row>
    <row r="190" spans="1:4">
      <c r="A190" t="s">
        <v>3</v>
      </c>
      <c r="B190" s="2">
        <v>43352</v>
      </c>
      <c r="C190">
        <v>10.3642</v>
      </c>
      <c r="D190">
        <v>4984.42</v>
      </c>
    </row>
    <row r="191" spans="1:4">
      <c r="A191" t="s">
        <v>3</v>
      </c>
      <c r="B191" s="2">
        <v>43353</v>
      </c>
      <c r="C191">
        <v>10.1557</v>
      </c>
      <c r="D191">
        <v>4916.57</v>
      </c>
    </row>
    <row r="192" spans="1:4">
      <c r="A192" t="s">
        <v>3</v>
      </c>
      <c r="B192" s="2">
        <v>43354</v>
      </c>
      <c r="C192">
        <v>10.0442</v>
      </c>
      <c r="D192">
        <v>4847.0200000000004</v>
      </c>
    </row>
    <row r="193" spans="1:4">
      <c r="A193" t="s">
        <v>3</v>
      </c>
      <c r="B193" s="2">
        <v>43355</v>
      </c>
      <c r="C193">
        <v>10.121700000000001</v>
      </c>
      <c r="D193">
        <v>4880.53</v>
      </c>
    </row>
    <row r="194" spans="1:4">
      <c r="A194" t="s">
        <v>3</v>
      </c>
      <c r="B194" s="2">
        <v>43356</v>
      </c>
      <c r="C194">
        <v>10.121</v>
      </c>
      <c r="D194">
        <v>4880.53</v>
      </c>
    </row>
    <row r="195" spans="1:4">
      <c r="A195" t="s">
        <v>3</v>
      </c>
      <c r="B195" s="2">
        <v>43357</v>
      </c>
      <c r="C195">
        <v>10.249599999999999</v>
      </c>
      <c r="D195">
        <v>4945.33</v>
      </c>
    </row>
    <row r="196" spans="1:4">
      <c r="A196" t="s">
        <v>3</v>
      </c>
      <c r="B196" s="2">
        <v>43358</v>
      </c>
      <c r="C196">
        <v>10.248900000000001</v>
      </c>
      <c r="D196">
        <v>4945.33</v>
      </c>
    </row>
    <row r="197" spans="1:4">
      <c r="A197" t="s">
        <v>3</v>
      </c>
      <c r="B197" s="2">
        <v>43359</v>
      </c>
      <c r="C197">
        <v>10.248200000000001</v>
      </c>
      <c r="D197">
        <v>4945.33</v>
      </c>
    </row>
    <row r="198" spans="1:4">
      <c r="A198" t="s">
        <v>3</v>
      </c>
      <c r="B198" s="2">
        <v>43360</v>
      </c>
      <c r="C198">
        <v>10.2624</v>
      </c>
      <c r="D198">
        <v>4891.9799999999996</v>
      </c>
    </row>
    <row r="199" spans="1:4">
      <c r="A199" t="s">
        <v>3</v>
      </c>
      <c r="B199" s="2">
        <v>43361</v>
      </c>
      <c r="C199">
        <v>10.2303</v>
      </c>
      <c r="D199">
        <v>4844.42</v>
      </c>
    </row>
    <row r="200" spans="1:4">
      <c r="A200" t="s">
        <v>3</v>
      </c>
      <c r="B200" s="2">
        <v>43362</v>
      </c>
      <c r="C200">
        <v>10.128399999999999</v>
      </c>
      <c r="D200">
        <v>4820.95</v>
      </c>
    </row>
    <row r="201" spans="1:4">
      <c r="A201" t="s">
        <v>3</v>
      </c>
      <c r="B201" s="2">
        <v>43363</v>
      </c>
      <c r="C201">
        <v>10.127700000000001</v>
      </c>
      <c r="D201">
        <v>4820.95</v>
      </c>
    </row>
    <row r="202" spans="1:4">
      <c r="A202" t="s">
        <v>3</v>
      </c>
      <c r="B202" s="2">
        <v>43364</v>
      </c>
      <c r="C202">
        <v>9.9545999999999992</v>
      </c>
      <c r="D202">
        <v>4766.3100000000004</v>
      </c>
    </row>
    <row r="203" spans="1:4">
      <c r="A203" t="s">
        <v>3</v>
      </c>
      <c r="B203" s="2">
        <v>43365</v>
      </c>
      <c r="C203">
        <v>9.9539000000000009</v>
      </c>
      <c r="D203">
        <v>4766.3100000000004</v>
      </c>
    </row>
    <row r="204" spans="1:4">
      <c r="A204" t="s">
        <v>3</v>
      </c>
      <c r="B204" s="2">
        <v>43366</v>
      </c>
      <c r="C204">
        <v>9.9533000000000005</v>
      </c>
      <c r="D204">
        <v>4766.3100000000004</v>
      </c>
    </row>
    <row r="205" spans="1:4">
      <c r="A205" t="s">
        <v>3</v>
      </c>
      <c r="B205" s="2">
        <v>43367</v>
      </c>
      <c r="C205">
        <v>9.6969999999999992</v>
      </c>
      <c r="D205">
        <v>4676.82</v>
      </c>
    </row>
    <row r="206" spans="1:4">
      <c r="A206" t="s">
        <v>3</v>
      </c>
      <c r="B206" s="2">
        <v>43368</v>
      </c>
      <c r="C206">
        <v>9.7223000000000006</v>
      </c>
      <c r="D206">
        <v>4714.57</v>
      </c>
    </row>
    <row r="207" spans="1:4">
      <c r="A207" t="s">
        <v>3</v>
      </c>
      <c r="B207" s="2">
        <v>43369</v>
      </c>
      <c r="C207">
        <v>9.7558000000000007</v>
      </c>
      <c r="D207">
        <v>4712.5200000000004</v>
      </c>
    </row>
    <row r="208" spans="1:4">
      <c r="A208" t="s">
        <v>3</v>
      </c>
      <c r="B208" s="2">
        <v>43370</v>
      </c>
      <c r="C208">
        <v>9.6347000000000005</v>
      </c>
      <c r="D208">
        <v>4666.7700000000004</v>
      </c>
    </row>
    <row r="209" spans="1:4">
      <c r="A209" t="s">
        <v>3</v>
      </c>
      <c r="B209" s="2">
        <v>43371</v>
      </c>
      <c r="C209">
        <v>9.6012000000000004</v>
      </c>
      <c r="D209">
        <v>4631.6000000000004</v>
      </c>
    </row>
    <row r="210" spans="1:4">
      <c r="A210" t="s">
        <v>3</v>
      </c>
      <c r="B210" s="2">
        <v>43372</v>
      </c>
      <c r="C210">
        <v>9.6005000000000003</v>
      </c>
      <c r="D210">
        <v>4631.6000000000004</v>
      </c>
    </row>
    <row r="211" spans="1:4">
      <c r="A211" t="s">
        <v>3</v>
      </c>
      <c r="B211" s="2">
        <v>43373</v>
      </c>
      <c r="C211">
        <v>9.5998999999999999</v>
      </c>
      <c r="D211">
        <v>4631.6000000000004</v>
      </c>
    </row>
    <row r="212" spans="1:4">
      <c r="A212" t="s">
        <v>3</v>
      </c>
      <c r="B212" s="2">
        <v>43374</v>
      </c>
      <c r="C212">
        <v>9.5009999999999994</v>
      </c>
      <c r="D212">
        <v>4664.16</v>
      </c>
    </row>
    <row r="213" spans="1:4">
      <c r="A213" t="s">
        <v>3</v>
      </c>
      <c r="B213" s="2">
        <v>43375</v>
      </c>
      <c r="C213">
        <v>9.5004000000000008</v>
      </c>
      <c r="D213">
        <v>4664.16</v>
      </c>
    </row>
    <row r="214" spans="1:4">
      <c r="A214" t="s">
        <v>3</v>
      </c>
      <c r="B214" s="2">
        <v>43376</v>
      </c>
      <c r="C214">
        <v>9.3542000000000005</v>
      </c>
      <c r="D214">
        <v>4603.74</v>
      </c>
    </row>
    <row r="215" spans="1:4">
      <c r="A215" t="s">
        <v>3</v>
      </c>
      <c r="B215" s="2">
        <v>43377</v>
      </c>
      <c r="C215">
        <v>9.1445000000000007</v>
      </c>
      <c r="D215">
        <v>4501.09</v>
      </c>
    </row>
    <row r="216" spans="1:4">
      <c r="A216" t="s">
        <v>3</v>
      </c>
      <c r="B216" s="2">
        <v>43378</v>
      </c>
      <c r="C216">
        <v>8.9939</v>
      </c>
      <c r="D216">
        <v>4384.66</v>
      </c>
    </row>
    <row r="217" spans="1:4">
      <c r="A217" t="s">
        <v>3</v>
      </c>
      <c r="B217" s="2">
        <v>43379</v>
      </c>
      <c r="C217">
        <v>8.9932999999999996</v>
      </c>
      <c r="D217">
        <v>4384.66</v>
      </c>
    </row>
    <row r="218" spans="1:4">
      <c r="A218" t="s">
        <v>3</v>
      </c>
      <c r="B218" s="2">
        <v>43380</v>
      </c>
      <c r="C218">
        <v>8.9926999999999992</v>
      </c>
      <c r="D218">
        <v>4384.66</v>
      </c>
    </row>
    <row r="219" spans="1:4">
      <c r="A219" t="s">
        <v>3</v>
      </c>
      <c r="B219" s="2">
        <v>43381</v>
      </c>
      <c r="C219">
        <v>9.1042000000000005</v>
      </c>
      <c r="D219">
        <v>4380.6000000000004</v>
      </c>
    </row>
    <row r="220" spans="1:4">
      <c r="A220" t="s">
        <v>3</v>
      </c>
      <c r="B220" s="2">
        <v>43382</v>
      </c>
      <c r="C220">
        <v>8.9361999999999995</v>
      </c>
      <c r="D220">
        <v>4358.3</v>
      </c>
    </row>
    <row r="221" spans="1:4">
      <c r="A221" t="s">
        <v>3</v>
      </c>
      <c r="B221" s="2">
        <v>43383</v>
      </c>
      <c r="C221">
        <v>9.3240999999999996</v>
      </c>
      <c r="D221">
        <v>4446.6000000000004</v>
      </c>
    </row>
    <row r="222" spans="1:4">
      <c r="A222" t="s">
        <v>3</v>
      </c>
      <c r="B222" s="2">
        <v>43384</v>
      </c>
      <c r="C222">
        <v>9.1260999999999992</v>
      </c>
      <c r="D222">
        <v>4352.46</v>
      </c>
    </row>
    <row r="223" spans="1:4">
      <c r="A223" t="s">
        <v>3</v>
      </c>
      <c r="B223" s="2">
        <v>43385</v>
      </c>
      <c r="C223">
        <v>9.4341000000000008</v>
      </c>
      <c r="D223">
        <v>4451.1499999999996</v>
      </c>
    </row>
    <row r="224" spans="1:4">
      <c r="A224" t="s">
        <v>3</v>
      </c>
      <c r="B224" s="2">
        <v>43386</v>
      </c>
      <c r="C224">
        <v>9.4334000000000007</v>
      </c>
      <c r="D224">
        <v>4451.1499999999996</v>
      </c>
    </row>
    <row r="225" spans="1:4">
      <c r="A225" t="s">
        <v>3</v>
      </c>
      <c r="B225" s="2">
        <v>43387</v>
      </c>
      <c r="C225">
        <v>9.4328000000000003</v>
      </c>
      <c r="D225">
        <v>4451.1499999999996</v>
      </c>
    </row>
    <row r="226" spans="1:4">
      <c r="A226" t="s">
        <v>3</v>
      </c>
      <c r="B226" s="2">
        <v>43388</v>
      </c>
      <c r="C226">
        <v>9.5054999999999996</v>
      </c>
      <c r="D226">
        <v>4470.7</v>
      </c>
    </row>
    <row r="227" spans="1:4">
      <c r="A227" t="s">
        <v>3</v>
      </c>
      <c r="B227" s="2">
        <v>43389</v>
      </c>
      <c r="C227">
        <v>9.5388000000000002</v>
      </c>
      <c r="D227">
        <v>4509.67</v>
      </c>
    </row>
    <row r="228" spans="1:4">
      <c r="A228" t="s">
        <v>3</v>
      </c>
      <c r="B228" s="2">
        <v>43390</v>
      </c>
      <c r="C228">
        <v>9.4420999999999999</v>
      </c>
      <c r="D228">
        <v>4441.34</v>
      </c>
    </row>
    <row r="229" spans="1:4">
      <c r="A229" t="s">
        <v>3</v>
      </c>
      <c r="B229" s="2">
        <v>43391</v>
      </c>
      <c r="C229">
        <v>9.4413999999999998</v>
      </c>
      <c r="D229">
        <v>4441.34</v>
      </c>
    </row>
    <row r="230" spans="1:4">
      <c r="A230" t="s">
        <v>3</v>
      </c>
      <c r="B230" s="2">
        <v>43392</v>
      </c>
      <c r="C230">
        <v>9.2913999999999994</v>
      </c>
      <c r="D230">
        <v>4382.0600000000004</v>
      </c>
    </row>
    <row r="231" spans="1:4">
      <c r="A231" t="s">
        <v>3</v>
      </c>
      <c r="B231" s="2">
        <v>43393</v>
      </c>
      <c r="C231">
        <v>9.2908000000000008</v>
      </c>
      <c r="D231">
        <v>4382.0600000000004</v>
      </c>
    </row>
    <row r="232" spans="1:4">
      <c r="A232" t="s">
        <v>3</v>
      </c>
      <c r="B232" s="2">
        <v>43394</v>
      </c>
      <c r="C232">
        <v>9.2901000000000007</v>
      </c>
      <c r="D232">
        <v>4382.0600000000004</v>
      </c>
    </row>
    <row r="233" spans="1:4">
      <c r="A233" t="s">
        <v>3</v>
      </c>
      <c r="B233" s="2">
        <v>43395</v>
      </c>
      <c r="C233">
        <v>9.1179000000000006</v>
      </c>
      <c r="D233">
        <v>4354.5600000000004</v>
      </c>
    </row>
    <row r="234" spans="1:4">
      <c r="A234" t="s">
        <v>3</v>
      </c>
      <c r="B234" s="2">
        <v>43396</v>
      </c>
      <c r="C234">
        <v>9.0079999999999991</v>
      </c>
      <c r="D234">
        <v>4313.8599999999997</v>
      </c>
    </row>
    <row r="235" spans="1:4">
      <c r="A235" t="s">
        <v>3</v>
      </c>
      <c r="B235" s="2">
        <v>43397</v>
      </c>
      <c r="C235">
        <v>9.1080000000000005</v>
      </c>
      <c r="D235">
        <v>4348.78</v>
      </c>
    </row>
    <row r="236" spans="1:4">
      <c r="A236" t="s">
        <v>3</v>
      </c>
      <c r="B236" s="2">
        <v>43398</v>
      </c>
      <c r="C236">
        <v>9.1477000000000004</v>
      </c>
      <c r="D236">
        <v>4305.25</v>
      </c>
    </row>
    <row r="237" spans="1:4">
      <c r="A237" t="s">
        <v>3</v>
      </c>
      <c r="B237" s="2">
        <v>43399</v>
      </c>
      <c r="C237">
        <v>9.1176999999999992</v>
      </c>
      <c r="D237">
        <v>4273.1899999999996</v>
      </c>
    </row>
    <row r="238" spans="1:4">
      <c r="A238" t="s">
        <v>3</v>
      </c>
      <c r="B238" s="2">
        <v>43400</v>
      </c>
      <c r="C238">
        <v>9.1171000000000006</v>
      </c>
      <c r="D238">
        <v>4273.1899999999996</v>
      </c>
    </row>
    <row r="239" spans="1:4">
      <c r="A239" t="s">
        <v>3</v>
      </c>
      <c r="B239" s="2">
        <v>43401</v>
      </c>
      <c r="C239">
        <v>9.1165000000000003</v>
      </c>
      <c r="D239">
        <v>4273.1899999999996</v>
      </c>
    </row>
    <row r="240" spans="1:4">
      <c r="A240" t="s">
        <v>3</v>
      </c>
      <c r="B240" s="2">
        <v>43402</v>
      </c>
      <c r="C240">
        <v>9.1720000000000006</v>
      </c>
      <c r="D240">
        <v>4370.76</v>
      </c>
    </row>
    <row r="241" spans="1:4">
      <c r="A241" t="s">
        <v>3</v>
      </c>
      <c r="B241" s="2">
        <v>43403</v>
      </c>
      <c r="C241">
        <v>9.2598000000000003</v>
      </c>
      <c r="D241">
        <v>4363.07</v>
      </c>
    </row>
    <row r="242" spans="1:4">
      <c r="A242" t="s">
        <v>3</v>
      </c>
      <c r="B242" s="2">
        <v>43404</v>
      </c>
      <c r="C242">
        <v>9.39</v>
      </c>
      <c r="D242">
        <v>4440.16</v>
      </c>
    </row>
    <row r="243" spans="1:4">
      <c r="A243" t="s">
        <v>3</v>
      </c>
      <c r="B243" s="2">
        <v>43405</v>
      </c>
      <c r="C243">
        <v>9.3782999999999994</v>
      </c>
      <c r="D243">
        <v>4446.33</v>
      </c>
    </row>
    <row r="244" spans="1:4">
      <c r="A244" t="s">
        <v>3</v>
      </c>
      <c r="B244" s="2">
        <v>43406</v>
      </c>
      <c r="C244">
        <v>9.4899000000000004</v>
      </c>
      <c r="D244">
        <v>4512.22</v>
      </c>
    </row>
    <row r="245" spans="1:4">
      <c r="A245" t="s">
        <v>3</v>
      </c>
      <c r="B245" s="2">
        <v>43407</v>
      </c>
      <c r="C245">
        <v>9.4893000000000001</v>
      </c>
      <c r="D245">
        <v>4512.22</v>
      </c>
    </row>
    <row r="246" spans="1:4">
      <c r="A246" t="s">
        <v>3</v>
      </c>
      <c r="B246" s="2">
        <v>43408</v>
      </c>
      <c r="C246">
        <v>9.4885999999999999</v>
      </c>
      <c r="D246">
        <v>4512.22</v>
      </c>
    </row>
    <row r="247" spans="1:4">
      <c r="A247" t="s">
        <v>3</v>
      </c>
      <c r="B247" s="2">
        <v>43409</v>
      </c>
      <c r="C247">
        <v>9.4949999999999992</v>
      </c>
      <c r="D247">
        <v>4502.67</v>
      </c>
    </row>
    <row r="248" spans="1:4">
      <c r="A248" t="s">
        <v>3</v>
      </c>
      <c r="B248" s="2">
        <v>43410</v>
      </c>
      <c r="C248">
        <v>9.5648999999999997</v>
      </c>
      <c r="D248">
        <v>4495.93</v>
      </c>
    </row>
    <row r="249" spans="1:4">
      <c r="A249" t="s">
        <v>3</v>
      </c>
      <c r="B249" s="2">
        <v>43411</v>
      </c>
      <c r="C249">
        <v>9.6205999999999996</v>
      </c>
      <c r="D249">
        <v>4528.41</v>
      </c>
    </row>
    <row r="250" spans="1:4">
      <c r="A250" t="s">
        <v>3</v>
      </c>
      <c r="B250" s="2">
        <v>43412</v>
      </c>
      <c r="C250">
        <v>9.6198999999999995</v>
      </c>
      <c r="D250">
        <v>4528.41</v>
      </c>
    </row>
    <row r="251" spans="1:4">
      <c r="A251" t="s">
        <v>3</v>
      </c>
      <c r="B251" s="2">
        <v>43413</v>
      </c>
      <c r="C251">
        <v>9.6235999999999997</v>
      </c>
      <c r="D251">
        <v>4531.8</v>
      </c>
    </row>
    <row r="252" spans="1:4">
      <c r="A252" t="s">
        <v>3</v>
      </c>
      <c r="B252" s="2">
        <v>43414</v>
      </c>
      <c r="C252">
        <v>9.6229999999999993</v>
      </c>
      <c r="D252">
        <v>4531.8</v>
      </c>
    </row>
    <row r="253" spans="1:4">
      <c r="A253" t="s">
        <v>3</v>
      </c>
      <c r="B253" s="2">
        <v>43415</v>
      </c>
      <c r="C253">
        <v>9.6222999999999992</v>
      </c>
      <c r="D253">
        <v>4531.8</v>
      </c>
    </row>
    <row r="254" spans="1:4">
      <c r="A254" t="s">
        <v>3</v>
      </c>
      <c r="B254" s="2">
        <v>43416</v>
      </c>
      <c r="C254">
        <v>9.4870999999999999</v>
      </c>
      <c r="D254">
        <v>4485.49</v>
      </c>
    </row>
    <row r="255" spans="1:4">
      <c r="A255" t="s">
        <v>3</v>
      </c>
      <c r="B255" s="2">
        <v>43417</v>
      </c>
      <c r="C255">
        <v>9.5221999999999998</v>
      </c>
      <c r="D255">
        <v>4521.57</v>
      </c>
    </row>
    <row r="256" spans="1:4">
      <c r="A256" t="s">
        <v>3</v>
      </c>
      <c r="B256" s="2">
        <v>43418</v>
      </c>
      <c r="C256">
        <v>9.5149000000000008</v>
      </c>
      <c r="D256">
        <v>4521.57</v>
      </c>
    </row>
    <row r="257" spans="1:4">
      <c r="A257" t="s">
        <v>3</v>
      </c>
      <c r="B257" s="2">
        <v>43419</v>
      </c>
      <c r="C257">
        <v>9.5786999999999995</v>
      </c>
      <c r="D257">
        <v>4538.1099999999997</v>
      </c>
    </row>
    <row r="258" spans="1:4">
      <c r="A258" t="s">
        <v>3</v>
      </c>
      <c r="B258" s="2">
        <v>43420</v>
      </c>
      <c r="C258">
        <v>9.6387999999999998</v>
      </c>
      <c r="D258">
        <v>4559.6499999999996</v>
      </c>
    </row>
    <row r="259" spans="1:4">
      <c r="A259" t="s">
        <v>3</v>
      </c>
      <c r="B259" s="2">
        <v>43421</v>
      </c>
      <c r="C259">
        <v>9.6380999999999997</v>
      </c>
      <c r="D259">
        <v>4559.6499999999996</v>
      </c>
    </row>
    <row r="260" spans="1:4">
      <c r="A260" t="s">
        <v>3</v>
      </c>
      <c r="B260" s="2">
        <v>43422</v>
      </c>
      <c r="C260">
        <v>9.6374999999999993</v>
      </c>
      <c r="D260">
        <v>4559.6499999999996</v>
      </c>
    </row>
    <row r="261" spans="1:4">
      <c r="A261" t="s">
        <v>3</v>
      </c>
      <c r="B261" s="2">
        <v>43423</v>
      </c>
      <c r="C261">
        <v>9.6524999999999999</v>
      </c>
      <c r="D261">
        <v>4592.09</v>
      </c>
    </row>
    <row r="262" spans="1:4">
      <c r="A262" t="s">
        <v>3</v>
      </c>
      <c r="B262" s="2">
        <v>43424</v>
      </c>
      <c r="C262">
        <v>9.5563000000000002</v>
      </c>
      <c r="D262">
        <v>4548.25</v>
      </c>
    </row>
    <row r="263" spans="1:4">
      <c r="A263" t="s">
        <v>3</v>
      </c>
      <c r="B263" s="2">
        <v>43425</v>
      </c>
      <c r="C263">
        <v>9.6702999999999992</v>
      </c>
      <c r="D263">
        <v>4535.6400000000003</v>
      </c>
    </row>
    <row r="264" spans="1:4">
      <c r="A264" t="s">
        <v>3</v>
      </c>
      <c r="B264" s="2">
        <v>43426</v>
      </c>
      <c r="C264">
        <v>9.6107999999999993</v>
      </c>
      <c r="D264">
        <v>4504.5</v>
      </c>
    </row>
    <row r="265" spans="1:4">
      <c r="A265" t="s">
        <v>3</v>
      </c>
      <c r="B265" s="2">
        <v>43427</v>
      </c>
      <c r="C265">
        <v>9.6100999999999992</v>
      </c>
      <c r="D265">
        <v>4504.5</v>
      </c>
    </row>
    <row r="266" spans="1:4">
      <c r="A266" t="s">
        <v>3</v>
      </c>
      <c r="B266" s="2">
        <v>43428</v>
      </c>
      <c r="C266">
        <v>9.6095000000000006</v>
      </c>
      <c r="D266">
        <v>4504.5</v>
      </c>
    </row>
    <row r="267" spans="1:4">
      <c r="A267" t="s">
        <v>3</v>
      </c>
      <c r="B267" s="2">
        <v>43429</v>
      </c>
      <c r="C267">
        <v>9.6088000000000005</v>
      </c>
      <c r="D267">
        <v>4504.5</v>
      </c>
    </row>
    <row r="268" spans="1:4">
      <c r="A268" t="s">
        <v>3</v>
      </c>
      <c r="B268" s="2">
        <v>43430</v>
      </c>
      <c r="C268">
        <v>9.6946999999999992</v>
      </c>
      <c r="D268">
        <v>4540.6400000000003</v>
      </c>
    </row>
    <row r="269" spans="1:4">
      <c r="A269" t="s">
        <v>3</v>
      </c>
      <c r="B269" s="2">
        <v>43431</v>
      </c>
      <c r="C269">
        <v>9.7461000000000002</v>
      </c>
      <c r="D269">
        <v>4559.28</v>
      </c>
    </row>
    <row r="270" spans="1:4">
      <c r="A270" t="s">
        <v>3</v>
      </c>
      <c r="B270" s="2">
        <v>43432</v>
      </c>
      <c r="C270">
        <v>9.6839999999999993</v>
      </c>
      <c r="D270">
        <v>4567.1000000000004</v>
      </c>
    </row>
    <row r="271" spans="1:4">
      <c r="A271" t="s">
        <v>3</v>
      </c>
      <c r="B271" s="2">
        <v>43433</v>
      </c>
      <c r="C271">
        <v>9.7922999999999991</v>
      </c>
      <c r="D271">
        <v>4617.6400000000003</v>
      </c>
    </row>
    <row r="272" spans="1:4">
      <c r="A272" t="s">
        <v>3</v>
      </c>
      <c r="B272" s="2">
        <v>43434</v>
      </c>
      <c r="C272">
        <v>9.8755000000000006</v>
      </c>
      <c r="D272">
        <v>4626.51</v>
      </c>
    </row>
    <row r="273" spans="1:4">
      <c r="A273" t="s">
        <v>3</v>
      </c>
      <c r="B273" s="2">
        <v>43435</v>
      </c>
      <c r="C273">
        <v>9.8749000000000002</v>
      </c>
      <c r="D273">
        <v>4626.51</v>
      </c>
    </row>
    <row r="274" spans="1:4">
      <c r="A274" t="s">
        <v>3</v>
      </c>
      <c r="B274" s="2">
        <v>43436</v>
      </c>
      <c r="C274">
        <v>9.8742000000000001</v>
      </c>
      <c r="D274">
        <v>4626.51</v>
      </c>
    </row>
    <row r="275" spans="1:4">
      <c r="A275" t="s">
        <v>3</v>
      </c>
      <c r="B275" s="2">
        <v>43437</v>
      </c>
      <c r="C275">
        <v>9.8895999999999997</v>
      </c>
      <c r="D275">
        <v>4638.97</v>
      </c>
    </row>
    <row r="276" spans="1:4">
      <c r="A276" t="s">
        <v>3</v>
      </c>
      <c r="B276" s="2">
        <v>43438</v>
      </c>
      <c r="C276">
        <v>9.8542000000000005</v>
      </c>
      <c r="D276">
        <v>4632.34</v>
      </c>
    </row>
    <row r="277" spans="1:4">
      <c r="A277" t="s">
        <v>3</v>
      </c>
      <c r="B277" s="2">
        <v>43439</v>
      </c>
      <c r="C277">
        <v>9.8134999999999994</v>
      </c>
      <c r="D277">
        <v>4589.41</v>
      </c>
    </row>
    <row r="278" spans="1:4">
      <c r="A278" t="s">
        <v>3</v>
      </c>
      <c r="B278" s="2">
        <v>43440</v>
      </c>
      <c r="C278">
        <v>9.6193000000000008</v>
      </c>
      <c r="D278">
        <v>4512.59</v>
      </c>
    </row>
    <row r="279" spans="1:4">
      <c r="A279" t="s">
        <v>3</v>
      </c>
      <c r="B279" s="2">
        <v>43441</v>
      </c>
      <c r="C279">
        <v>9.7791999999999994</v>
      </c>
      <c r="D279">
        <v>4544.67</v>
      </c>
    </row>
    <row r="280" spans="1:4">
      <c r="A280" t="s">
        <v>3</v>
      </c>
      <c r="B280" s="2">
        <v>43442</v>
      </c>
      <c r="C280">
        <v>9.7784999999999993</v>
      </c>
      <c r="D280">
        <v>4544.67</v>
      </c>
    </row>
    <row r="281" spans="1:4">
      <c r="A281" t="s">
        <v>3</v>
      </c>
      <c r="B281" s="2">
        <v>43443</v>
      </c>
      <c r="C281">
        <v>9.7779000000000007</v>
      </c>
      <c r="D281">
        <v>4544.67</v>
      </c>
    </row>
    <row r="282" spans="1:4">
      <c r="A282" t="s">
        <v>3</v>
      </c>
      <c r="B282" s="2">
        <v>43444</v>
      </c>
      <c r="C282">
        <v>9.5233000000000008</v>
      </c>
      <c r="D282">
        <v>4458.18</v>
      </c>
    </row>
    <row r="283" spans="1:4">
      <c r="A283" t="s">
        <v>3</v>
      </c>
      <c r="B283" s="2">
        <v>43445</v>
      </c>
      <c r="C283">
        <v>9.7009000000000007</v>
      </c>
      <c r="D283">
        <v>4497.62</v>
      </c>
    </row>
    <row r="284" spans="1:4">
      <c r="A284" t="s">
        <v>3</v>
      </c>
      <c r="B284" s="2">
        <v>43446</v>
      </c>
      <c r="C284">
        <v>9.8681000000000001</v>
      </c>
      <c r="D284">
        <v>4582.8500000000004</v>
      </c>
    </row>
    <row r="285" spans="1:4">
      <c r="A285" t="s">
        <v>3</v>
      </c>
      <c r="B285" s="2">
        <v>43447</v>
      </c>
      <c r="C285">
        <v>10.007300000000001</v>
      </c>
      <c r="D285">
        <v>4608.9399999999996</v>
      </c>
    </row>
    <row r="286" spans="1:4">
      <c r="A286" t="s">
        <v>3</v>
      </c>
      <c r="B286" s="2">
        <v>43448</v>
      </c>
      <c r="C286">
        <v>9.9799000000000007</v>
      </c>
      <c r="D286">
        <v>4616.3500000000004</v>
      </c>
    </row>
    <row r="287" spans="1:4">
      <c r="A287" t="s">
        <v>3</v>
      </c>
      <c r="B287" s="2">
        <v>43449</v>
      </c>
      <c r="C287">
        <v>9.9792000000000005</v>
      </c>
      <c r="D287">
        <v>4616.3500000000004</v>
      </c>
    </row>
    <row r="288" spans="1:4">
      <c r="A288" t="s">
        <v>3</v>
      </c>
      <c r="B288" s="2">
        <v>43450</v>
      </c>
      <c r="C288">
        <v>9.9785000000000004</v>
      </c>
      <c r="D288">
        <v>4616.3500000000004</v>
      </c>
    </row>
    <row r="289" spans="1:4">
      <c r="A289" t="s">
        <v>3</v>
      </c>
      <c r="B289" s="2">
        <v>43451</v>
      </c>
      <c r="C289">
        <v>10.015700000000001</v>
      </c>
      <c r="D289">
        <v>4652.5600000000004</v>
      </c>
    </row>
    <row r="290" spans="1:4">
      <c r="A290" t="s">
        <v>3</v>
      </c>
      <c r="B290" s="2">
        <v>43452</v>
      </c>
      <c r="C290">
        <v>10.061500000000001</v>
      </c>
      <c r="D290">
        <v>4663.41</v>
      </c>
    </row>
    <row r="291" spans="1:4">
      <c r="A291" t="s">
        <v>3</v>
      </c>
      <c r="B291" s="2">
        <v>43453</v>
      </c>
      <c r="C291">
        <v>10.2112</v>
      </c>
      <c r="D291">
        <v>4696.49</v>
      </c>
    </row>
    <row r="292" spans="1:4">
      <c r="A292" t="s">
        <v>3</v>
      </c>
      <c r="B292" s="2">
        <v>43454</v>
      </c>
      <c r="C292">
        <v>10.208299999999999</v>
      </c>
      <c r="D292">
        <v>4689.82</v>
      </c>
    </row>
    <row r="293" spans="1:4">
      <c r="A293" t="s">
        <v>3</v>
      </c>
      <c r="B293" s="2">
        <v>43455</v>
      </c>
      <c r="C293">
        <v>10.069900000000001</v>
      </c>
      <c r="D293">
        <v>4609.1400000000003</v>
      </c>
    </row>
    <row r="294" spans="1:4">
      <c r="A294" t="s">
        <v>3</v>
      </c>
      <c r="B294" s="2">
        <v>43456</v>
      </c>
      <c r="C294">
        <v>10.0692</v>
      </c>
      <c r="D294">
        <v>4609.1400000000003</v>
      </c>
    </row>
    <row r="295" spans="1:4">
      <c r="A295" t="s">
        <v>3</v>
      </c>
      <c r="B295" s="2">
        <v>43457</v>
      </c>
      <c r="C295">
        <v>10.0686</v>
      </c>
      <c r="D295">
        <v>4609.1400000000003</v>
      </c>
    </row>
    <row r="296" spans="1:4">
      <c r="A296" t="s">
        <v>3</v>
      </c>
      <c r="B296" s="2">
        <v>43458</v>
      </c>
      <c r="C296">
        <v>9.9334000000000007</v>
      </c>
      <c r="D296">
        <v>4570.6499999999996</v>
      </c>
    </row>
    <row r="297" spans="1:4">
      <c r="A297" t="s">
        <v>3</v>
      </c>
      <c r="B297" s="2">
        <v>43459</v>
      </c>
      <c r="C297">
        <v>9.9327000000000005</v>
      </c>
      <c r="D297">
        <v>4570.6499999999996</v>
      </c>
    </row>
    <row r="298" spans="1:4">
      <c r="A298" t="s">
        <v>3</v>
      </c>
      <c r="B298" s="2">
        <v>43460</v>
      </c>
      <c r="C298">
        <v>9.9575999999999993</v>
      </c>
      <c r="D298">
        <v>4590.8100000000004</v>
      </c>
    </row>
    <row r="299" spans="1:4">
      <c r="A299" t="s">
        <v>3</v>
      </c>
      <c r="B299" s="2">
        <v>43461</v>
      </c>
      <c r="C299">
        <v>10.015000000000001</v>
      </c>
      <c r="D299">
        <v>4609.0200000000004</v>
      </c>
    </row>
    <row r="300" spans="1:4">
      <c r="A300" t="s">
        <v>3</v>
      </c>
      <c r="B300" s="2">
        <v>43462</v>
      </c>
      <c r="C300">
        <v>10.081799999999999</v>
      </c>
      <c r="D300">
        <v>4648.5200000000004</v>
      </c>
    </row>
    <row r="301" spans="1:4">
      <c r="A301" t="s">
        <v>3</v>
      </c>
      <c r="B301" s="2">
        <v>43463</v>
      </c>
      <c r="C301">
        <v>10.081099999999999</v>
      </c>
      <c r="D301">
        <v>4648.5200000000004</v>
      </c>
    </row>
    <row r="302" spans="1:4">
      <c r="A302" t="s">
        <v>3</v>
      </c>
      <c r="B302" s="2">
        <v>43464</v>
      </c>
      <c r="C302">
        <v>10.080399999999999</v>
      </c>
      <c r="D302">
        <v>4648.5200000000004</v>
      </c>
    </row>
    <row r="303" spans="1:4">
      <c r="A303" t="s">
        <v>3</v>
      </c>
      <c r="B303" s="2">
        <v>43465</v>
      </c>
      <c r="C303">
        <v>10.1303</v>
      </c>
      <c r="D303">
        <v>4653.68</v>
      </c>
    </row>
    <row r="304" spans="1:4">
      <c r="A304" t="s">
        <v>3</v>
      </c>
      <c r="B304" s="2">
        <v>43466</v>
      </c>
      <c r="C304">
        <v>10.132999999999999</v>
      </c>
      <c r="D304">
        <v>4668.6099999999997</v>
      </c>
    </row>
    <row r="305" spans="1:4">
      <c r="A305" t="s">
        <v>3</v>
      </c>
      <c r="B305" s="2">
        <v>43467</v>
      </c>
      <c r="C305">
        <v>10.021800000000001</v>
      </c>
      <c r="D305">
        <v>4617.92</v>
      </c>
    </row>
    <row r="306" spans="1:4">
      <c r="A306" t="s">
        <v>3</v>
      </c>
      <c r="B306" s="2">
        <v>43468</v>
      </c>
      <c r="C306">
        <v>10.0174</v>
      </c>
      <c r="D306">
        <v>4570.83</v>
      </c>
    </row>
    <row r="307" spans="1:4">
      <c r="A307" t="s">
        <v>3</v>
      </c>
      <c r="B307" s="2">
        <v>43469</v>
      </c>
      <c r="C307">
        <v>10.0107</v>
      </c>
      <c r="D307">
        <v>4592.62</v>
      </c>
    </row>
    <row r="308" spans="1:4">
      <c r="A308" t="s">
        <v>3</v>
      </c>
      <c r="B308" s="2">
        <v>43470</v>
      </c>
      <c r="C308">
        <v>10.01</v>
      </c>
      <c r="D308">
        <v>4592.62</v>
      </c>
    </row>
    <row r="309" spans="1:4">
      <c r="A309" t="s">
        <v>3</v>
      </c>
      <c r="B309" s="2">
        <v>43471</v>
      </c>
      <c r="C309">
        <v>10.0093</v>
      </c>
      <c r="D309">
        <v>4592.62</v>
      </c>
    </row>
    <row r="310" spans="1:4">
      <c r="A310" t="s">
        <v>3</v>
      </c>
      <c r="B310" s="2">
        <v>43472</v>
      </c>
      <c r="C310">
        <v>10.0191</v>
      </c>
      <c r="D310">
        <v>4605.01</v>
      </c>
    </row>
    <row r="311" spans="1:4">
      <c r="A311" t="s">
        <v>3</v>
      </c>
      <c r="B311" s="2">
        <v>43473</v>
      </c>
      <c r="C311">
        <v>9.9215</v>
      </c>
      <c r="D311">
        <v>4617.05</v>
      </c>
    </row>
    <row r="312" spans="1:4">
      <c r="A312" t="s">
        <v>3</v>
      </c>
      <c r="B312" s="2">
        <v>43474</v>
      </c>
      <c r="C312">
        <v>9.9192999999999998</v>
      </c>
      <c r="D312">
        <v>4633.7700000000004</v>
      </c>
    </row>
    <row r="313" spans="1:4">
      <c r="A313" t="s">
        <v>3</v>
      </c>
      <c r="B313" s="2">
        <v>43475</v>
      </c>
      <c r="C313">
        <v>9.9189000000000007</v>
      </c>
      <c r="D313">
        <v>4628.4799999999996</v>
      </c>
    </row>
    <row r="314" spans="1:4">
      <c r="A314" t="s">
        <v>3</v>
      </c>
      <c r="B314" s="2">
        <v>43476</v>
      </c>
      <c r="C314">
        <v>9.8938000000000006</v>
      </c>
      <c r="D314">
        <v>4616.3500000000004</v>
      </c>
    </row>
    <row r="315" spans="1:4">
      <c r="A315" t="s">
        <v>3</v>
      </c>
      <c r="B315" s="2">
        <v>43477</v>
      </c>
      <c r="C315">
        <v>9.8932000000000002</v>
      </c>
      <c r="D315">
        <v>4616.3500000000004</v>
      </c>
    </row>
    <row r="316" spans="1:4">
      <c r="A316" t="s">
        <v>3</v>
      </c>
      <c r="B316" s="2">
        <v>43478</v>
      </c>
      <c r="C316">
        <v>9.8925999999999998</v>
      </c>
      <c r="D316">
        <v>4616.3500000000004</v>
      </c>
    </row>
    <row r="317" spans="1:4">
      <c r="A317" t="s">
        <v>3</v>
      </c>
      <c r="B317" s="2">
        <v>43479</v>
      </c>
      <c r="C317">
        <v>9.8306000000000004</v>
      </c>
      <c r="D317">
        <v>4592.8</v>
      </c>
    </row>
    <row r="318" spans="1:4">
      <c r="A318" t="s">
        <v>3</v>
      </c>
      <c r="B318" s="2">
        <v>43480</v>
      </c>
      <c r="C318">
        <v>9.9806000000000008</v>
      </c>
      <c r="D318">
        <v>4647.0600000000004</v>
      </c>
    </row>
    <row r="319" spans="1:4">
      <c r="A319" t="s">
        <v>3</v>
      </c>
      <c r="B319" s="2">
        <v>43481</v>
      </c>
      <c r="C319">
        <v>9.9502000000000006</v>
      </c>
      <c r="D319">
        <v>4648.47</v>
      </c>
    </row>
    <row r="320" spans="1:4">
      <c r="A320" t="s">
        <v>3</v>
      </c>
      <c r="B320" s="2">
        <v>43482</v>
      </c>
      <c r="C320">
        <v>9.8969000000000005</v>
      </c>
      <c r="D320">
        <v>4651.68</v>
      </c>
    </row>
    <row r="321" spans="1:4">
      <c r="A321" t="s">
        <v>3</v>
      </c>
      <c r="B321" s="2">
        <v>43483</v>
      </c>
      <c r="C321">
        <v>9.8680000000000003</v>
      </c>
      <c r="D321">
        <v>4642.6499999999996</v>
      </c>
    </row>
    <row r="322" spans="1:4">
      <c r="A322" t="s">
        <v>3</v>
      </c>
      <c r="B322" s="2">
        <v>43484</v>
      </c>
      <c r="C322">
        <v>9.8673999999999999</v>
      </c>
      <c r="D322">
        <v>4642.6499999999996</v>
      </c>
    </row>
    <row r="323" spans="1:4">
      <c r="A323" t="s">
        <v>3</v>
      </c>
      <c r="B323" s="2">
        <v>43485</v>
      </c>
      <c r="C323">
        <v>9.8667999999999996</v>
      </c>
      <c r="D323">
        <v>4642.6499999999996</v>
      </c>
    </row>
    <row r="324" spans="1:4">
      <c r="A324" t="s">
        <v>3</v>
      </c>
      <c r="B324" s="2">
        <v>43486</v>
      </c>
      <c r="C324">
        <v>9.8757000000000001</v>
      </c>
      <c r="D324">
        <v>4651.41</v>
      </c>
    </row>
    <row r="325" spans="1:4">
      <c r="A325" t="s">
        <v>3</v>
      </c>
      <c r="B325" s="2">
        <v>43487</v>
      </c>
      <c r="C325">
        <v>9.9427000000000003</v>
      </c>
      <c r="D325">
        <v>4641.17</v>
      </c>
    </row>
    <row r="326" spans="1:4">
      <c r="A326" t="s">
        <v>3</v>
      </c>
      <c r="B326" s="2">
        <v>43488</v>
      </c>
      <c r="C326">
        <v>9.9085000000000001</v>
      </c>
      <c r="D326">
        <v>4610.3900000000003</v>
      </c>
    </row>
    <row r="327" spans="1:4">
      <c r="A327" t="s">
        <v>3</v>
      </c>
      <c r="B327" s="2">
        <v>43489</v>
      </c>
      <c r="C327">
        <v>9.8633000000000006</v>
      </c>
      <c r="D327">
        <v>4613.76</v>
      </c>
    </row>
    <row r="328" spans="1:4">
      <c r="A328" t="s">
        <v>3</v>
      </c>
      <c r="B328" s="2">
        <v>43490</v>
      </c>
      <c r="C328">
        <v>9.7750000000000004</v>
      </c>
      <c r="D328">
        <v>4577.3100000000004</v>
      </c>
    </row>
    <row r="329" spans="1:4">
      <c r="A329" t="s">
        <v>3</v>
      </c>
      <c r="B329" s="2">
        <v>43491</v>
      </c>
      <c r="C329">
        <v>9.7744</v>
      </c>
      <c r="D329">
        <v>4577.3100000000004</v>
      </c>
    </row>
    <row r="330" spans="1:4">
      <c r="A330" t="s">
        <v>3</v>
      </c>
      <c r="B330" s="2">
        <v>43492</v>
      </c>
      <c r="C330">
        <v>9.7738999999999994</v>
      </c>
      <c r="D330">
        <v>4577.3100000000004</v>
      </c>
    </row>
    <row r="331" spans="1:4">
      <c r="A331" t="s">
        <v>3</v>
      </c>
      <c r="B331" s="2">
        <v>43493</v>
      </c>
      <c r="C331">
        <v>9.5657999999999994</v>
      </c>
      <c r="D331">
        <v>4519.0600000000004</v>
      </c>
    </row>
    <row r="332" spans="1:4">
      <c r="A332" t="s">
        <v>3</v>
      </c>
      <c r="B332" s="2">
        <v>43494</v>
      </c>
      <c r="C332">
        <v>9.5235000000000003</v>
      </c>
      <c r="D332">
        <v>4519.6000000000004</v>
      </c>
    </row>
    <row r="333" spans="1:4">
      <c r="A333" t="s">
        <v>3</v>
      </c>
      <c r="B333" s="2">
        <v>43495</v>
      </c>
      <c r="C333">
        <v>9.5632000000000001</v>
      </c>
      <c r="D333">
        <v>4519.1499999999996</v>
      </c>
    </row>
    <row r="334" spans="1:4">
      <c r="A334" t="s">
        <v>3</v>
      </c>
      <c r="B334" s="2">
        <v>43496</v>
      </c>
      <c r="C334">
        <v>9.7399000000000004</v>
      </c>
      <c r="D334">
        <v>4587.58</v>
      </c>
    </row>
    <row r="335" spans="1:4">
      <c r="A335" t="s">
        <v>3</v>
      </c>
      <c r="B335" s="2">
        <v>43497</v>
      </c>
      <c r="C335">
        <v>9.7947000000000006</v>
      </c>
      <c r="D335">
        <v>4613.88</v>
      </c>
    </row>
    <row r="336" spans="1:4">
      <c r="A336" t="s">
        <v>3</v>
      </c>
      <c r="B336" s="2">
        <v>43498</v>
      </c>
      <c r="C336">
        <v>9.7941000000000003</v>
      </c>
      <c r="D336">
        <v>4613.88</v>
      </c>
    </row>
    <row r="337" spans="1:4">
      <c r="A337" t="s">
        <v>3</v>
      </c>
      <c r="B337" s="2">
        <v>43499</v>
      </c>
      <c r="C337">
        <v>9.7935999999999996</v>
      </c>
      <c r="D337">
        <v>4613.88</v>
      </c>
    </row>
    <row r="338" spans="1:4">
      <c r="A338" t="s">
        <v>3</v>
      </c>
      <c r="B338" s="2">
        <v>43500</v>
      </c>
      <c r="C338">
        <v>9.8008000000000006</v>
      </c>
      <c r="D338">
        <v>4610.3100000000004</v>
      </c>
    </row>
    <row r="339" spans="1:4">
      <c r="A339" t="s">
        <v>3</v>
      </c>
      <c r="B339" s="2">
        <v>43501</v>
      </c>
      <c r="C339">
        <v>9.7752999999999997</v>
      </c>
      <c r="D339">
        <v>4609.0200000000004</v>
      </c>
    </row>
    <row r="340" spans="1:4">
      <c r="A340" t="s">
        <v>3</v>
      </c>
      <c r="B340" s="2">
        <v>43502</v>
      </c>
      <c r="C340">
        <v>9.8019999999999996</v>
      </c>
      <c r="D340">
        <v>4653.46</v>
      </c>
    </row>
    <row r="341" spans="1:4">
      <c r="A341" t="s">
        <v>3</v>
      </c>
      <c r="B341" s="2">
        <v>43503</v>
      </c>
      <c r="C341">
        <v>9.8714999999999993</v>
      </c>
      <c r="D341">
        <v>4667.33</v>
      </c>
    </row>
    <row r="342" spans="1:4">
      <c r="A342" t="s">
        <v>3</v>
      </c>
      <c r="B342" s="2">
        <v>43504</v>
      </c>
      <c r="C342">
        <v>9.7899999999999991</v>
      </c>
      <c r="D342">
        <v>4609.58</v>
      </c>
    </row>
    <row r="343" spans="1:4">
      <c r="A343" t="s">
        <v>3</v>
      </c>
      <c r="B343" s="2">
        <v>43505</v>
      </c>
      <c r="C343">
        <v>9.7894000000000005</v>
      </c>
      <c r="D343">
        <v>4609.58</v>
      </c>
    </row>
    <row r="344" spans="1:4">
      <c r="A344" t="s">
        <v>3</v>
      </c>
      <c r="B344" s="2">
        <v>43506</v>
      </c>
      <c r="C344">
        <v>9.7888000000000002</v>
      </c>
      <c r="D344">
        <v>4609.58</v>
      </c>
    </row>
    <row r="345" spans="1:4">
      <c r="A345" t="s">
        <v>3</v>
      </c>
      <c r="B345" s="2">
        <v>43507</v>
      </c>
      <c r="C345">
        <v>9.7584</v>
      </c>
      <c r="D345">
        <v>4577.76</v>
      </c>
    </row>
    <row r="346" spans="1:4">
      <c r="A346" t="s">
        <v>3</v>
      </c>
      <c r="B346" s="2">
        <v>43508</v>
      </c>
      <c r="C346">
        <v>9.6811000000000007</v>
      </c>
      <c r="D346">
        <v>4555.9399999999996</v>
      </c>
    </row>
    <row r="347" spans="1:4">
      <c r="A347" t="s">
        <v>3</v>
      </c>
      <c r="B347" s="2">
        <v>43509</v>
      </c>
      <c r="C347">
        <v>9.6715999999999998</v>
      </c>
      <c r="D347">
        <v>4535.66</v>
      </c>
    </row>
    <row r="348" spans="1:4">
      <c r="A348" t="s">
        <v>3</v>
      </c>
      <c r="B348" s="2">
        <v>43510</v>
      </c>
      <c r="C348">
        <v>9.6402999999999999</v>
      </c>
      <c r="D348">
        <v>4527.3500000000004</v>
      </c>
    </row>
    <row r="349" spans="1:4">
      <c r="A349" t="s">
        <v>3</v>
      </c>
      <c r="B349" s="2">
        <v>43511</v>
      </c>
      <c r="C349">
        <v>9.5764999999999993</v>
      </c>
      <c r="D349">
        <v>4505.62</v>
      </c>
    </row>
    <row r="350" spans="1:4">
      <c r="A350" t="s">
        <v>3</v>
      </c>
      <c r="B350" s="2">
        <v>43512</v>
      </c>
      <c r="C350">
        <v>9.5759000000000007</v>
      </c>
      <c r="D350">
        <v>4505.62</v>
      </c>
    </row>
    <row r="351" spans="1:4">
      <c r="A351" t="s">
        <v>3</v>
      </c>
      <c r="B351" s="2">
        <v>43513</v>
      </c>
      <c r="C351">
        <v>9.5753000000000004</v>
      </c>
      <c r="D351">
        <v>4505.62</v>
      </c>
    </row>
    <row r="352" spans="1:4">
      <c r="A352" t="s">
        <v>3</v>
      </c>
      <c r="B352" s="2">
        <v>43514</v>
      </c>
      <c r="C352">
        <v>9.5091999999999999</v>
      </c>
      <c r="D352">
        <v>4467.49</v>
      </c>
    </row>
    <row r="353" spans="1:4">
      <c r="A353" t="s">
        <v>3</v>
      </c>
      <c r="B353" s="2">
        <v>43515</v>
      </c>
      <c r="C353">
        <v>9.4940999999999995</v>
      </c>
      <c r="D353">
        <v>4459.78</v>
      </c>
    </row>
    <row r="354" spans="1:4">
      <c r="A354" t="s">
        <v>3</v>
      </c>
      <c r="B354" s="2">
        <v>43516</v>
      </c>
      <c r="C354">
        <v>9.5762</v>
      </c>
      <c r="D354">
        <v>4513.03</v>
      </c>
    </row>
    <row r="355" spans="1:4">
      <c r="A355" t="s">
        <v>3</v>
      </c>
      <c r="B355" s="2">
        <v>43517</v>
      </c>
      <c r="C355">
        <v>9.7027999999999999</v>
      </c>
      <c r="D355">
        <v>4538.97</v>
      </c>
    </row>
    <row r="356" spans="1:4">
      <c r="A356" t="s">
        <v>3</v>
      </c>
      <c r="B356" s="2">
        <v>43518</v>
      </c>
      <c r="C356">
        <v>9.7452000000000005</v>
      </c>
      <c r="D356">
        <v>4546.7299999999996</v>
      </c>
    </row>
    <row r="357" spans="1:4">
      <c r="A357" t="s">
        <v>3</v>
      </c>
      <c r="B357" s="2">
        <v>43519</v>
      </c>
      <c r="C357">
        <v>9.7446000000000002</v>
      </c>
      <c r="D357">
        <v>4546.7299999999996</v>
      </c>
    </row>
    <row r="358" spans="1:4">
      <c r="A358" t="s">
        <v>3</v>
      </c>
      <c r="B358" s="2">
        <v>43520</v>
      </c>
      <c r="C358">
        <v>9.7439999999999998</v>
      </c>
      <c r="D358">
        <v>4546.7299999999996</v>
      </c>
    </row>
    <row r="359" spans="1:4">
      <c r="A359" t="s">
        <v>3</v>
      </c>
      <c r="B359" s="2">
        <v>43521</v>
      </c>
      <c r="C359">
        <v>9.8308</v>
      </c>
      <c r="D359">
        <v>4582.3900000000003</v>
      </c>
    </row>
    <row r="360" spans="1:4">
      <c r="A360" t="s">
        <v>3</v>
      </c>
      <c r="B360" s="2">
        <v>43522</v>
      </c>
      <c r="C360">
        <v>9.8178999999999998</v>
      </c>
      <c r="D360">
        <v>4563.38</v>
      </c>
    </row>
    <row r="361" spans="1:4">
      <c r="A361" t="s">
        <v>3</v>
      </c>
      <c r="B361" s="2">
        <v>43523</v>
      </c>
      <c r="C361">
        <v>9.7227999999999994</v>
      </c>
      <c r="D361">
        <v>4557.95</v>
      </c>
    </row>
    <row r="362" spans="1:4">
      <c r="A362" t="s">
        <v>3</v>
      </c>
      <c r="B362" s="2">
        <v>43524</v>
      </c>
      <c r="C362">
        <v>9.7667000000000002</v>
      </c>
      <c r="D362">
        <v>4562.57</v>
      </c>
    </row>
    <row r="363" spans="1:4">
      <c r="A363" t="s">
        <v>3</v>
      </c>
      <c r="B363" s="2">
        <v>43525</v>
      </c>
      <c r="C363">
        <v>9.7848000000000006</v>
      </c>
      <c r="D363">
        <v>4595.79</v>
      </c>
    </row>
    <row r="364" spans="1:4">
      <c r="A364" t="s">
        <v>3</v>
      </c>
      <c r="B364" s="2">
        <v>43526</v>
      </c>
      <c r="C364">
        <v>9.7842000000000002</v>
      </c>
      <c r="D364">
        <v>4595.79</v>
      </c>
    </row>
    <row r="365" spans="1:4">
      <c r="A365" t="s">
        <v>3</v>
      </c>
      <c r="B365" s="2">
        <v>43527</v>
      </c>
      <c r="C365">
        <v>9.7836999999999996</v>
      </c>
      <c r="D365">
        <v>4595.79</v>
      </c>
    </row>
    <row r="366" spans="1:4">
      <c r="A366" t="s">
        <v>3</v>
      </c>
      <c r="B366" s="2">
        <v>43528</v>
      </c>
      <c r="C366">
        <v>9.7830999999999992</v>
      </c>
      <c r="D366">
        <v>4595.79</v>
      </c>
    </row>
    <row r="367" spans="1:4">
      <c r="A367" t="s">
        <v>3</v>
      </c>
      <c r="B367" s="2">
        <v>43529</v>
      </c>
      <c r="C367">
        <v>9.9146999999999998</v>
      </c>
      <c r="D367">
        <v>4656.16</v>
      </c>
    </row>
    <row r="368" spans="1:4">
      <c r="A368" t="s">
        <v>3</v>
      </c>
      <c r="B368" s="2">
        <v>43530</v>
      </c>
      <c r="C368">
        <v>10.0274</v>
      </c>
      <c r="D368">
        <v>4681.3900000000003</v>
      </c>
    </row>
    <row r="369" spans="1:4">
      <c r="A369" t="s">
        <v>3</v>
      </c>
      <c r="B369" s="2">
        <v>43531</v>
      </c>
      <c r="C369">
        <v>10.061400000000001</v>
      </c>
      <c r="D369">
        <v>4680.17</v>
      </c>
    </row>
    <row r="370" spans="1:4">
      <c r="A370" t="s">
        <v>3</v>
      </c>
      <c r="B370" s="2">
        <v>43532</v>
      </c>
      <c r="C370">
        <v>10.081799999999999</v>
      </c>
      <c r="D370">
        <v>4673.82</v>
      </c>
    </row>
    <row r="371" spans="1:4">
      <c r="A371" t="s">
        <v>3</v>
      </c>
      <c r="B371" s="2">
        <v>43533</v>
      </c>
      <c r="C371">
        <v>10.081200000000001</v>
      </c>
      <c r="D371">
        <v>4673.82</v>
      </c>
    </row>
    <row r="372" spans="1:4">
      <c r="A372" t="s">
        <v>3</v>
      </c>
      <c r="B372" s="2">
        <v>43534</v>
      </c>
      <c r="C372">
        <v>10.0806</v>
      </c>
      <c r="D372">
        <v>4673.82</v>
      </c>
    </row>
    <row r="373" spans="1:4">
      <c r="A373" t="s">
        <v>3</v>
      </c>
      <c r="B373" s="2">
        <v>43535</v>
      </c>
      <c r="C373">
        <v>10.325100000000001</v>
      </c>
      <c r="D373">
        <v>4738.07</v>
      </c>
    </row>
    <row r="374" spans="1:4">
      <c r="A374" t="s">
        <v>3</v>
      </c>
      <c r="B374" s="2">
        <v>43536</v>
      </c>
      <c r="C374">
        <v>10.415699999999999</v>
      </c>
      <c r="D374">
        <v>4786.18</v>
      </c>
    </row>
    <row r="375" spans="1:4">
      <c r="A375" t="s">
        <v>3</v>
      </c>
      <c r="B375" s="2">
        <v>43537</v>
      </c>
      <c r="C375">
        <v>10.3339</v>
      </c>
      <c r="D375">
        <v>4796.5600000000004</v>
      </c>
    </row>
    <row r="376" spans="1:4">
      <c r="A376" t="s">
        <v>3</v>
      </c>
      <c r="B376" s="2">
        <v>43538</v>
      </c>
      <c r="C376">
        <v>10.3748</v>
      </c>
      <c r="D376">
        <v>4795.3100000000004</v>
      </c>
    </row>
    <row r="377" spans="1:4">
      <c r="A377" t="s">
        <v>3</v>
      </c>
      <c r="B377" s="2">
        <v>43539</v>
      </c>
      <c r="C377">
        <v>10.3889</v>
      </c>
      <c r="D377">
        <v>4823.43</v>
      </c>
    </row>
    <row r="378" spans="1:4">
      <c r="A378" t="s">
        <v>3</v>
      </c>
      <c r="B378" s="2">
        <v>43540</v>
      </c>
      <c r="C378">
        <v>10.388299999999999</v>
      </c>
      <c r="D378">
        <v>4823.43</v>
      </c>
    </row>
    <row r="379" spans="1:4">
      <c r="A379" t="s">
        <v>3</v>
      </c>
      <c r="B379" s="2">
        <v>43541</v>
      </c>
      <c r="C379">
        <v>10.387700000000001</v>
      </c>
      <c r="D379">
        <v>4823.43</v>
      </c>
    </row>
    <row r="380" spans="1:4">
      <c r="A380" t="s">
        <v>3</v>
      </c>
      <c r="B380" s="2">
        <v>43542</v>
      </c>
      <c r="C380">
        <v>10.368</v>
      </c>
      <c r="D380">
        <v>4832.87</v>
      </c>
    </row>
    <row r="381" spans="1:4">
      <c r="A381" t="s">
        <v>3</v>
      </c>
      <c r="B381" s="2">
        <v>43543</v>
      </c>
      <c r="C381">
        <v>10.3964</v>
      </c>
      <c r="D381">
        <v>4862.88</v>
      </c>
    </row>
    <row r="382" spans="1:4">
      <c r="A382" t="s">
        <v>3</v>
      </c>
      <c r="B382" s="2">
        <v>43544</v>
      </c>
      <c r="C382">
        <v>10.360099999999999</v>
      </c>
      <c r="D382">
        <v>4855.68</v>
      </c>
    </row>
    <row r="383" spans="1:4">
      <c r="A383" t="s">
        <v>3</v>
      </c>
      <c r="B383" s="2">
        <v>43545</v>
      </c>
      <c r="C383">
        <v>10.359500000000001</v>
      </c>
      <c r="D383">
        <v>4855.68</v>
      </c>
    </row>
    <row r="384" spans="1:4">
      <c r="A384" t="s">
        <v>3</v>
      </c>
      <c r="B384" s="2">
        <v>43546</v>
      </c>
      <c r="C384">
        <v>10.2829</v>
      </c>
      <c r="D384">
        <v>4828.32</v>
      </c>
    </row>
    <row r="385" spans="1:4">
      <c r="A385" t="s">
        <v>3</v>
      </c>
      <c r="B385" s="2">
        <v>43547</v>
      </c>
      <c r="C385">
        <v>10.282299999999999</v>
      </c>
      <c r="D385">
        <v>4828.32</v>
      </c>
    </row>
    <row r="386" spans="1:4">
      <c r="A386" t="s">
        <v>3</v>
      </c>
      <c r="B386" s="2">
        <v>43548</v>
      </c>
      <c r="C386">
        <v>10.281700000000001</v>
      </c>
      <c r="D386">
        <v>4828.32</v>
      </c>
    </row>
    <row r="387" spans="1:4">
      <c r="A387" t="s">
        <v>3</v>
      </c>
      <c r="B387" s="2">
        <v>43549</v>
      </c>
      <c r="C387">
        <v>10.155900000000001</v>
      </c>
      <c r="D387">
        <v>4786.25</v>
      </c>
    </row>
    <row r="388" spans="1:4">
      <c r="A388" t="s">
        <v>3</v>
      </c>
      <c r="B388" s="2">
        <v>43550</v>
      </c>
      <c r="C388">
        <v>10.2683</v>
      </c>
      <c r="D388">
        <v>4835.66</v>
      </c>
    </row>
    <row r="389" spans="1:4">
      <c r="A389" t="s">
        <v>3</v>
      </c>
      <c r="B389" s="2">
        <v>43551</v>
      </c>
      <c r="C389">
        <v>10.330399999999999</v>
      </c>
      <c r="D389">
        <v>4827.63</v>
      </c>
    </row>
    <row r="390" spans="1:4">
      <c r="A390" t="s">
        <v>3</v>
      </c>
      <c r="B390" s="2">
        <v>43552</v>
      </c>
      <c r="C390">
        <v>10.3797</v>
      </c>
      <c r="D390">
        <v>4879.57</v>
      </c>
    </row>
    <row r="391" spans="1:4">
      <c r="A391" t="s">
        <v>3</v>
      </c>
      <c r="B391" s="2">
        <v>43553</v>
      </c>
      <c r="C391">
        <v>10.391500000000001</v>
      </c>
      <c r="D391">
        <v>4907.57</v>
      </c>
    </row>
    <row r="392" spans="1:4">
      <c r="A392" t="s">
        <v>3</v>
      </c>
      <c r="B392" s="2">
        <v>43554</v>
      </c>
      <c r="C392">
        <v>10.3909</v>
      </c>
      <c r="D392">
        <v>4907.57</v>
      </c>
    </row>
    <row r="393" spans="1:4">
      <c r="A393" t="s">
        <v>3</v>
      </c>
      <c r="B393" s="2">
        <v>43555</v>
      </c>
      <c r="C393">
        <v>10.3903</v>
      </c>
      <c r="D393">
        <v>4907.57</v>
      </c>
    </row>
    <row r="394" spans="1:4">
      <c r="A394" t="s">
        <v>3</v>
      </c>
      <c r="B394" s="2">
        <v>43556</v>
      </c>
      <c r="C394">
        <v>10.3659</v>
      </c>
      <c r="D394">
        <v>4928.55</v>
      </c>
    </row>
    <row r="395" spans="1:4">
      <c r="A395" t="s">
        <v>3</v>
      </c>
      <c r="B395" s="2">
        <v>43557</v>
      </c>
      <c r="C395">
        <v>10.375299999999999</v>
      </c>
      <c r="D395">
        <v>4938.51</v>
      </c>
    </row>
    <row r="396" spans="1:4">
      <c r="A396" t="s">
        <v>3</v>
      </c>
      <c r="B396" s="2">
        <v>43558</v>
      </c>
      <c r="C396">
        <v>10.3409</v>
      </c>
      <c r="D396">
        <v>4912.21</v>
      </c>
    </row>
    <row r="397" spans="1:4">
      <c r="A397" t="s">
        <v>3</v>
      </c>
      <c r="B397" s="2">
        <v>43559</v>
      </c>
      <c r="C397">
        <v>10.3477</v>
      </c>
      <c r="D397">
        <v>4895.71</v>
      </c>
    </row>
    <row r="398" spans="1:4">
      <c r="A398" t="s">
        <v>3</v>
      </c>
      <c r="B398" s="2">
        <v>43560</v>
      </c>
      <c r="C398">
        <v>10.3688</v>
      </c>
      <c r="D398">
        <v>4922.75</v>
      </c>
    </row>
    <row r="399" spans="1:4">
      <c r="A399" t="s">
        <v>3</v>
      </c>
      <c r="B399" s="2">
        <v>43561</v>
      </c>
      <c r="C399">
        <v>10.3682</v>
      </c>
      <c r="D399">
        <v>4922.75</v>
      </c>
    </row>
    <row r="400" spans="1:4">
      <c r="A400" t="s">
        <v>3</v>
      </c>
      <c r="B400" s="2">
        <v>43562</v>
      </c>
      <c r="C400">
        <v>10.3675</v>
      </c>
      <c r="D400">
        <v>4922.75</v>
      </c>
    </row>
    <row r="401" spans="1:4">
      <c r="A401" t="s">
        <v>3</v>
      </c>
      <c r="B401" s="2">
        <v>43563</v>
      </c>
      <c r="C401">
        <v>10.305</v>
      </c>
      <c r="D401">
        <v>4896.6899999999996</v>
      </c>
    </row>
    <row r="402" spans="1:4">
      <c r="A402" t="s">
        <v>3</v>
      </c>
      <c r="B402" s="2">
        <v>43564</v>
      </c>
      <c r="C402">
        <v>10.305300000000001</v>
      </c>
      <c r="D402">
        <v>4921.68</v>
      </c>
    </row>
    <row r="403" spans="1:4">
      <c r="A403" t="s">
        <v>3</v>
      </c>
      <c r="B403" s="2">
        <v>43565</v>
      </c>
      <c r="C403">
        <v>10.3322</v>
      </c>
      <c r="D403">
        <v>4889.46</v>
      </c>
    </row>
    <row r="404" spans="1:4">
      <c r="A404" t="s">
        <v>3</v>
      </c>
      <c r="B404" s="2">
        <v>43566</v>
      </c>
      <c r="C404">
        <v>10.3414</v>
      </c>
      <c r="D404">
        <v>4894.58</v>
      </c>
    </row>
    <row r="405" spans="1:4">
      <c r="A405" t="s">
        <v>3</v>
      </c>
      <c r="B405" s="2">
        <v>43567</v>
      </c>
      <c r="C405">
        <v>10.3858</v>
      </c>
      <c r="D405">
        <v>4914.3900000000003</v>
      </c>
    </row>
    <row r="406" spans="1:4">
      <c r="A406" t="s">
        <v>3</v>
      </c>
      <c r="B406" s="2">
        <v>43568</v>
      </c>
      <c r="C406">
        <v>10.3851</v>
      </c>
      <c r="D406">
        <v>4914.3900000000003</v>
      </c>
    </row>
    <row r="407" spans="1:4">
      <c r="A407" t="s">
        <v>3</v>
      </c>
      <c r="B407" s="2">
        <v>43569</v>
      </c>
      <c r="C407">
        <v>10.384499999999999</v>
      </c>
      <c r="D407">
        <v>4914.3900000000003</v>
      </c>
    </row>
    <row r="408" spans="1:4">
      <c r="A408" t="s">
        <v>3</v>
      </c>
      <c r="B408" s="2">
        <v>43570</v>
      </c>
      <c r="C408">
        <v>10.4412</v>
      </c>
      <c r="D408">
        <v>4934.17</v>
      </c>
    </row>
    <row r="409" spans="1:4">
      <c r="A409" t="s">
        <v>3</v>
      </c>
      <c r="B409" s="2">
        <v>43571</v>
      </c>
      <c r="C409">
        <v>10.5258</v>
      </c>
      <c r="D409">
        <v>4971.92</v>
      </c>
    </row>
    <row r="410" spans="1:4">
      <c r="A410" t="s">
        <v>3</v>
      </c>
      <c r="B410" s="2">
        <v>43572</v>
      </c>
      <c r="C410">
        <v>10.5252</v>
      </c>
      <c r="D410">
        <v>4971.92</v>
      </c>
    </row>
    <row r="411" spans="1:4">
      <c r="A411" t="s">
        <v>3</v>
      </c>
      <c r="B411" s="2">
        <v>43573</v>
      </c>
      <c r="C411">
        <v>10.4154</v>
      </c>
      <c r="D411">
        <v>4949.1000000000004</v>
      </c>
    </row>
    <row r="412" spans="1:4">
      <c r="A412" t="s">
        <v>3</v>
      </c>
      <c r="B412" s="2">
        <v>43574</v>
      </c>
      <c r="C412">
        <v>10.4147</v>
      </c>
      <c r="D412">
        <v>4949.1000000000004</v>
      </c>
    </row>
    <row r="413" spans="1:4">
      <c r="A413" t="s">
        <v>3</v>
      </c>
      <c r="B413" s="2">
        <v>43575</v>
      </c>
      <c r="C413">
        <v>10.414099999999999</v>
      </c>
      <c r="D413">
        <v>4949.1000000000004</v>
      </c>
    </row>
    <row r="414" spans="1:4">
      <c r="A414" t="s">
        <v>3</v>
      </c>
      <c r="B414" s="2">
        <v>43576</v>
      </c>
      <c r="C414">
        <v>10.413399999999999</v>
      </c>
      <c r="D414">
        <v>4949.1000000000004</v>
      </c>
    </row>
    <row r="415" spans="1:4">
      <c r="A415" t="s">
        <v>3</v>
      </c>
      <c r="B415" s="2">
        <v>43577</v>
      </c>
      <c r="C415">
        <v>10.301399999999999</v>
      </c>
      <c r="D415">
        <v>4880.13</v>
      </c>
    </row>
    <row r="416" spans="1:4">
      <c r="A416" t="s">
        <v>3</v>
      </c>
      <c r="B416" s="2">
        <v>43578</v>
      </c>
      <c r="C416">
        <v>10.3331</v>
      </c>
      <c r="D416">
        <v>4873.88</v>
      </c>
    </row>
    <row r="417" spans="1:4">
      <c r="A417" t="s">
        <v>3</v>
      </c>
      <c r="B417" s="2">
        <v>43579</v>
      </c>
      <c r="C417">
        <v>10.383599999999999</v>
      </c>
      <c r="D417">
        <v>4928.95</v>
      </c>
    </row>
    <row r="418" spans="1:4">
      <c r="A418" t="s">
        <v>3</v>
      </c>
      <c r="B418" s="2">
        <v>43580</v>
      </c>
      <c r="C418">
        <v>10.352</v>
      </c>
      <c r="D418">
        <v>4897.32</v>
      </c>
    </row>
    <row r="419" spans="1:4">
      <c r="A419" t="s">
        <v>3</v>
      </c>
      <c r="B419" s="2">
        <v>43581</v>
      </c>
      <c r="C419">
        <v>10.3748</v>
      </c>
      <c r="D419">
        <v>4926.08</v>
      </c>
    </row>
    <row r="420" spans="1:4">
      <c r="A420" t="s">
        <v>3</v>
      </c>
      <c r="B420" s="2">
        <v>43582</v>
      </c>
      <c r="C420">
        <v>10.3741</v>
      </c>
      <c r="D420">
        <v>4926.08</v>
      </c>
    </row>
    <row r="421" spans="1:4">
      <c r="A421" t="s">
        <v>3</v>
      </c>
      <c r="B421" s="2">
        <v>43583</v>
      </c>
      <c r="C421">
        <v>10.3735</v>
      </c>
      <c r="D421">
        <v>4926.08</v>
      </c>
    </row>
    <row r="422" spans="1:4">
      <c r="A422" t="s">
        <v>3</v>
      </c>
      <c r="B422" s="2">
        <v>43584</v>
      </c>
      <c r="C422">
        <v>10.3728</v>
      </c>
      <c r="D422">
        <v>4926.08</v>
      </c>
    </row>
    <row r="423" spans="1:4">
      <c r="A423" t="s">
        <v>3</v>
      </c>
      <c r="B423" s="2">
        <v>43585</v>
      </c>
      <c r="C423">
        <v>10.2994</v>
      </c>
      <c r="D423">
        <v>4915.46</v>
      </c>
    </row>
    <row r="424" spans="1:4">
      <c r="A424" t="s">
        <v>3</v>
      </c>
      <c r="B424" s="2">
        <v>43586</v>
      </c>
      <c r="C424">
        <v>10.2988</v>
      </c>
      <c r="D424">
        <v>4915.46</v>
      </c>
    </row>
    <row r="425" spans="1:4">
      <c r="A425" t="s">
        <v>3</v>
      </c>
      <c r="B425" s="2">
        <v>43587</v>
      </c>
      <c r="C425">
        <v>10.206300000000001</v>
      </c>
      <c r="D425">
        <v>4901.93</v>
      </c>
    </row>
    <row r="426" spans="1:4">
      <c r="A426" t="s">
        <v>3</v>
      </c>
      <c r="B426" s="2">
        <v>43588</v>
      </c>
      <c r="C426">
        <v>10.2281</v>
      </c>
      <c r="D426">
        <v>4896.1000000000004</v>
      </c>
    </row>
    <row r="427" spans="1:4">
      <c r="A427" t="s">
        <v>3</v>
      </c>
      <c r="B427" s="2">
        <v>43589</v>
      </c>
      <c r="C427">
        <v>10.227399999999999</v>
      </c>
      <c r="D427">
        <v>4896.1000000000004</v>
      </c>
    </row>
    <row r="428" spans="1:4">
      <c r="A428" t="s">
        <v>3</v>
      </c>
      <c r="B428" s="2">
        <v>43590</v>
      </c>
      <c r="C428">
        <v>10.226800000000001</v>
      </c>
      <c r="D428">
        <v>4896.1000000000004</v>
      </c>
    </row>
    <row r="429" spans="1:4">
      <c r="A429" t="s">
        <v>3</v>
      </c>
      <c r="B429" s="2">
        <v>43591</v>
      </c>
      <c r="C429">
        <v>10.0802</v>
      </c>
      <c r="D429">
        <v>4849.01</v>
      </c>
    </row>
    <row r="430" spans="1:4">
      <c r="A430" t="s">
        <v>3</v>
      </c>
      <c r="B430" s="2">
        <v>43592</v>
      </c>
      <c r="C430">
        <v>10.071899999999999</v>
      </c>
      <c r="D430">
        <v>4807.01</v>
      </c>
    </row>
    <row r="431" spans="1:4">
      <c r="A431" t="s">
        <v>3</v>
      </c>
      <c r="B431" s="2">
        <v>43593</v>
      </c>
      <c r="C431">
        <v>9.9924999999999997</v>
      </c>
      <c r="D431">
        <v>4749.79</v>
      </c>
    </row>
    <row r="432" spans="1:4">
      <c r="A432" t="s">
        <v>3</v>
      </c>
      <c r="B432" s="2">
        <v>43594</v>
      </c>
      <c r="C432">
        <v>9.9895999999999994</v>
      </c>
      <c r="D432">
        <v>4728.88</v>
      </c>
    </row>
    <row r="433" spans="1:4">
      <c r="A433" t="s">
        <v>3</v>
      </c>
      <c r="B433" s="2">
        <v>43595</v>
      </c>
      <c r="C433">
        <v>9.9855999999999998</v>
      </c>
      <c r="D433">
        <v>4721.84</v>
      </c>
    </row>
    <row r="434" spans="1:4">
      <c r="A434" t="s">
        <v>3</v>
      </c>
      <c r="B434" s="2">
        <v>43596</v>
      </c>
      <c r="C434">
        <v>9.9849999999999994</v>
      </c>
      <c r="D434">
        <v>4721.84</v>
      </c>
    </row>
    <row r="435" spans="1:4">
      <c r="A435" t="s">
        <v>3</v>
      </c>
      <c r="B435" s="2">
        <v>43597</v>
      </c>
      <c r="C435">
        <v>9.9844000000000008</v>
      </c>
      <c r="D435">
        <v>4721.84</v>
      </c>
    </row>
    <row r="436" spans="1:4">
      <c r="A436" t="s">
        <v>3</v>
      </c>
      <c r="B436" s="2">
        <v>43598</v>
      </c>
      <c r="C436">
        <v>9.8963000000000001</v>
      </c>
      <c r="D436">
        <v>4659.92</v>
      </c>
    </row>
    <row r="437" spans="1:4">
      <c r="A437" t="s">
        <v>3</v>
      </c>
      <c r="B437" s="2">
        <v>43599</v>
      </c>
      <c r="C437">
        <v>9.8850999999999996</v>
      </c>
      <c r="D437">
        <v>4687.43</v>
      </c>
    </row>
    <row r="438" spans="1:4">
      <c r="A438" t="s">
        <v>3</v>
      </c>
      <c r="B438" s="2">
        <v>43600</v>
      </c>
      <c r="C438">
        <v>9.8826000000000001</v>
      </c>
      <c r="D438">
        <v>4660.92</v>
      </c>
    </row>
    <row r="439" spans="1:4">
      <c r="A439" t="s">
        <v>3</v>
      </c>
      <c r="B439" s="2">
        <v>43601</v>
      </c>
      <c r="C439">
        <v>9.9709000000000003</v>
      </c>
      <c r="D439">
        <v>4694.5200000000004</v>
      </c>
    </row>
    <row r="440" spans="1:4">
      <c r="A440" t="s">
        <v>3</v>
      </c>
      <c r="B440" s="2">
        <v>43602</v>
      </c>
      <c r="C440">
        <v>10.1478</v>
      </c>
      <c r="D440">
        <v>4752.92</v>
      </c>
    </row>
    <row r="441" spans="1:4">
      <c r="A441" t="s">
        <v>3</v>
      </c>
      <c r="B441" s="2">
        <v>43603</v>
      </c>
      <c r="C441">
        <v>10.1472</v>
      </c>
      <c r="D441">
        <v>4752.92</v>
      </c>
    </row>
    <row r="442" spans="1:4">
      <c r="A442" t="s">
        <v>3</v>
      </c>
      <c r="B442" s="2">
        <v>43604</v>
      </c>
      <c r="C442">
        <v>10.1465</v>
      </c>
      <c r="D442">
        <v>4752.92</v>
      </c>
    </row>
    <row r="443" spans="1:4">
      <c r="A443" t="s">
        <v>3</v>
      </c>
      <c r="B443" s="2">
        <v>43605</v>
      </c>
      <c r="C443">
        <v>10.3414</v>
      </c>
      <c r="D443">
        <v>4927.2700000000004</v>
      </c>
    </row>
    <row r="444" spans="1:4">
      <c r="A444" t="s">
        <v>3</v>
      </c>
      <c r="B444" s="2">
        <v>43606</v>
      </c>
      <c r="C444">
        <v>10.3552</v>
      </c>
      <c r="D444">
        <v>4877.63</v>
      </c>
    </row>
    <row r="445" spans="1:4">
      <c r="A445" t="s">
        <v>3</v>
      </c>
      <c r="B445" s="2">
        <v>43607</v>
      </c>
      <c r="C445">
        <v>10.3828</v>
      </c>
      <c r="D445">
        <v>4888.41</v>
      </c>
    </row>
    <row r="446" spans="1:4">
      <c r="A446" t="s">
        <v>3</v>
      </c>
      <c r="B446" s="2">
        <v>43608</v>
      </c>
      <c r="C446">
        <v>10.352600000000001</v>
      </c>
      <c r="D446">
        <v>4864.7</v>
      </c>
    </row>
    <row r="447" spans="1:4">
      <c r="A447" t="s">
        <v>3</v>
      </c>
      <c r="B447" s="2">
        <v>43609</v>
      </c>
      <c r="C447">
        <v>10.488899999999999</v>
      </c>
      <c r="D447">
        <v>4948.3999999999996</v>
      </c>
    </row>
    <row r="448" spans="1:4">
      <c r="A448" t="s">
        <v>3</v>
      </c>
      <c r="B448" s="2">
        <v>43610</v>
      </c>
      <c r="C448">
        <v>10.488300000000001</v>
      </c>
      <c r="D448">
        <v>4948.3999999999996</v>
      </c>
    </row>
    <row r="449" spans="1:4">
      <c r="A449" t="s">
        <v>3</v>
      </c>
      <c r="B449" s="2">
        <v>43611</v>
      </c>
      <c r="C449">
        <v>10.4876</v>
      </c>
      <c r="D449">
        <v>4948.3999999999996</v>
      </c>
    </row>
    <row r="450" spans="1:4">
      <c r="A450" t="s">
        <v>3</v>
      </c>
      <c r="B450" s="2">
        <v>43612</v>
      </c>
      <c r="C450">
        <v>10.685499999999999</v>
      </c>
      <c r="D450">
        <v>4985.79</v>
      </c>
    </row>
    <row r="451" spans="1:4">
      <c r="A451" t="s">
        <v>3</v>
      </c>
      <c r="B451" s="2">
        <v>43613</v>
      </c>
      <c r="C451">
        <v>10.639900000000001</v>
      </c>
      <c r="D451">
        <v>4993.54</v>
      </c>
    </row>
    <row r="452" spans="1:4">
      <c r="A452" t="s">
        <v>3</v>
      </c>
      <c r="B452" s="2">
        <v>43614</v>
      </c>
      <c r="C452">
        <v>10.5947</v>
      </c>
      <c r="D452">
        <v>4960.2</v>
      </c>
    </row>
    <row r="453" spans="1:4">
      <c r="A453" t="s">
        <v>3</v>
      </c>
      <c r="B453" s="2">
        <v>43615</v>
      </c>
      <c r="C453">
        <v>10.6347</v>
      </c>
      <c r="D453">
        <v>4993.12</v>
      </c>
    </row>
    <row r="454" spans="1:4">
      <c r="A454" t="s">
        <v>3</v>
      </c>
      <c r="B454" s="2">
        <v>43616</v>
      </c>
      <c r="C454">
        <v>10.6698</v>
      </c>
      <c r="D454">
        <v>4986.55</v>
      </c>
    </row>
    <row r="455" spans="1:4">
      <c r="A455" t="s">
        <v>3</v>
      </c>
      <c r="B455" s="2">
        <v>43617</v>
      </c>
      <c r="C455">
        <v>10.6691</v>
      </c>
      <c r="D455">
        <v>4986.55</v>
      </c>
    </row>
    <row r="456" spans="1:4">
      <c r="A456" t="s">
        <v>3</v>
      </c>
      <c r="B456" s="2">
        <v>43618</v>
      </c>
      <c r="C456">
        <v>10.6685</v>
      </c>
      <c r="D456">
        <v>4986.55</v>
      </c>
    </row>
    <row r="457" spans="1:4">
      <c r="A457" t="s">
        <v>3</v>
      </c>
      <c r="B457" s="2">
        <v>43619</v>
      </c>
      <c r="C457">
        <v>10.796099999999999</v>
      </c>
      <c r="D457">
        <v>5051.84</v>
      </c>
    </row>
    <row r="458" spans="1:4">
      <c r="A458" t="s">
        <v>3</v>
      </c>
      <c r="B458" s="2">
        <v>43620</v>
      </c>
      <c r="C458">
        <v>10.7606</v>
      </c>
      <c r="D458">
        <v>5028.2</v>
      </c>
    </row>
    <row r="459" spans="1:4">
      <c r="A459" t="s">
        <v>3</v>
      </c>
      <c r="B459" s="2">
        <v>43621</v>
      </c>
      <c r="C459">
        <v>10.7599</v>
      </c>
      <c r="D459">
        <v>5028.2</v>
      </c>
    </row>
    <row r="460" spans="1:4">
      <c r="A460" t="s">
        <v>3</v>
      </c>
      <c r="B460" s="2">
        <v>43622</v>
      </c>
      <c r="C460">
        <v>10.684699999999999</v>
      </c>
      <c r="D460">
        <v>4950.8999999999996</v>
      </c>
    </row>
    <row r="461" spans="1:4">
      <c r="A461" t="s">
        <v>3</v>
      </c>
      <c r="B461" s="2">
        <v>43623</v>
      </c>
      <c r="C461">
        <v>10.6638</v>
      </c>
      <c r="D461">
        <v>4957.28</v>
      </c>
    </row>
    <row r="462" spans="1:4">
      <c r="A462" t="s">
        <v>3</v>
      </c>
      <c r="B462" s="2">
        <v>43624</v>
      </c>
      <c r="C462">
        <v>10.6631</v>
      </c>
      <c r="D462">
        <v>4957.28</v>
      </c>
    </row>
    <row r="463" spans="1:4">
      <c r="A463" t="s">
        <v>3</v>
      </c>
      <c r="B463" s="2">
        <v>43625</v>
      </c>
      <c r="C463">
        <v>10.6624</v>
      </c>
      <c r="D463">
        <v>4957.28</v>
      </c>
    </row>
    <row r="464" spans="1:4">
      <c r="A464" t="s">
        <v>3</v>
      </c>
      <c r="B464" s="2">
        <v>43626</v>
      </c>
      <c r="C464">
        <v>10.7225</v>
      </c>
      <c r="D464">
        <v>4975.3500000000004</v>
      </c>
    </row>
    <row r="465" spans="1:4">
      <c r="A465" t="s">
        <v>3</v>
      </c>
      <c r="B465" s="2">
        <v>43627</v>
      </c>
      <c r="C465">
        <v>10.7562</v>
      </c>
      <c r="D465">
        <v>4996.8500000000004</v>
      </c>
    </row>
    <row r="466" spans="1:4">
      <c r="A466" t="s">
        <v>3</v>
      </c>
      <c r="B466" s="2">
        <v>43628</v>
      </c>
      <c r="C466">
        <v>10.7537</v>
      </c>
      <c r="D466">
        <v>4968.54</v>
      </c>
    </row>
    <row r="467" spans="1:4">
      <c r="A467" t="s">
        <v>3</v>
      </c>
      <c r="B467" s="2">
        <v>43629</v>
      </c>
      <c r="C467">
        <v>10.7689</v>
      </c>
      <c r="D467">
        <v>4967.22</v>
      </c>
    </row>
    <row r="468" spans="1:4">
      <c r="A468" t="s">
        <v>3</v>
      </c>
      <c r="B468" s="2">
        <v>43630</v>
      </c>
      <c r="C468">
        <v>10.6555</v>
      </c>
      <c r="D468">
        <v>4927.38</v>
      </c>
    </row>
    <row r="469" spans="1:4">
      <c r="A469" t="s">
        <v>3</v>
      </c>
      <c r="B469" s="2">
        <v>43631</v>
      </c>
      <c r="C469">
        <v>10.6549</v>
      </c>
      <c r="D469">
        <v>4927.38</v>
      </c>
    </row>
    <row r="470" spans="1:4">
      <c r="A470" t="s">
        <v>3</v>
      </c>
      <c r="B470" s="2">
        <v>43632</v>
      </c>
      <c r="C470">
        <v>10.654199999999999</v>
      </c>
      <c r="D470">
        <v>4927.38</v>
      </c>
    </row>
    <row r="471" spans="1:4">
      <c r="A471" t="s">
        <v>3</v>
      </c>
      <c r="B471" s="2">
        <v>43633</v>
      </c>
      <c r="C471">
        <v>10.5322</v>
      </c>
      <c r="D471">
        <v>4864.1099999999997</v>
      </c>
    </row>
    <row r="472" spans="1:4">
      <c r="A472" t="s">
        <v>3</v>
      </c>
      <c r="B472" s="2">
        <v>43634</v>
      </c>
      <c r="C472">
        <v>10.510300000000001</v>
      </c>
      <c r="D472">
        <v>4873.12</v>
      </c>
    </row>
    <row r="473" spans="1:4">
      <c r="A473" t="s">
        <v>3</v>
      </c>
      <c r="B473" s="2">
        <v>43635</v>
      </c>
      <c r="C473">
        <v>10.5969</v>
      </c>
      <c r="D473">
        <v>4864.66</v>
      </c>
    </row>
    <row r="474" spans="1:4">
      <c r="A474" t="s">
        <v>3</v>
      </c>
      <c r="B474" s="2">
        <v>43636</v>
      </c>
      <c r="C474">
        <v>10.729900000000001</v>
      </c>
      <c r="D474">
        <v>4926.4399999999996</v>
      </c>
    </row>
    <row r="475" spans="1:4">
      <c r="A475" t="s">
        <v>3</v>
      </c>
      <c r="B475" s="2">
        <v>43637</v>
      </c>
      <c r="C475">
        <v>10.638500000000001</v>
      </c>
      <c r="D475">
        <v>4889.3</v>
      </c>
    </row>
    <row r="476" spans="1:4">
      <c r="A476" t="s">
        <v>3</v>
      </c>
      <c r="B476" s="2">
        <v>43638</v>
      </c>
      <c r="C476">
        <v>10.6378</v>
      </c>
      <c r="D476">
        <v>4889.3</v>
      </c>
    </row>
    <row r="477" spans="1:4">
      <c r="A477" t="s">
        <v>3</v>
      </c>
      <c r="B477" s="2">
        <v>43639</v>
      </c>
      <c r="C477">
        <v>10.6371</v>
      </c>
      <c r="D477">
        <v>4889.3</v>
      </c>
    </row>
    <row r="478" spans="1:4">
      <c r="A478" t="s">
        <v>3</v>
      </c>
      <c r="B478" s="2">
        <v>43640</v>
      </c>
      <c r="C478">
        <v>10.5343</v>
      </c>
      <c r="D478">
        <v>4880.59</v>
      </c>
    </row>
    <row r="479" spans="1:4">
      <c r="A479" t="s">
        <v>3</v>
      </c>
      <c r="B479" s="2">
        <v>43641</v>
      </c>
      <c r="C479">
        <v>10.576000000000001</v>
      </c>
      <c r="D479">
        <v>4917.03</v>
      </c>
    </row>
    <row r="480" spans="1:4">
      <c r="A480" t="s">
        <v>3</v>
      </c>
      <c r="B480" s="2">
        <v>43642</v>
      </c>
      <c r="C480">
        <v>10.569900000000001</v>
      </c>
      <c r="D480">
        <v>4942.1099999999997</v>
      </c>
    </row>
    <row r="481" spans="1:4">
      <c r="A481" t="s">
        <v>3</v>
      </c>
      <c r="B481" s="2">
        <v>43643</v>
      </c>
      <c r="C481">
        <v>10.626099999999999</v>
      </c>
      <c r="D481">
        <v>4946.8100000000004</v>
      </c>
    </row>
    <row r="482" spans="1:4">
      <c r="A482" t="s">
        <v>3</v>
      </c>
      <c r="B482" s="2">
        <v>43644</v>
      </c>
      <c r="C482">
        <v>10.640700000000001</v>
      </c>
      <c r="D482">
        <v>4926.59</v>
      </c>
    </row>
    <row r="483" spans="1:4">
      <c r="A483" t="s">
        <v>3</v>
      </c>
      <c r="B483" s="2">
        <v>43645</v>
      </c>
      <c r="C483">
        <v>10.6401</v>
      </c>
      <c r="D483">
        <v>4926.59</v>
      </c>
    </row>
    <row r="484" spans="1:4">
      <c r="A484" t="s">
        <v>3</v>
      </c>
      <c r="B484" s="2">
        <v>43646</v>
      </c>
      <c r="C484">
        <v>10.6394</v>
      </c>
      <c r="D484">
        <v>4926.59</v>
      </c>
    </row>
    <row r="485" spans="1:4">
      <c r="A485" t="s">
        <v>3</v>
      </c>
      <c r="B485" s="2">
        <v>43647</v>
      </c>
      <c r="C485">
        <v>10.6599</v>
      </c>
      <c r="D485">
        <v>4956.03</v>
      </c>
    </row>
    <row r="486" spans="1:4">
      <c r="A486" t="s">
        <v>3</v>
      </c>
      <c r="B486" s="2">
        <v>43648</v>
      </c>
      <c r="C486">
        <v>10.6478</v>
      </c>
      <c r="D486">
        <v>4973.54</v>
      </c>
    </row>
    <row r="487" spans="1:4">
      <c r="A487" t="s">
        <v>3</v>
      </c>
      <c r="B487" s="2">
        <v>43649</v>
      </c>
      <c r="C487">
        <v>10.656700000000001</v>
      </c>
      <c r="D487">
        <v>4979.7</v>
      </c>
    </row>
    <row r="488" spans="1:4">
      <c r="A488" t="s">
        <v>3</v>
      </c>
      <c r="B488" s="2">
        <v>43650</v>
      </c>
      <c r="C488">
        <v>10.673299999999999</v>
      </c>
      <c r="D488">
        <v>4989.24</v>
      </c>
    </row>
    <row r="489" spans="1:4">
      <c r="A489" t="s">
        <v>3</v>
      </c>
      <c r="B489" s="2">
        <v>43651</v>
      </c>
      <c r="C489">
        <v>10.607200000000001</v>
      </c>
      <c r="D489">
        <v>4929.6099999999997</v>
      </c>
    </row>
    <row r="490" spans="1:4">
      <c r="A490" t="s">
        <v>3</v>
      </c>
      <c r="B490" s="2">
        <v>43652</v>
      </c>
      <c r="C490">
        <v>10.6065</v>
      </c>
      <c r="D490">
        <v>4929.6099999999997</v>
      </c>
    </row>
    <row r="491" spans="1:4">
      <c r="A491" t="s">
        <v>3</v>
      </c>
      <c r="B491" s="2">
        <v>43653</v>
      </c>
      <c r="C491">
        <v>10.6059</v>
      </c>
      <c r="D491">
        <v>4929.6099999999997</v>
      </c>
    </row>
    <row r="492" spans="1:4">
      <c r="A492" t="s">
        <v>3</v>
      </c>
      <c r="B492" s="2">
        <v>43654</v>
      </c>
      <c r="C492">
        <v>10.2614</v>
      </c>
      <c r="D492">
        <v>4823.29</v>
      </c>
    </row>
    <row r="493" spans="1:4">
      <c r="A493" t="s">
        <v>3</v>
      </c>
      <c r="B493" s="2">
        <v>43655</v>
      </c>
      <c r="C493">
        <v>10.148099999999999</v>
      </c>
      <c r="D493">
        <v>4825.9799999999996</v>
      </c>
    </row>
    <row r="494" spans="1:4">
      <c r="A494" t="s">
        <v>3</v>
      </c>
      <c r="B494" s="2">
        <v>43656</v>
      </c>
      <c r="C494">
        <v>10.116400000000001</v>
      </c>
      <c r="D494">
        <v>4797.93</v>
      </c>
    </row>
    <row r="495" spans="1:4">
      <c r="A495" t="s">
        <v>3</v>
      </c>
      <c r="B495" s="2">
        <v>43657</v>
      </c>
      <c r="C495">
        <v>10.122</v>
      </c>
      <c r="D495">
        <v>4832.8599999999997</v>
      </c>
    </row>
    <row r="496" spans="1:4">
      <c r="A496" t="s">
        <v>3</v>
      </c>
      <c r="B496" s="2">
        <v>43658</v>
      </c>
      <c r="C496">
        <v>10.1586</v>
      </c>
      <c r="D496">
        <v>4826.62</v>
      </c>
    </row>
    <row r="497" spans="1:4">
      <c r="A497" t="s">
        <v>3</v>
      </c>
      <c r="B497" s="2">
        <v>43659</v>
      </c>
      <c r="C497">
        <v>10.1579</v>
      </c>
      <c r="D497">
        <v>4826.62</v>
      </c>
    </row>
    <row r="498" spans="1:4">
      <c r="A498" t="s">
        <v>3</v>
      </c>
      <c r="B498" s="2">
        <v>43660</v>
      </c>
      <c r="C498">
        <v>10.157299999999999</v>
      </c>
      <c r="D498">
        <v>4826.62</v>
      </c>
    </row>
    <row r="499" spans="1:4">
      <c r="A499" t="s">
        <v>3</v>
      </c>
      <c r="B499" s="2">
        <v>43661</v>
      </c>
      <c r="C499">
        <v>10.133100000000001</v>
      </c>
      <c r="D499">
        <v>4837.18</v>
      </c>
    </row>
    <row r="500" spans="1:4">
      <c r="A500" t="s">
        <v>3</v>
      </c>
      <c r="B500" s="2">
        <v>43662</v>
      </c>
      <c r="C500">
        <v>10.1943</v>
      </c>
      <c r="D500">
        <v>4871.4799999999996</v>
      </c>
    </row>
    <row r="501" spans="1:4">
      <c r="A501" t="s">
        <v>3</v>
      </c>
      <c r="B501" s="2">
        <v>43663</v>
      </c>
      <c r="C501">
        <v>10.255699999999999</v>
      </c>
      <c r="D501">
        <v>4878.57</v>
      </c>
    </row>
    <row r="502" spans="1:4">
      <c r="A502" t="s">
        <v>3</v>
      </c>
      <c r="B502" s="2">
        <v>43664</v>
      </c>
      <c r="C502">
        <v>10.1525</v>
      </c>
      <c r="D502">
        <v>4832.92</v>
      </c>
    </row>
    <row r="503" spans="1:4">
      <c r="A503" t="s">
        <v>3</v>
      </c>
      <c r="B503" s="2">
        <v>43665</v>
      </c>
      <c r="C503">
        <v>9.9154</v>
      </c>
      <c r="D503">
        <v>4757.7299999999996</v>
      </c>
    </row>
    <row r="504" spans="1:4">
      <c r="A504" t="s">
        <v>3</v>
      </c>
      <c r="B504" s="2">
        <v>43666</v>
      </c>
      <c r="C504">
        <v>9.9147999999999996</v>
      </c>
      <c r="D504">
        <v>4757.7299999999996</v>
      </c>
    </row>
    <row r="505" spans="1:4">
      <c r="A505" t="s">
        <v>3</v>
      </c>
      <c r="B505" s="2">
        <v>43667</v>
      </c>
      <c r="C505">
        <v>9.9141999999999992</v>
      </c>
      <c r="D505">
        <v>4757.7299999999996</v>
      </c>
    </row>
    <row r="506" spans="1:4">
      <c r="A506" t="s">
        <v>3</v>
      </c>
      <c r="B506" s="2">
        <v>43668</v>
      </c>
      <c r="C506">
        <v>9.8437000000000001</v>
      </c>
      <c r="D506">
        <v>4729.5</v>
      </c>
    </row>
    <row r="507" spans="1:4">
      <c r="A507" t="s">
        <v>3</v>
      </c>
      <c r="B507" s="2">
        <v>43669</v>
      </c>
      <c r="C507">
        <v>9.8642000000000003</v>
      </c>
      <c r="D507">
        <v>4719.59</v>
      </c>
    </row>
    <row r="508" spans="1:4">
      <c r="A508" t="s">
        <v>3</v>
      </c>
      <c r="B508" s="2">
        <v>43670</v>
      </c>
      <c r="C508">
        <v>9.8010999999999999</v>
      </c>
      <c r="D508">
        <v>4684.12</v>
      </c>
    </row>
    <row r="509" spans="1:4">
      <c r="A509" t="s">
        <v>3</v>
      </c>
      <c r="B509" s="2">
        <v>43671</v>
      </c>
      <c r="C509">
        <v>9.7536000000000005</v>
      </c>
      <c r="D509">
        <v>4685.8</v>
      </c>
    </row>
    <row r="510" spans="1:4">
      <c r="A510" t="s">
        <v>3</v>
      </c>
      <c r="B510" s="2">
        <v>43672</v>
      </c>
      <c r="C510">
        <v>9.8844999999999992</v>
      </c>
      <c r="D510">
        <v>4703.6499999999996</v>
      </c>
    </row>
    <row r="511" spans="1:4">
      <c r="A511" t="s">
        <v>3</v>
      </c>
      <c r="B511" s="2">
        <v>43673</v>
      </c>
      <c r="C511">
        <v>9.8839000000000006</v>
      </c>
      <c r="D511">
        <v>4703.6499999999996</v>
      </c>
    </row>
    <row r="512" spans="1:4">
      <c r="A512" t="s">
        <v>3</v>
      </c>
      <c r="B512" s="2">
        <v>43674</v>
      </c>
      <c r="C512">
        <v>9.8833000000000002</v>
      </c>
      <c r="D512">
        <v>4703.6499999999996</v>
      </c>
    </row>
    <row r="513" spans="1:4">
      <c r="A513" t="s">
        <v>3</v>
      </c>
      <c r="B513" s="2">
        <v>43675</v>
      </c>
      <c r="C513">
        <v>9.8270999999999997</v>
      </c>
      <c r="D513">
        <v>4662.25</v>
      </c>
    </row>
    <row r="514" spans="1:4">
      <c r="A514" t="s">
        <v>3</v>
      </c>
      <c r="B514" s="2">
        <v>43676</v>
      </c>
      <c r="C514">
        <v>9.7668999999999997</v>
      </c>
      <c r="D514">
        <v>4613.74</v>
      </c>
    </row>
    <row r="515" spans="1:4">
      <c r="A515" t="s">
        <v>3</v>
      </c>
      <c r="B515" s="2">
        <v>43677</v>
      </c>
      <c r="C515">
        <v>9.7416</v>
      </c>
      <c r="D515">
        <v>4634.74</v>
      </c>
    </row>
    <row r="516" spans="1:4">
      <c r="A516" t="s">
        <v>3</v>
      </c>
      <c r="B516" s="2">
        <v>43678</v>
      </c>
      <c r="C516">
        <v>9.7009000000000007</v>
      </c>
      <c r="D516">
        <v>4578.93</v>
      </c>
    </row>
    <row r="517" spans="1:4">
      <c r="A517" t="s">
        <v>3</v>
      </c>
      <c r="B517" s="2">
        <v>43679</v>
      </c>
      <c r="C517">
        <v>9.7212999999999994</v>
      </c>
      <c r="D517">
        <v>4584.67</v>
      </c>
    </row>
    <row r="518" spans="1:4">
      <c r="A518" t="s">
        <v>3</v>
      </c>
      <c r="B518" s="2">
        <v>43680</v>
      </c>
      <c r="C518">
        <v>9.7207000000000008</v>
      </c>
      <c r="D518">
        <v>4584.67</v>
      </c>
    </row>
    <row r="519" spans="1:4">
      <c r="A519" t="s">
        <v>3</v>
      </c>
      <c r="B519" s="2">
        <v>43681</v>
      </c>
      <c r="C519">
        <v>9.7201000000000004</v>
      </c>
      <c r="D519">
        <v>4584.67</v>
      </c>
    </row>
    <row r="520" spans="1:4">
      <c r="A520" t="s">
        <v>3</v>
      </c>
      <c r="B520" s="2">
        <v>43682</v>
      </c>
      <c r="C520">
        <v>9.6256000000000004</v>
      </c>
      <c r="D520">
        <v>4531.04</v>
      </c>
    </row>
    <row r="521" spans="1:4">
      <c r="A521" t="s">
        <v>3</v>
      </c>
      <c r="B521" s="2">
        <v>43683</v>
      </c>
      <c r="C521">
        <v>9.7688000000000006</v>
      </c>
      <c r="D521">
        <v>4572.12</v>
      </c>
    </row>
    <row r="522" spans="1:4">
      <c r="A522" t="s">
        <v>3</v>
      </c>
      <c r="B522" s="2">
        <v>43684</v>
      </c>
      <c r="C522">
        <v>9.8041</v>
      </c>
      <c r="D522">
        <v>4537.78</v>
      </c>
    </row>
    <row r="523" spans="1:4">
      <c r="A523" t="s">
        <v>3</v>
      </c>
      <c r="B523" s="2">
        <v>43685</v>
      </c>
      <c r="C523">
        <v>9.9771999999999998</v>
      </c>
      <c r="D523">
        <v>4605.5600000000004</v>
      </c>
    </row>
    <row r="524" spans="1:4">
      <c r="A524" t="s">
        <v>3</v>
      </c>
      <c r="B524" s="2">
        <v>43686</v>
      </c>
      <c r="C524">
        <v>10.1058</v>
      </c>
      <c r="D524">
        <v>4638.8599999999997</v>
      </c>
    </row>
    <row r="525" spans="1:4">
      <c r="A525" t="s">
        <v>3</v>
      </c>
      <c r="B525" s="2">
        <v>43687</v>
      </c>
      <c r="C525">
        <v>10.1052</v>
      </c>
      <c r="D525">
        <v>4638.8599999999997</v>
      </c>
    </row>
    <row r="526" spans="1:4">
      <c r="A526" t="s">
        <v>3</v>
      </c>
      <c r="B526" s="2">
        <v>43688</v>
      </c>
      <c r="C526">
        <v>10.1045</v>
      </c>
      <c r="D526">
        <v>4638.8599999999997</v>
      </c>
    </row>
    <row r="527" spans="1:4">
      <c r="A527" t="s">
        <v>3</v>
      </c>
      <c r="B527" s="2">
        <v>43689</v>
      </c>
      <c r="C527">
        <v>10.103999999999999</v>
      </c>
      <c r="D527">
        <v>4638.8599999999997</v>
      </c>
    </row>
    <row r="528" spans="1:4">
      <c r="A528" t="s">
        <v>3</v>
      </c>
      <c r="B528" s="2">
        <v>43690</v>
      </c>
      <c r="C528">
        <v>9.9364000000000008</v>
      </c>
      <c r="D528">
        <v>4556.47</v>
      </c>
    </row>
    <row r="529" spans="1:4">
      <c r="A529" t="s">
        <v>3</v>
      </c>
      <c r="B529" s="2">
        <v>43691</v>
      </c>
      <c r="C529">
        <v>10.0008</v>
      </c>
      <c r="D529">
        <v>4599.91</v>
      </c>
    </row>
    <row r="530" spans="1:4">
      <c r="A530" t="s">
        <v>3</v>
      </c>
      <c r="B530" s="2">
        <v>43692</v>
      </c>
      <c r="C530">
        <v>10.0002</v>
      </c>
      <c r="D530">
        <v>4599.91</v>
      </c>
    </row>
    <row r="531" spans="1:4">
      <c r="A531" t="s">
        <v>3</v>
      </c>
      <c r="B531" s="2">
        <v>43693</v>
      </c>
      <c r="C531">
        <v>10.017799999999999</v>
      </c>
      <c r="D531">
        <v>4607.63</v>
      </c>
    </row>
    <row r="532" spans="1:4">
      <c r="A532" t="s">
        <v>3</v>
      </c>
      <c r="B532" s="2">
        <v>43694</v>
      </c>
      <c r="C532">
        <v>10.017200000000001</v>
      </c>
      <c r="D532">
        <v>4607.63</v>
      </c>
    </row>
    <row r="533" spans="1:4">
      <c r="A533" t="s">
        <v>3</v>
      </c>
      <c r="B533" s="2">
        <v>43695</v>
      </c>
      <c r="C533">
        <v>10.0166</v>
      </c>
      <c r="D533">
        <v>4607.63</v>
      </c>
    </row>
    <row r="534" spans="1:4">
      <c r="A534" t="s">
        <v>3</v>
      </c>
      <c r="B534" s="2">
        <v>43696</v>
      </c>
      <c r="C534">
        <v>10.012499999999999</v>
      </c>
      <c r="D534">
        <v>4611.79</v>
      </c>
    </row>
    <row r="535" spans="1:4">
      <c r="A535" t="s">
        <v>3</v>
      </c>
      <c r="B535" s="2">
        <v>43697</v>
      </c>
      <c r="C535">
        <v>9.9753000000000007</v>
      </c>
      <c r="D535">
        <v>4593.3999999999996</v>
      </c>
    </row>
    <row r="536" spans="1:4">
      <c r="A536" t="s">
        <v>3</v>
      </c>
      <c r="B536" s="2">
        <v>43698</v>
      </c>
      <c r="C536">
        <v>9.9169</v>
      </c>
      <c r="D536">
        <v>4549.97</v>
      </c>
    </row>
    <row r="537" spans="1:4">
      <c r="A537" t="s">
        <v>3</v>
      </c>
      <c r="B537" s="2">
        <v>43699</v>
      </c>
      <c r="C537">
        <v>9.7807999999999993</v>
      </c>
      <c r="D537">
        <v>4477.1099999999997</v>
      </c>
    </row>
    <row r="538" spans="1:4">
      <c r="A538" t="s">
        <v>3</v>
      </c>
      <c r="B538" s="2">
        <v>43700</v>
      </c>
      <c r="C538">
        <v>9.8267000000000007</v>
      </c>
      <c r="D538">
        <v>4513.99</v>
      </c>
    </row>
    <row r="539" spans="1:4">
      <c r="A539" t="s">
        <v>3</v>
      </c>
      <c r="B539" s="2">
        <v>43701</v>
      </c>
      <c r="C539">
        <v>9.8260000000000005</v>
      </c>
      <c r="D539">
        <v>4513.99</v>
      </c>
    </row>
    <row r="540" spans="1:4">
      <c r="A540" t="s">
        <v>3</v>
      </c>
      <c r="B540" s="2">
        <v>43702</v>
      </c>
      <c r="C540">
        <v>9.8254999999999999</v>
      </c>
      <c r="D540">
        <v>4513.99</v>
      </c>
    </row>
    <row r="541" spans="1:4">
      <c r="A541" t="s">
        <v>3</v>
      </c>
      <c r="B541" s="2">
        <v>43703</v>
      </c>
      <c r="C541">
        <v>10.0428</v>
      </c>
      <c r="D541">
        <v>4603.4399999999996</v>
      </c>
    </row>
    <row r="542" spans="1:4">
      <c r="A542" t="s">
        <v>3</v>
      </c>
      <c r="B542" s="2">
        <v>43704</v>
      </c>
      <c r="C542">
        <v>10.236000000000001</v>
      </c>
      <c r="D542">
        <v>4630.67</v>
      </c>
    </row>
    <row r="543" spans="1:4">
      <c r="A543" t="s">
        <v>3</v>
      </c>
      <c r="B543" s="2">
        <v>43705</v>
      </c>
      <c r="C543">
        <v>10.124599999999999</v>
      </c>
      <c r="D543">
        <v>4604.05</v>
      </c>
    </row>
    <row r="544" spans="1:4">
      <c r="A544" t="s">
        <v>3</v>
      </c>
      <c r="B544" s="2">
        <v>43706</v>
      </c>
      <c r="C544">
        <v>10.019500000000001</v>
      </c>
      <c r="D544">
        <v>4572.63</v>
      </c>
    </row>
    <row r="545" spans="1:4">
      <c r="A545" t="s">
        <v>3</v>
      </c>
      <c r="B545" s="2">
        <v>43707</v>
      </c>
      <c r="C545">
        <v>10.1289</v>
      </c>
      <c r="D545">
        <v>4609.05</v>
      </c>
    </row>
    <row r="546" spans="1:4">
      <c r="A546" t="s">
        <v>3</v>
      </c>
      <c r="B546" s="2">
        <v>43708</v>
      </c>
      <c r="C546">
        <v>10.1282</v>
      </c>
      <c r="D546">
        <v>4609.05</v>
      </c>
    </row>
    <row r="547" spans="1:4">
      <c r="A547" t="s">
        <v>3</v>
      </c>
      <c r="B547" s="2">
        <v>43709</v>
      </c>
      <c r="C547">
        <v>10.127599999999999</v>
      </c>
      <c r="D547">
        <v>4609.05</v>
      </c>
    </row>
    <row r="548" spans="1:4">
      <c r="A548" t="s">
        <v>3</v>
      </c>
      <c r="B548" s="2">
        <v>43710</v>
      </c>
      <c r="C548">
        <v>10.127000000000001</v>
      </c>
      <c r="D548">
        <v>4609.05</v>
      </c>
    </row>
    <row r="549" spans="1:4">
      <c r="A549" t="s">
        <v>3</v>
      </c>
      <c r="B549" s="2">
        <v>43711</v>
      </c>
      <c r="C549">
        <v>9.9716000000000005</v>
      </c>
      <c r="D549">
        <v>4516.95</v>
      </c>
    </row>
    <row r="550" spans="1:4">
      <c r="A550" t="s">
        <v>3</v>
      </c>
      <c r="B550" s="2">
        <v>43712</v>
      </c>
      <c r="C550">
        <v>9.9522999999999993</v>
      </c>
      <c r="D550">
        <v>4533.1099999999997</v>
      </c>
    </row>
    <row r="551" spans="1:4">
      <c r="A551" t="s">
        <v>3</v>
      </c>
      <c r="B551" s="2">
        <v>43713</v>
      </c>
      <c r="C551">
        <v>9.9657999999999998</v>
      </c>
      <c r="D551">
        <v>4537.68</v>
      </c>
    </row>
    <row r="552" spans="1:4">
      <c r="A552" t="s">
        <v>3</v>
      </c>
      <c r="B552" s="2">
        <v>43714</v>
      </c>
      <c r="C552">
        <v>10.1166</v>
      </c>
      <c r="D552">
        <v>4574.1000000000004</v>
      </c>
    </row>
    <row r="553" spans="1:4">
      <c r="A553" t="s">
        <v>3</v>
      </c>
      <c r="B553" s="2">
        <v>43715</v>
      </c>
      <c r="C553">
        <v>10.1159</v>
      </c>
      <c r="D553">
        <v>4574.1000000000004</v>
      </c>
    </row>
    <row r="554" spans="1:4">
      <c r="A554" t="s">
        <v>3</v>
      </c>
      <c r="B554" s="2">
        <v>43716</v>
      </c>
      <c r="C554">
        <v>10.1153</v>
      </c>
      <c r="D554">
        <v>4574.1000000000004</v>
      </c>
    </row>
    <row r="555" spans="1:4">
      <c r="A555" t="s">
        <v>3</v>
      </c>
      <c r="B555" s="2">
        <v>43717</v>
      </c>
      <c r="C555">
        <v>10.2196</v>
      </c>
      <c r="D555">
        <v>4600.2299999999996</v>
      </c>
    </row>
    <row r="556" spans="1:4">
      <c r="A556" t="s">
        <v>3</v>
      </c>
      <c r="B556" s="2">
        <v>43718</v>
      </c>
      <c r="C556">
        <v>10.218999999999999</v>
      </c>
      <c r="D556">
        <v>4600.2299999999996</v>
      </c>
    </row>
    <row r="557" spans="1:4">
      <c r="A557" t="s">
        <v>3</v>
      </c>
      <c r="B557" s="2">
        <v>43719</v>
      </c>
      <c r="C557">
        <v>10.2498</v>
      </c>
      <c r="D557">
        <v>4618.68</v>
      </c>
    </row>
    <row r="558" spans="1:4">
      <c r="A558" t="s">
        <v>3</v>
      </c>
      <c r="B558" s="2">
        <v>43720</v>
      </c>
      <c r="C558">
        <v>10.230399999999999</v>
      </c>
      <c r="D558">
        <v>4600.7</v>
      </c>
    </row>
    <row r="559" spans="1:4">
      <c r="A559" t="s">
        <v>3</v>
      </c>
      <c r="B559" s="2">
        <v>43721</v>
      </c>
      <c r="C559">
        <v>10.3089</v>
      </c>
      <c r="D559">
        <v>4637.42</v>
      </c>
    </row>
    <row r="560" spans="1:4">
      <c r="A560" t="s">
        <v>3</v>
      </c>
      <c r="B560" s="2">
        <v>43722</v>
      </c>
      <c r="C560">
        <v>10.308199999999999</v>
      </c>
      <c r="D560">
        <v>4637.42</v>
      </c>
    </row>
    <row r="561" spans="1:4">
      <c r="A561" t="s">
        <v>3</v>
      </c>
      <c r="B561" s="2">
        <v>43723</v>
      </c>
      <c r="C561">
        <v>10.307600000000001</v>
      </c>
      <c r="D561">
        <v>4637.42</v>
      </c>
    </row>
    <row r="562" spans="1:4">
      <c r="A562" t="s">
        <v>3</v>
      </c>
      <c r="B562" s="2">
        <v>43724</v>
      </c>
      <c r="C562">
        <v>10.3428</v>
      </c>
      <c r="D562">
        <v>4612.1499999999996</v>
      </c>
    </row>
    <row r="563" spans="1:4">
      <c r="A563" t="s">
        <v>3</v>
      </c>
      <c r="B563" s="2">
        <v>43725</v>
      </c>
      <c r="C563">
        <v>10.203799999999999</v>
      </c>
      <c r="D563">
        <v>4534.66</v>
      </c>
    </row>
    <row r="564" spans="1:4">
      <c r="A564" t="s">
        <v>3</v>
      </c>
      <c r="B564" s="2">
        <v>43726</v>
      </c>
      <c r="C564">
        <v>10.221</v>
      </c>
      <c r="D564">
        <v>4547.2299999999996</v>
      </c>
    </row>
    <row r="565" spans="1:4">
      <c r="A565" t="s">
        <v>3</v>
      </c>
      <c r="B565" s="2">
        <v>43727</v>
      </c>
      <c r="C565">
        <v>10.101100000000001</v>
      </c>
      <c r="D565">
        <v>4490.26</v>
      </c>
    </row>
    <row r="566" spans="1:4">
      <c r="A566" t="s">
        <v>3</v>
      </c>
      <c r="B566" s="2">
        <v>43728</v>
      </c>
      <c r="C566">
        <v>10.772399999999999</v>
      </c>
      <c r="D566">
        <v>4735.63</v>
      </c>
    </row>
    <row r="567" spans="1:4">
      <c r="A567" t="s">
        <v>3</v>
      </c>
      <c r="B567" s="2">
        <v>43729</v>
      </c>
      <c r="C567">
        <v>10.771699999999999</v>
      </c>
      <c r="D567">
        <v>4735.63</v>
      </c>
    </row>
    <row r="568" spans="1:4">
      <c r="A568" t="s">
        <v>3</v>
      </c>
      <c r="B568" s="2">
        <v>43730</v>
      </c>
      <c r="C568">
        <v>10.771100000000001</v>
      </c>
      <c r="D568">
        <v>4735.63</v>
      </c>
    </row>
    <row r="569" spans="1:4">
      <c r="A569" t="s">
        <v>3</v>
      </c>
      <c r="B569" s="2">
        <v>43731</v>
      </c>
      <c r="C569">
        <v>11.354900000000001</v>
      </c>
      <c r="D569">
        <v>4864.6099999999997</v>
      </c>
    </row>
    <row r="570" spans="1:4">
      <c r="A570" t="s">
        <v>3</v>
      </c>
      <c r="B570" s="2">
        <v>43732</v>
      </c>
      <c r="C570">
        <v>11.3192</v>
      </c>
      <c r="D570">
        <v>4856.6000000000004</v>
      </c>
    </row>
    <row r="571" spans="1:4">
      <c r="A571" t="s">
        <v>3</v>
      </c>
      <c r="B571" s="2">
        <v>43733</v>
      </c>
      <c r="C571">
        <v>11.1959</v>
      </c>
      <c r="D571">
        <v>4791.3900000000003</v>
      </c>
    </row>
    <row r="572" spans="1:4">
      <c r="A572" t="s">
        <v>3</v>
      </c>
      <c r="B572" s="2">
        <v>43734</v>
      </c>
      <c r="C572">
        <v>11.358000000000001</v>
      </c>
      <c r="D572">
        <v>4845.87</v>
      </c>
    </row>
    <row r="573" spans="1:4">
      <c r="A573" t="s">
        <v>3</v>
      </c>
      <c r="B573" s="2">
        <v>43735</v>
      </c>
      <c r="C573">
        <v>11.3628</v>
      </c>
      <c r="D573">
        <v>4820.99</v>
      </c>
    </row>
    <row r="574" spans="1:4">
      <c r="A574" t="s">
        <v>3</v>
      </c>
      <c r="B574" s="2">
        <v>43736</v>
      </c>
      <c r="C574">
        <v>11.3621</v>
      </c>
      <c r="D574">
        <v>4820.99</v>
      </c>
    </row>
    <row r="575" spans="1:4">
      <c r="A575" t="s">
        <v>3</v>
      </c>
      <c r="B575" s="2">
        <v>43737</v>
      </c>
      <c r="C575">
        <v>11.3614</v>
      </c>
      <c r="D575">
        <v>4820.99</v>
      </c>
    </row>
    <row r="576" spans="1:4">
      <c r="A576" t="s">
        <v>3</v>
      </c>
      <c r="B576" s="2">
        <v>43738</v>
      </c>
      <c r="C576">
        <v>11.250500000000001</v>
      </c>
      <c r="D576">
        <v>4794.25</v>
      </c>
    </row>
    <row r="577" spans="1:4">
      <c r="A577" t="s">
        <v>3</v>
      </c>
      <c r="B577" s="2">
        <v>43739</v>
      </c>
      <c r="C577">
        <v>11.193</v>
      </c>
      <c r="D577">
        <v>4742.51</v>
      </c>
    </row>
    <row r="578" spans="1:4">
      <c r="A578" t="s">
        <v>3</v>
      </c>
      <c r="B578" s="2">
        <v>43740</v>
      </c>
      <c r="C578">
        <v>11.192299999999999</v>
      </c>
      <c r="D578">
        <v>4742.51</v>
      </c>
    </row>
    <row r="579" spans="1:4">
      <c r="A579" t="s">
        <v>3</v>
      </c>
      <c r="B579" s="2">
        <v>43741</v>
      </c>
      <c r="C579">
        <v>11.106400000000001</v>
      </c>
      <c r="D579">
        <v>4723.3999999999996</v>
      </c>
    </row>
    <row r="580" spans="1:4">
      <c r="A580" t="s">
        <v>3</v>
      </c>
      <c r="B580" s="2">
        <v>43742</v>
      </c>
      <c r="C580">
        <v>10.9153</v>
      </c>
      <c r="D580">
        <v>4666.6899999999996</v>
      </c>
    </row>
    <row r="581" spans="1:4">
      <c r="A581" t="s">
        <v>3</v>
      </c>
      <c r="B581" s="2">
        <v>43743</v>
      </c>
      <c r="C581">
        <v>10.9146</v>
      </c>
      <c r="D581">
        <v>4666.6899999999996</v>
      </c>
    </row>
    <row r="582" spans="1:4">
      <c r="A582" t="s">
        <v>3</v>
      </c>
      <c r="B582" s="2">
        <v>43744</v>
      </c>
      <c r="C582">
        <v>10.9139</v>
      </c>
      <c r="D582">
        <v>4666.6899999999996</v>
      </c>
    </row>
    <row r="583" spans="1:4">
      <c r="A583" t="s">
        <v>3</v>
      </c>
      <c r="B583" s="2">
        <v>43745</v>
      </c>
      <c r="C583">
        <v>10.944699999999999</v>
      </c>
      <c r="D583">
        <v>4643.4799999999996</v>
      </c>
    </row>
    <row r="584" spans="1:4">
      <c r="A584" t="s">
        <v>3</v>
      </c>
      <c r="B584" s="2">
        <v>43746</v>
      </c>
      <c r="C584">
        <v>10.944000000000001</v>
      </c>
      <c r="D584">
        <v>4643.4799999999996</v>
      </c>
    </row>
    <row r="585" spans="1:4">
      <c r="A585" t="s">
        <v>3</v>
      </c>
      <c r="B585" s="2">
        <v>43747</v>
      </c>
      <c r="C585">
        <v>11.111499999999999</v>
      </c>
      <c r="D585">
        <v>4717.24</v>
      </c>
    </row>
    <row r="586" spans="1:4">
      <c r="A586" t="s">
        <v>3</v>
      </c>
      <c r="B586" s="2">
        <v>43748</v>
      </c>
      <c r="C586">
        <v>11.045</v>
      </c>
      <c r="D586">
        <v>4682</v>
      </c>
    </row>
    <row r="587" spans="1:4">
      <c r="A587" t="s">
        <v>3</v>
      </c>
      <c r="B587" s="2">
        <v>43749</v>
      </c>
      <c r="C587">
        <v>11.0709</v>
      </c>
      <c r="D587">
        <v>4710.5</v>
      </c>
    </row>
    <row r="588" spans="1:4">
      <c r="A588" t="s">
        <v>3</v>
      </c>
      <c r="B588" s="2">
        <v>43750</v>
      </c>
      <c r="C588">
        <v>11.0702</v>
      </c>
      <c r="D588">
        <v>4710.5</v>
      </c>
    </row>
    <row r="589" spans="1:4">
      <c r="A589" t="s">
        <v>3</v>
      </c>
      <c r="B589" s="2">
        <v>43751</v>
      </c>
      <c r="C589">
        <v>11.0695</v>
      </c>
      <c r="D589">
        <v>4710.5</v>
      </c>
    </row>
    <row r="590" spans="1:4">
      <c r="A590" t="s">
        <v>3</v>
      </c>
      <c r="B590" s="2">
        <v>43752</v>
      </c>
      <c r="C590">
        <v>11.126799999999999</v>
      </c>
      <c r="D590">
        <v>4726.01</v>
      </c>
    </row>
    <row r="591" spans="1:4">
      <c r="A591" t="s">
        <v>3</v>
      </c>
      <c r="B591" s="2">
        <v>43753</v>
      </c>
      <c r="C591">
        <v>11.2347</v>
      </c>
      <c r="D591">
        <v>4761.87</v>
      </c>
    </row>
    <row r="592" spans="1:4">
      <c r="A592" t="s">
        <v>3</v>
      </c>
      <c r="B592" s="2">
        <v>43754</v>
      </c>
      <c r="C592">
        <v>11.254300000000001</v>
      </c>
      <c r="D592">
        <v>4778.18</v>
      </c>
    </row>
    <row r="593" spans="1:4">
      <c r="A593" t="s">
        <v>3</v>
      </c>
      <c r="B593" s="2">
        <v>43755</v>
      </c>
      <c r="C593">
        <v>11.3803</v>
      </c>
      <c r="D593">
        <v>4836.95</v>
      </c>
    </row>
    <row r="594" spans="1:4">
      <c r="A594" t="s">
        <v>3</v>
      </c>
      <c r="B594" s="2">
        <v>43756</v>
      </c>
      <c r="C594">
        <v>11.5312</v>
      </c>
      <c r="D594">
        <v>4878.9799999999996</v>
      </c>
    </row>
    <row r="595" spans="1:4">
      <c r="A595" t="s">
        <v>3</v>
      </c>
      <c r="B595" s="2">
        <v>43757</v>
      </c>
      <c r="C595">
        <v>11.5305</v>
      </c>
      <c r="D595">
        <v>4878.9799999999996</v>
      </c>
    </row>
    <row r="596" spans="1:4">
      <c r="A596" t="s">
        <v>3</v>
      </c>
      <c r="B596" s="2">
        <v>43758</v>
      </c>
      <c r="C596">
        <v>11.5298</v>
      </c>
      <c r="D596">
        <v>4878.9799999999996</v>
      </c>
    </row>
    <row r="597" spans="1:4">
      <c r="A597" t="s">
        <v>3</v>
      </c>
      <c r="B597" s="2">
        <v>43759</v>
      </c>
      <c r="C597">
        <v>11.529</v>
      </c>
      <c r="D597">
        <v>4878.9799999999996</v>
      </c>
    </row>
    <row r="598" spans="1:4">
      <c r="A598" t="s">
        <v>3</v>
      </c>
      <c r="B598" s="2">
        <v>43760</v>
      </c>
      <c r="C598">
        <v>11.6394</v>
      </c>
      <c r="D598">
        <v>4856.9799999999996</v>
      </c>
    </row>
    <row r="599" spans="1:4">
      <c r="A599" t="s">
        <v>3</v>
      </c>
      <c r="B599" s="2">
        <v>43761</v>
      </c>
      <c r="C599">
        <v>11.691000000000001</v>
      </c>
      <c r="D599">
        <v>4863.92</v>
      </c>
    </row>
    <row r="600" spans="1:4">
      <c r="A600" t="s">
        <v>3</v>
      </c>
      <c r="B600" s="2">
        <v>43762</v>
      </c>
      <c r="C600">
        <v>11.6791</v>
      </c>
      <c r="D600">
        <v>4851.8999999999996</v>
      </c>
    </row>
    <row r="601" spans="1:4">
      <c r="A601" t="s">
        <v>3</v>
      </c>
      <c r="B601" s="2">
        <v>43763</v>
      </c>
      <c r="C601">
        <v>11.631500000000001</v>
      </c>
      <c r="D601">
        <v>4849.33</v>
      </c>
    </row>
    <row r="602" spans="1:4">
      <c r="A602" t="s">
        <v>3</v>
      </c>
      <c r="B602" s="2">
        <v>43764</v>
      </c>
      <c r="C602">
        <v>11.630699999999999</v>
      </c>
      <c r="D602">
        <v>4849.33</v>
      </c>
    </row>
    <row r="603" spans="1:4">
      <c r="A603" t="s">
        <v>3</v>
      </c>
      <c r="B603" s="2">
        <v>43765</v>
      </c>
      <c r="C603">
        <v>11.6356</v>
      </c>
      <c r="D603">
        <v>4872.75</v>
      </c>
    </row>
    <row r="604" spans="1:4">
      <c r="A604" t="s">
        <v>3</v>
      </c>
      <c r="B604" s="2">
        <v>43766</v>
      </c>
      <c r="C604">
        <v>11.6349</v>
      </c>
      <c r="D604">
        <v>4872.75</v>
      </c>
    </row>
    <row r="605" spans="1:4">
      <c r="A605" t="s">
        <v>3</v>
      </c>
      <c r="B605" s="2">
        <v>43767</v>
      </c>
      <c r="C605">
        <v>11.7418</v>
      </c>
      <c r="D605">
        <v>4937.46</v>
      </c>
    </row>
    <row r="606" spans="1:4">
      <c r="A606" t="s">
        <v>3</v>
      </c>
      <c r="B606" s="2">
        <v>43768</v>
      </c>
      <c r="C606">
        <v>11.736800000000001</v>
      </c>
      <c r="D606">
        <v>4962.5200000000004</v>
      </c>
    </row>
    <row r="607" spans="1:4">
      <c r="A607" t="s">
        <v>3</v>
      </c>
      <c r="B607" s="2">
        <v>43769</v>
      </c>
      <c r="C607">
        <v>11.809799999999999</v>
      </c>
      <c r="D607">
        <v>4983.57</v>
      </c>
    </row>
    <row r="608" spans="1:4">
      <c r="A608" t="s">
        <v>3</v>
      </c>
      <c r="B608" s="2">
        <v>43770</v>
      </c>
      <c r="C608">
        <v>11.7057</v>
      </c>
      <c r="D608">
        <v>4989.0200000000004</v>
      </c>
    </row>
    <row r="609" spans="1:4">
      <c r="A609" t="s">
        <v>3</v>
      </c>
      <c r="B609" s="2">
        <v>43771</v>
      </c>
      <c r="C609">
        <v>11.705</v>
      </c>
      <c r="D609">
        <v>4989.0200000000004</v>
      </c>
    </row>
    <row r="610" spans="1:4">
      <c r="A610" t="s">
        <v>3</v>
      </c>
      <c r="B610" s="2">
        <v>43772</v>
      </c>
      <c r="C610">
        <v>11.7043</v>
      </c>
      <c r="D610">
        <v>4989.0200000000004</v>
      </c>
    </row>
    <row r="611" spans="1:4">
      <c r="A611" t="s">
        <v>3</v>
      </c>
      <c r="B611" s="2">
        <v>43773</v>
      </c>
      <c r="C611">
        <v>11.663399999999999</v>
      </c>
      <c r="D611">
        <v>5003.1099999999997</v>
      </c>
    </row>
    <row r="612" spans="1:4">
      <c r="A612" t="s">
        <v>3</v>
      </c>
      <c r="B612" s="2">
        <v>43774</v>
      </c>
      <c r="C612">
        <v>11.590299999999999</v>
      </c>
      <c r="D612">
        <v>4987.05</v>
      </c>
    </row>
    <row r="613" spans="1:4">
      <c r="A613" t="s">
        <v>3</v>
      </c>
      <c r="B613" s="2">
        <v>43775</v>
      </c>
      <c r="C613">
        <v>11.5771</v>
      </c>
      <c r="D613">
        <v>5004.12</v>
      </c>
    </row>
    <row r="614" spans="1:4">
      <c r="A614" t="s">
        <v>3</v>
      </c>
      <c r="B614" s="2">
        <v>43776</v>
      </c>
      <c r="C614">
        <v>11.6662</v>
      </c>
      <c r="D614">
        <v>5026.99</v>
      </c>
    </row>
    <row r="615" spans="1:4">
      <c r="A615" t="s">
        <v>3</v>
      </c>
      <c r="B615" s="2">
        <v>43777</v>
      </c>
      <c r="C615">
        <v>11.6793</v>
      </c>
      <c r="D615">
        <v>4981.74</v>
      </c>
    </row>
    <row r="616" spans="1:4">
      <c r="A616" t="s">
        <v>3</v>
      </c>
      <c r="B616" s="2">
        <v>43778</v>
      </c>
      <c r="C616">
        <v>11.678599999999999</v>
      </c>
      <c r="D616">
        <v>4981.74</v>
      </c>
    </row>
    <row r="617" spans="1:4">
      <c r="A617" t="s">
        <v>3</v>
      </c>
      <c r="B617" s="2">
        <v>43779</v>
      </c>
      <c r="C617">
        <v>11.6778</v>
      </c>
      <c r="D617">
        <v>4981.74</v>
      </c>
    </row>
    <row r="618" spans="1:4">
      <c r="A618" t="s">
        <v>3</v>
      </c>
      <c r="B618" s="2">
        <v>43780</v>
      </c>
      <c r="C618">
        <v>11.6395</v>
      </c>
      <c r="D618">
        <v>4988.1400000000003</v>
      </c>
    </row>
    <row r="619" spans="1:4">
      <c r="A619" t="s">
        <v>3</v>
      </c>
      <c r="B619" s="2">
        <v>43781</v>
      </c>
      <c r="C619">
        <v>11.6388</v>
      </c>
      <c r="D619">
        <v>4988.1400000000003</v>
      </c>
    </row>
    <row r="620" spans="1:4">
      <c r="A620" t="s">
        <v>3</v>
      </c>
      <c r="B620" s="2">
        <v>43782</v>
      </c>
      <c r="C620">
        <v>11.637600000000001</v>
      </c>
      <c r="D620">
        <v>4954.79</v>
      </c>
    </row>
    <row r="621" spans="1:4">
      <c r="A621" t="s">
        <v>3</v>
      </c>
      <c r="B621" s="2">
        <v>43783</v>
      </c>
      <c r="C621">
        <v>11.7103</v>
      </c>
      <c r="D621">
        <v>4964.6000000000004</v>
      </c>
    </row>
    <row r="622" spans="1:4">
      <c r="A622" t="s">
        <v>3</v>
      </c>
      <c r="B622" s="2">
        <v>43784</v>
      </c>
      <c r="C622">
        <v>11.740399999999999</v>
      </c>
      <c r="D622">
        <v>4973.72</v>
      </c>
    </row>
    <row r="623" spans="1:4">
      <c r="A623" t="s">
        <v>3</v>
      </c>
      <c r="B623" s="2">
        <v>43785</v>
      </c>
      <c r="C623">
        <v>11.739699999999999</v>
      </c>
      <c r="D623">
        <v>4973.72</v>
      </c>
    </row>
    <row r="624" spans="1:4">
      <c r="A624" t="s">
        <v>3</v>
      </c>
      <c r="B624" s="2">
        <v>43786</v>
      </c>
      <c r="C624">
        <v>11.739000000000001</v>
      </c>
      <c r="D624">
        <v>4973.72</v>
      </c>
    </row>
    <row r="625" spans="1:4">
      <c r="A625" t="s">
        <v>3</v>
      </c>
      <c r="B625" s="2">
        <v>43787</v>
      </c>
      <c r="C625">
        <v>11.6469</v>
      </c>
      <c r="D625">
        <v>4974.3900000000003</v>
      </c>
    </row>
    <row r="626" spans="1:4">
      <c r="A626" t="s">
        <v>3</v>
      </c>
      <c r="B626" s="2">
        <v>43788</v>
      </c>
      <c r="C626">
        <v>11.6289</v>
      </c>
      <c r="D626">
        <v>4991.22</v>
      </c>
    </row>
    <row r="627" spans="1:4">
      <c r="A627" t="s">
        <v>3</v>
      </c>
      <c r="B627" s="2">
        <v>43789</v>
      </c>
      <c r="C627">
        <v>11.5876</v>
      </c>
      <c r="D627">
        <v>5014.07</v>
      </c>
    </row>
    <row r="628" spans="1:4">
      <c r="A628" t="s">
        <v>3</v>
      </c>
      <c r="B628" s="2">
        <v>43790</v>
      </c>
      <c r="C628">
        <v>11.583500000000001</v>
      </c>
      <c r="D628">
        <v>4997.95</v>
      </c>
    </row>
    <row r="629" spans="1:4">
      <c r="A629" t="s">
        <v>3</v>
      </c>
      <c r="B629" s="2">
        <v>43791</v>
      </c>
      <c r="C629">
        <v>11.5786</v>
      </c>
      <c r="D629">
        <v>4978.8100000000004</v>
      </c>
    </row>
    <row r="630" spans="1:4">
      <c r="A630" t="s">
        <v>3</v>
      </c>
      <c r="B630" s="2">
        <v>43792</v>
      </c>
      <c r="C630">
        <v>11.5778</v>
      </c>
      <c r="D630">
        <v>4978.8100000000004</v>
      </c>
    </row>
    <row r="631" spans="1:4">
      <c r="A631" t="s">
        <v>3</v>
      </c>
      <c r="B631" s="2">
        <v>43793</v>
      </c>
      <c r="C631">
        <v>11.5771</v>
      </c>
      <c r="D631">
        <v>4978.8100000000004</v>
      </c>
    </row>
    <row r="632" spans="1:4">
      <c r="A632" t="s">
        <v>3</v>
      </c>
      <c r="B632" s="2">
        <v>43794</v>
      </c>
      <c r="C632">
        <v>11.7593</v>
      </c>
      <c r="D632">
        <v>5045.28</v>
      </c>
    </row>
    <row r="633" spans="1:4">
      <c r="A633" t="s">
        <v>3</v>
      </c>
      <c r="B633" s="2">
        <v>43795</v>
      </c>
      <c r="C633">
        <v>11.6913</v>
      </c>
      <c r="D633">
        <v>5024.96</v>
      </c>
    </row>
    <row r="634" spans="1:4">
      <c r="A634" t="s">
        <v>3</v>
      </c>
      <c r="B634" s="2">
        <v>43796</v>
      </c>
      <c r="C634">
        <v>11.696999999999999</v>
      </c>
      <c r="D634">
        <v>5053.83</v>
      </c>
    </row>
    <row r="635" spans="1:4">
      <c r="A635" t="s">
        <v>3</v>
      </c>
      <c r="B635" s="2">
        <v>43797</v>
      </c>
      <c r="C635">
        <v>11.698499999999999</v>
      </c>
      <c r="D635">
        <v>5081.3599999999997</v>
      </c>
    </row>
    <row r="636" spans="1:4">
      <c r="A636" t="s">
        <v>3</v>
      </c>
      <c r="B636" s="2">
        <v>43798</v>
      </c>
      <c r="C636">
        <v>11.6394</v>
      </c>
      <c r="D636">
        <v>5046.49</v>
      </c>
    </row>
    <row r="637" spans="1:4">
      <c r="A637" t="s">
        <v>3</v>
      </c>
      <c r="B637" s="2">
        <v>43799</v>
      </c>
      <c r="C637">
        <v>11.6386</v>
      </c>
      <c r="D637">
        <v>5046.49</v>
      </c>
    </row>
    <row r="638" spans="1:4">
      <c r="A638" t="s">
        <v>3</v>
      </c>
      <c r="B638" s="2">
        <v>43800</v>
      </c>
      <c r="C638">
        <v>11.6379</v>
      </c>
      <c r="D638">
        <v>5046.49</v>
      </c>
    </row>
    <row r="639" spans="1:4">
      <c r="A639" t="s">
        <v>3</v>
      </c>
      <c r="B639" s="2">
        <v>43801</v>
      </c>
      <c r="C639">
        <v>11.564</v>
      </c>
      <c r="D639">
        <v>5041.07</v>
      </c>
    </row>
    <row r="640" spans="1:4">
      <c r="A640" t="s">
        <v>3</v>
      </c>
      <c r="B640" s="2">
        <v>43802</v>
      </c>
      <c r="C640">
        <v>11.6007</v>
      </c>
      <c r="D640">
        <v>5012.88</v>
      </c>
    </row>
    <row r="641" spans="1:4">
      <c r="A641" t="s">
        <v>3</v>
      </c>
      <c r="B641" s="2">
        <v>43803</v>
      </c>
      <c r="C641">
        <v>11.6875</v>
      </c>
      <c r="D641">
        <v>5034.24</v>
      </c>
    </row>
    <row r="642" spans="1:4">
      <c r="A642" t="s">
        <v>3</v>
      </c>
      <c r="B642" s="2">
        <v>43804</v>
      </c>
      <c r="C642">
        <v>11.680199999999999</v>
      </c>
      <c r="D642">
        <v>5019.34</v>
      </c>
    </row>
    <row r="643" spans="1:4">
      <c r="A643" t="s">
        <v>3</v>
      </c>
      <c r="B643" s="2">
        <v>43805</v>
      </c>
      <c r="C643">
        <v>11.601900000000001</v>
      </c>
      <c r="D643">
        <v>4974.05</v>
      </c>
    </row>
    <row r="644" spans="1:4">
      <c r="A644" t="s">
        <v>3</v>
      </c>
      <c r="B644" s="2">
        <v>43806</v>
      </c>
      <c r="C644">
        <v>11.601100000000001</v>
      </c>
      <c r="D644">
        <v>4974.05</v>
      </c>
    </row>
    <row r="645" spans="1:4">
      <c r="A645" t="s">
        <v>3</v>
      </c>
      <c r="B645" s="2">
        <v>43807</v>
      </c>
      <c r="C645">
        <v>11.6004</v>
      </c>
      <c r="D645">
        <v>4974.05</v>
      </c>
    </row>
    <row r="646" spans="1:4">
      <c r="A646" t="s">
        <v>3</v>
      </c>
      <c r="B646" s="2">
        <v>43808</v>
      </c>
      <c r="C646">
        <v>11.578200000000001</v>
      </c>
      <c r="D646">
        <v>4978.18</v>
      </c>
    </row>
    <row r="647" spans="1:4">
      <c r="A647" t="s">
        <v>3</v>
      </c>
      <c r="B647" s="2">
        <v>43809</v>
      </c>
      <c r="C647">
        <v>11.568899999999999</v>
      </c>
      <c r="D647">
        <v>4939.24</v>
      </c>
    </row>
    <row r="648" spans="1:4">
      <c r="A648" t="s">
        <v>3</v>
      </c>
      <c r="B648" s="2">
        <v>43810</v>
      </c>
      <c r="C648">
        <v>11.6211</v>
      </c>
      <c r="D648">
        <v>4962.34</v>
      </c>
    </row>
    <row r="649" spans="1:4">
      <c r="A649" t="s">
        <v>3</v>
      </c>
      <c r="B649" s="2">
        <v>43811</v>
      </c>
      <c r="C649">
        <v>11.709099999999999</v>
      </c>
      <c r="D649">
        <v>4989.59</v>
      </c>
    </row>
    <row r="650" spans="1:4">
      <c r="A650" t="s">
        <v>3</v>
      </c>
      <c r="B650" s="2">
        <v>43812</v>
      </c>
      <c r="C650">
        <v>11.713100000000001</v>
      </c>
      <c r="D650">
        <v>5039.04</v>
      </c>
    </row>
    <row r="651" spans="1:4">
      <c r="A651" t="s">
        <v>3</v>
      </c>
      <c r="B651" s="2">
        <v>43813</v>
      </c>
      <c r="C651">
        <v>11.712300000000001</v>
      </c>
      <c r="D651">
        <v>5039.04</v>
      </c>
    </row>
    <row r="652" spans="1:4">
      <c r="A652" t="s">
        <v>3</v>
      </c>
      <c r="B652" s="2">
        <v>43814</v>
      </c>
      <c r="C652">
        <v>11.711600000000001</v>
      </c>
      <c r="D652">
        <v>5039.04</v>
      </c>
    </row>
    <row r="653" spans="1:4">
      <c r="A653" t="s">
        <v>3</v>
      </c>
      <c r="B653" s="2">
        <v>43815</v>
      </c>
      <c r="C653">
        <v>11.7361</v>
      </c>
      <c r="D653">
        <v>5022.93</v>
      </c>
    </row>
    <row r="654" spans="1:4">
      <c r="A654" t="s">
        <v>3</v>
      </c>
      <c r="B654" s="2">
        <v>43816</v>
      </c>
      <c r="C654">
        <v>11.750400000000001</v>
      </c>
      <c r="D654">
        <v>5065.78</v>
      </c>
    </row>
    <row r="655" spans="1:4">
      <c r="A655" t="s">
        <v>3</v>
      </c>
      <c r="B655" s="2">
        <v>43817</v>
      </c>
      <c r="C655">
        <v>11.7685</v>
      </c>
      <c r="D655">
        <v>5083.18</v>
      </c>
    </row>
    <row r="656" spans="1:4">
      <c r="A656" t="s">
        <v>3</v>
      </c>
      <c r="B656" s="2">
        <v>43818</v>
      </c>
      <c r="C656">
        <v>11.849</v>
      </c>
      <c r="D656">
        <v>5095.66</v>
      </c>
    </row>
    <row r="657" spans="1:4">
      <c r="A657" t="s">
        <v>3</v>
      </c>
      <c r="B657" s="2">
        <v>43819</v>
      </c>
      <c r="C657">
        <v>11.8238</v>
      </c>
      <c r="D657">
        <v>5105.12</v>
      </c>
    </row>
    <row r="658" spans="1:4">
      <c r="A658" t="s">
        <v>3</v>
      </c>
      <c r="B658" s="2">
        <v>43820</v>
      </c>
      <c r="C658">
        <v>11.8231</v>
      </c>
      <c r="D658">
        <v>5105.12</v>
      </c>
    </row>
    <row r="659" spans="1:4">
      <c r="A659" t="s">
        <v>3</v>
      </c>
      <c r="B659" s="2">
        <v>43821</v>
      </c>
      <c r="C659">
        <v>11.8224</v>
      </c>
      <c r="D659">
        <v>5105.12</v>
      </c>
    </row>
    <row r="660" spans="1:4">
      <c r="A660" t="s">
        <v>3</v>
      </c>
      <c r="B660" s="2">
        <v>43822</v>
      </c>
      <c r="C660">
        <v>11.8089</v>
      </c>
      <c r="D660">
        <v>5101.3999999999996</v>
      </c>
    </row>
    <row r="661" spans="1:4">
      <c r="A661" t="s">
        <v>3</v>
      </c>
      <c r="B661" s="2">
        <v>43823</v>
      </c>
      <c r="C661">
        <v>11.8011</v>
      </c>
      <c r="D661">
        <v>5084.91</v>
      </c>
    </row>
    <row r="662" spans="1:4">
      <c r="A662" t="s">
        <v>3</v>
      </c>
      <c r="B662" s="2">
        <v>43824</v>
      </c>
      <c r="C662">
        <v>11.8004</v>
      </c>
      <c r="D662">
        <v>5084.91</v>
      </c>
    </row>
    <row r="663" spans="1:4">
      <c r="A663" t="s">
        <v>3</v>
      </c>
      <c r="B663" s="2">
        <v>43825</v>
      </c>
      <c r="C663">
        <v>11.797800000000001</v>
      </c>
      <c r="D663">
        <v>5056.99</v>
      </c>
    </row>
    <row r="664" spans="1:4">
      <c r="A664" t="s">
        <v>3</v>
      </c>
      <c r="B664" s="2">
        <v>43826</v>
      </c>
      <c r="C664">
        <v>11.868499999999999</v>
      </c>
      <c r="D664">
        <v>5103.99</v>
      </c>
    </row>
    <row r="665" spans="1:4">
      <c r="A665" t="s">
        <v>3</v>
      </c>
      <c r="B665" s="2">
        <v>43827</v>
      </c>
      <c r="C665">
        <v>11.867800000000001</v>
      </c>
      <c r="D665">
        <v>5103.99</v>
      </c>
    </row>
    <row r="666" spans="1:4">
      <c r="A666" t="s">
        <v>3</v>
      </c>
      <c r="B666" s="2">
        <v>43828</v>
      </c>
      <c r="C666">
        <v>11.867100000000001</v>
      </c>
      <c r="D666">
        <v>5103.99</v>
      </c>
    </row>
    <row r="667" spans="1:4">
      <c r="A667" t="s">
        <v>3</v>
      </c>
      <c r="B667" s="2">
        <v>43829</v>
      </c>
      <c r="C667">
        <v>11.869300000000001</v>
      </c>
      <c r="D667">
        <v>5108.6899999999996</v>
      </c>
    </row>
    <row r="668" spans="1:4">
      <c r="A668" t="s">
        <v>3</v>
      </c>
      <c r="B668" s="2">
        <v>43830</v>
      </c>
      <c r="C668">
        <v>11.8955</v>
      </c>
      <c r="D668">
        <v>5078.4399999999996</v>
      </c>
    </row>
    <row r="669" spans="1:4">
      <c r="A669" t="s">
        <v>3</v>
      </c>
      <c r="B669" s="2">
        <v>43831</v>
      </c>
      <c r="C669">
        <v>11.9031</v>
      </c>
      <c r="D669">
        <v>5085.32</v>
      </c>
    </row>
    <row r="670" spans="1:4">
      <c r="A670" t="s">
        <v>3</v>
      </c>
      <c r="B670" s="2">
        <v>43832</v>
      </c>
      <c r="C670">
        <v>11.938000000000001</v>
      </c>
      <c r="D670">
        <v>5130.21</v>
      </c>
    </row>
    <row r="671" spans="1:4">
      <c r="A671" t="s">
        <v>3</v>
      </c>
      <c r="B671" s="2">
        <v>43833</v>
      </c>
      <c r="C671">
        <v>11.8329</v>
      </c>
      <c r="D671">
        <v>5107.83</v>
      </c>
    </row>
    <row r="672" spans="1:4">
      <c r="A672" t="s">
        <v>3</v>
      </c>
      <c r="B672" s="2">
        <v>43834</v>
      </c>
      <c r="C672">
        <v>11.8322</v>
      </c>
      <c r="D672">
        <v>5107.83</v>
      </c>
    </row>
    <row r="673" spans="1:4">
      <c r="A673" t="s">
        <v>3</v>
      </c>
      <c r="B673" s="2">
        <v>43835</v>
      </c>
      <c r="C673">
        <v>11.8315</v>
      </c>
      <c r="D673">
        <v>5107.83</v>
      </c>
    </row>
    <row r="674" spans="1:4">
      <c r="A674" t="s">
        <v>3</v>
      </c>
      <c r="B674" s="2">
        <v>43836</v>
      </c>
      <c r="C674">
        <v>11.6563</v>
      </c>
      <c r="D674">
        <v>5006.93</v>
      </c>
    </row>
    <row r="675" spans="1:4">
      <c r="A675" t="s">
        <v>3</v>
      </c>
      <c r="B675" s="2">
        <v>43837</v>
      </c>
      <c r="C675">
        <v>11.7593</v>
      </c>
      <c r="D675">
        <v>5033.49</v>
      </c>
    </row>
    <row r="676" spans="1:4">
      <c r="A676" t="s">
        <v>3</v>
      </c>
      <c r="B676" s="2">
        <v>43838</v>
      </c>
      <c r="C676">
        <v>11.7265</v>
      </c>
      <c r="D676">
        <v>5028.08</v>
      </c>
    </row>
    <row r="677" spans="1:4">
      <c r="A677" t="s">
        <v>3</v>
      </c>
      <c r="B677" s="2">
        <v>43839</v>
      </c>
      <c r="C677">
        <v>11.8965</v>
      </c>
      <c r="D677">
        <v>5104.91</v>
      </c>
    </row>
    <row r="678" spans="1:4">
      <c r="A678" t="s">
        <v>3</v>
      </c>
      <c r="B678" s="2">
        <v>43840</v>
      </c>
      <c r="C678">
        <v>11.884600000000001</v>
      </c>
      <c r="D678">
        <v>5122.3</v>
      </c>
    </row>
    <row r="679" spans="1:4">
      <c r="A679" t="s">
        <v>3</v>
      </c>
      <c r="B679" s="2">
        <v>43841</v>
      </c>
      <c r="C679">
        <v>11.883900000000001</v>
      </c>
      <c r="D679">
        <v>5122.3</v>
      </c>
    </row>
    <row r="680" spans="1:4">
      <c r="A680" t="s">
        <v>3</v>
      </c>
      <c r="B680" s="2">
        <v>43842</v>
      </c>
      <c r="C680">
        <v>11.8832</v>
      </c>
      <c r="D680">
        <v>5122.3</v>
      </c>
    </row>
    <row r="681" spans="1:4">
      <c r="A681" t="s">
        <v>3</v>
      </c>
      <c r="B681" s="2">
        <v>43843</v>
      </c>
      <c r="C681">
        <v>11.9283</v>
      </c>
      <c r="D681">
        <v>5155.1400000000003</v>
      </c>
    </row>
    <row r="682" spans="1:4">
      <c r="A682" t="s">
        <v>3</v>
      </c>
      <c r="B682" s="2">
        <v>43844</v>
      </c>
      <c r="C682">
        <v>12.078799999999999</v>
      </c>
      <c r="D682">
        <v>5171.62</v>
      </c>
    </row>
    <row r="683" spans="1:4">
      <c r="A683" t="s">
        <v>3</v>
      </c>
      <c r="B683" s="2">
        <v>43845</v>
      </c>
      <c r="C683">
        <v>12.218</v>
      </c>
      <c r="D683">
        <v>5173.8500000000004</v>
      </c>
    </row>
    <row r="684" spans="1:4">
      <c r="A684" t="s">
        <v>3</v>
      </c>
      <c r="B684" s="2">
        <v>43846</v>
      </c>
      <c r="C684">
        <v>12.4039</v>
      </c>
      <c r="D684">
        <v>5181.75</v>
      </c>
    </row>
    <row r="685" spans="1:4">
      <c r="A685" t="s">
        <v>3</v>
      </c>
      <c r="B685" s="2">
        <v>43847</v>
      </c>
      <c r="C685">
        <v>12.3453</v>
      </c>
      <c r="D685">
        <v>5184.8</v>
      </c>
    </row>
    <row r="686" spans="1:4">
      <c r="A686" t="s">
        <v>3</v>
      </c>
      <c r="B686" s="2">
        <v>43848</v>
      </c>
      <c r="C686">
        <v>12.3446</v>
      </c>
      <c r="D686">
        <v>5184.8</v>
      </c>
    </row>
    <row r="687" spans="1:4">
      <c r="A687" t="s">
        <v>3</v>
      </c>
      <c r="B687" s="2">
        <v>43849</v>
      </c>
      <c r="C687">
        <v>12.3438</v>
      </c>
      <c r="D687">
        <v>5184.8</v>
      </c>
    </row>
    <row r="688" spans="1:4">
      <c r="A688" t="s">
        <v>3</v>
      </c>
      <c r="B688" s="2">
        <v>43850</v>
      </c>
      <c r="C688">
        <v>12.2072</v>
      </c>
      <c r="D688">
        <v>5136.8500000000004</v>
      </c>
    </row>
    <row r="689" spans="1:4">
      <c r="A689" t="s">
        <v>3</v>
      </c>
      <c r="B689" s="2">
        <v>43851</v>
      </c>
      <c r="C689">
        <v>12.1851</v>
      </c>
      <c r="D689">
        <v>5115.93</v>
      </c>
    </row>
    <row r="690" spans="1:4">
      <c r="A690" t="s">
        <v>3</v>
      </c>
      <c r="B690" s="2">
        <v>43852</v>
      </c>
      <c r="C690">
        <v>12.1219</v>
      </c>
      <c r="D690">
        <v>5093.97</v>
      </c>
    </row>
    <row r="691" spans="1:4">
      <c r="A691" t="s">
        <v>3</v>
      </c>
      <c r="B691" s="2">
        <v>43853</v>
      </c>
      <c r="C691">
        <v>12.2241</v>
      </c>
      <c r="D691">
        <v>5131.84</v>
      </c>
    </row>
    <row r="692" spans="1:4">
      <c r="A692" t="s">
        <v>3</v>
      </c>
      <c r="B692" s="2">
        <v>43854</v>
      </c>
      <c r="C692">
        <v>12.3367</v>
      </c>
      <c r="D692">
        <v>5163.01</v>
      </c>
    </row>
    <row r="693" spans="1:4">
      <c r="A693" t="s">
        <v>3</v>
      </c>
      <c r="B693" s="2">
        <v>43855</v>
      </c>
      <c r="C693">
        <v>12.336</v>
      </c>
      <c r="D693">
        <v>5163.01</v>
      </c>
    </row>
    <row r="694" spans="1:4">
      <c r="A694" t="s">
        <v>3</v>
      </c>
      <c r="B694" s="2">
        <v>43856</v>
      </c>
      <c r="C694">
        <v>12.3353</v>
      </c>
      <c r="D694">
        <v>5163.01</v>
      </c>
    </row>
    <row r="695" spans="1:4">
      <c r="A695" t="s">
        <v>3</v>
      </c>
      <c r="B695" s="2">
        <v>43857</v>
      </c>
      <c r="C695">
        <v>12.2318</v>
      </c>
      <c r="D695">
        <v>5115.72</v>
      </c>
    </row>
    <row r="696" spans="1:4">
      <c r="A696" t="s">
        <v>3</v>
      </c>
      <c r="B696" s="2">
        <v>43858</v>
      </c>
      <c r="C696">
        <v>12.169</v>
      </c>
      <c r="D696">
        <v>5091.05</v>
      </c>
    </row>
    <row r="697" spans="1:4">
      <c r="A697" t="s">
        <v>3</v>
      </c>
      <c r="B697" s="2">
        <v>43859</v>
      </c>
      <c r="C697">
        <v>12.192399999999999</v>
      </c>
      <c r="D697">
        <v>5120.3999999999996</v>
      </c>
    </row>
    <row r="698" spans="1:4">
      <c r="A698" t="s">
        <v>3</v>
      </c>
      <c r="B698" s="2">
        <v>43860</v>
      </c>
      <c r="C698">
        <v>12.143700000000001</v>
      </c>
      <c r="D698">
        <v>5074.1499999999996</v>
      </c>
    </row>
    <row r="699" spans="1:4">
      <c r="A699" t="s">
        <v>3</v>
      </c>
      <c r="B699" s="2">
        <v>43861</v>
      </c>
      <c r="C699">
        <v>12.1258</v>
      </c>
      <c r="D699">
        <v>5041.17</v>
      </c>
    </row>
    <row r="700" spans="1:4">
      <c r="A700" t="s">
        <v>3</v>
      </c>
      <c r="B700" s="2">
        <v>43862</v>
      </c>
      <c r="C700">
        <v>11.9216</v>
      </c>
      <c r="D700">
        <v>4911.08</v>
      </c>
    </row>
    <row r="701" spans="1:4">
      <c r="A701" t="s">
        <v>3</v>
      </c>
      <c r="B701" s="2">
        <v>43863</v>
      </c>
      <c r="C701">
        <v>11.9209</v>
      </c>
      <c r="D701">
        <v>4911.08</v>
      </c>
    </row>
    <row r="702" spans="1:4">
      <c r="A702" t="s">
        <v>3</v>
      </c>
      <c r="B702" s="2">
        <v>43864</v>
      </c>
      <c r="C702">
        <v>12.097300000000001</v>
      </c>
      <c r="D702">
        <v>4936.6899999999996</v>
      </c>
    </row>
    <row r="703" spans="1:4">
      <c r="A703" t="s">
        <v>3</v>
      </c>
      <c r="B703" s="2">
        <v>43865</v>
      </c>
      <c r="C703">
        <v>12.200200000000001</v>
      </c>
      <c r="D703">
        <v>5041.25</v>
      </c>
    </row>
    <row r="704" spans="1:4">
      <c r="A704" t="s">
        <v>3</v>
      </c>
      <c r="B704" s="2">
        <v>43866</v>
      </c>
      <c r="C704">
        <v>12.1982</v>
      </c>
      <c r="D704">
        <v>5092.79</v>
      </c>
    </row>
    <row r="705" spans="1:4">
      <c r="A705" t="s">
        <v>3</v>
      </c>
      <c r="B705" s="2">
        <v>43867</v>
      </c>
      <c r="C705">
        <v>12.200200000000001</v>
      </c>
      <c r="D705">
        <v>5118.8500000000004</v>
      </c>
    </row>
    <row r="706" spans="1:4">
      <c r="A706" t="s">
        <v>3</v>
      </c>
      <c r="B706" s="2">
        <v>43868</v>
      </c>
      <c r="C706">
        <v>12.173</v>
      </c>
      <c r="D706">
        <v>5114.3900000000003</v>
      </c>
    </row>
    <row r="707" spans="1:4">
      <c r="A707" t="s">
        <v>3</v>
      </c>
      <c r="B707" s="2">
        <v>43869</v>
      </c>
      <c r="C707">
        <v>12.1722</v>
      </c>
      <c r="D707">
        <v>5114.3900000000003</v>
      </c>
    </row>
    <row r="708" spans="1:4">
      <c r="A708" t="s">
        <v>3</v>
      </c>
      <c r="B708" s="2">
        <v>43870</v>
      </c>
      <c r="C708">
        <v>12.1715</v>
      </c>
      <c r="D708">
        <v>5114.3900000000003</v>
      </c>
    </row>
    <row r="709" spans="1:4">
      <c r="A709" t="s">
        <v>3</v>
      </c>
      <c r="B709" s="2">
        <v>43871</v>
      </c>
      <c r="C709">
        <v>12.076700000000001</v>
      </c>
      <c r="D709">
        <v>5086.3900000000003</v>
      </c>
    </row>
    <row r="710" spans="1:4">
      <c r="A710" t="s">
        <v>3</v>
      </c>
      <c r="B710" s="2">
        <v>43872</v>
      </c>
      <c r="C710">
        <v>12.092499999999999</v>
      </c>
      <c r="D710">
        <v>5108.22</v>
      </c>
    </row>
    <row r="711" spans="1:4">
      <c r="A711" t="s">
        <v>3</v>
      </c>
      <c r="B711" s="2">
        <v>43873</v>
      </c>
      <c r="C711">
        <v>12.220800000000001</v>
      </c>
      <c r="D711">
        <v>5137.84</v>
      </c>
    </row>
    <row r="712" spans="1:4">
      <c r="A712" t="s">
        <v>3</v>
      </c>
      <c r="B712" s="2">
        <v>43874</v>
      </c>
      <c r="C712">
        <v>12.1938</v>
      </c>
      <c r="D712">
        <v>5128</v>
      </c>
    </row>
    <row r="713" spans="1:4">
      <c r="A713" t="s">
        <v>3</v>
      </c>
      <c r="B713" s="2">
        <v>43875</v>
      </c>
      <c r="C713">
        <v>12.0962</v>
      </c>
      <c r="D713">
        <v>5097.54</v>
      </c>
    </row>
    <row r="714" spans="1:4">
      <c r="A714" t="s">
        <v>3</v>
      </c>
      <c r="B714" s="2">
        <v>43876</v>
      </c>
      <c r="C714">
        <v>12.0954</v>
      </c>
      <c r="D714">
        <v>5097.54</v>
      </c>
    </row>
    <row r="715" spans="1:4">
      <c r="A715" t="s">
        <v>3</v>
      </c>
      <c r="B715" s="2">
        <v>43877</v>
      </c>
      <c r="C715">
        <v>12.0947</v>
      </c>
      <c r="D715">
        <v>5097.54</v>
      </c>
    </row>
    <row r="716" spans="1:4">
      <c r="A716" t="s">
        <v>3</v>
      </c>
      <c r="B716" s="2">
        <v>43878</v>
      </c>
      <c r="C716">
        <v>12.1007</v>
      </c>
      <c r="D716">
        <v>5062.63</v>
      </c>
    </row>
    <row r="717" spans="1:4">
      <c r="A717" t="s">
        <v>3</v>
      </c>
      <c r="B717" s="2">
        <v>43879</v>
      </c>
      <c r="C717">
        <v>12.0619</v>
      </c>
      <c r="D717">
        <v>5039.54</v>
      </c>
    </row>
    <row r="718" spans="1:4">
      <c r="A718" t="s">
        <v>3</v>
      </c>
      <c r="B718" s="2">
        <v>43880</v>
      </c>
      <c r="C718">
        <v>12.2021</v>
      </c>
      <c r="D718">
        <v>5102.09</v>
      </c>
    </row>
    <row r="719" spans="1:4">
      <c r="A719" t="s">
        <v>3</v>
      </c>
      <c r="B719" s="2">
        <v>43881</v>
      </c>
      <c r="C719">
        <v>12.1968</v>
      </c>
      <c r="D719">
        <v>5093.3</v>
      </c>
    </row>
    <row r="720" spans="1:4">
      <c r="A720" t="s">
        <v>3</v>
      </c>
      <c r="B720" s="2">
        <v>43882</v>
      </c>
      <c r="C720">
        <v>12.196099999999999</v>
      </c>
      <c r="D720">
        <v>5093.3</v>
      </c>
    </row>
    <row r="721" spans="1:4">
      <c r="A721" t="s">
        <v>3</v>
      </c>
      <c r="B721" s="2">
        <v>43883</v>
      </c>
      <c r="C721">
        <v>12.195399999999999</v>
      </c>
      <c r="D721">
        <v>5093.3</v>
      </c>
    </row>
    <row r="722" spans="1:4">
      <c r="A722" t="s">
        <v>3</v>
      </c>
      <c r="B722" s="2">
        <v>43884</v>
      </c>
      <c r="C722">
        <v>12.194599999999999</v>
      </c>
      <c r="D722">
        <v>5093.3</v>
      </c>
    </row>
    <row r="723" spans="1:4">
      <c r="A723" t="s">
        <v>3</v>
      </c>
      <c r="B723" s="2">
        <v>43885</v>
      </c>
      <c r="C723">
        <v>12.0389</v>
      </c>
      <c r="D723">
        <v>4989.47</v>
      </c>
    </row>
    <row r="724" spans="1:4">
      <c r="A724" t="s">
        <v>3</v>
      </c>
      <c r="B724" s="2">
        <v>43886</v>
      </c>
      <c r="C724">
        <v>12.0489</v>
      </c>
      <c r="D724">
        <v>4972.74</v>
      </c>
    </row>
    <row r="725" spans="1:4">
      <c r="A725" t="s">
        <v>3</v>
      </c>
      <c r="B725" s="2">
        <v>43887</v>
      </c>
      <c r="C725">
        <v>11.975</v>
      </c>
      <c r="D725">
        <v>4919.3999999999996</v>
      </c>
    </row>
    <row r="726" spans="1:4">
      <c r="A726" t="s">
        <v>3</v>
      </c>
      <c r="B726" s="2">
        <v>43888</v>
      </c>
      <c r="C726">
        <v>11.9772</v>
      </c>
      <c r="D726">
        <v>4898.18</v>
      </c>
    </row>
    <row r="727" spans="1:4">
      <c r="A727" t="s">
        <v>3</v>
      </c>
      <c r="B727" s="2">
        <v>43889</v>
      </c>
      <c r="C727">
        <v>11.606199999999999</v>
      </c>
      <c r="D727">
        <v>4718.62</v>
      </c>
    </row>
    <row r="728" spans="1:4">
      <c r="A728" t="s">
        <v>3</v>
      </c>
      <c r="B728" s="2">
        <v>43890</v>
      </c>
      <c r="C728">
        <v>11.605499999999999</v>
      </c>
      <c r="D728">
        <v>4718.62</v>
      </c>
    </row>
    <row r="729" spans="1:4">
      <c r="A729" t="s">
        <v>3</v>
      </c>
      <c r="B729" s="2">
        <v>43891</v>
      </c>
      <c r="C729">
        <v>11.604900000000001</v>
      </c>
      <c r="D729">
        <v>4718.62</v>
      </c>
    </row>
    <row r="730" spans="1:4">
      <c r="A730" t="s">
        <v>3</v>
      </c>
      <c r="B730" s="2">
        <v>43892</v>
      </c>
      <c r="C730">
        <v>11.532400000000001</v>
      </c>
      <c r="D730">
        <v>4694.3599999999997</v>
      </c>
    </row>
    <row r="731" spans="1:4">
      <c r="A731" t="s">
        <v>3</v>
      </c>
      <c r="B731" s="2">
        <v>43893</v>
      </c>
      <c r="C731">
        <v>11.6852</v>
      </c>
      <c r="D731">
        <v>4770.78</v>
      </c>
    </row>
    <row r="732" spans="1:4">
      <c r="A732" t="s">
        <v>3</v>
      </c>
      <c r="B732" s="2">
        <v>43894</v>
      </c>
      <c r="C732">
        <v>11.626899999999999</v>
      </c>
      <c r="D732">
        <v>4739.58</v>
      </c>
    </row>
    <row r="733" spans="1:4">
      <c r="A733" t="s">
        <v>3</v>
      </c>
      <c r="B733" s="2">
        <v>43895</v>
      </c>
      <c r="C733">
        <v>11.759</v>
      </c>
      <c r="D733">
        <v>4748.41</v>
      </c>
    </row>
    <row r="734" spans="1:4">
      <c r="A734" t="s">
        <v>3</v>
      </c>
      <c r="B734" s="2">
        <v>43896</v>
      </c>
      <c r="C734">
        <v>11.4665</v>
      </c>
      <c r="D734">
        <v>4634.8999999999996</v>
      </c>
    </row>
    <row r="735" spans="1:4">
      <c r="A735" t="s">
        <v>3</v>
      </c>
      <c r="B735" s="2">
        <v>43897</v>
      </c>
      <c r="C735">
        <v>11.4658</v>
      </c>
      <c r="D735">
        <v>4634.8999999999996</v>
      </c>
    </row>
    <row r="736" spans="1:4">
      <c r="A736" t="s">
        <v>3</v>
      </c>
      <c r="B736" s="2">
        <v>43898</v>
      </c>
      <c r="C736">
        <v>11.4651</v>
      </c>
      <c r="D736">
        <v>4634.8999999999996</v>
      </c>
    </row>
    <row r="737" spans="1:4">
      <c r="A737" t="s">
        <v>3</v>
      </c>
      <c r="B737" s="2">
        <v>43899</v>
      </c>
      <c r="C737">
        <v>11.105600000000001</v>
      </c>
      <c r="D737">
        <v>4410.7700000000004</v>
      </c>
    </row>
    <row r="738" spans="1:4">
      <c r="A738" t="s">
        <v>3</v>
      </c>
      <c r="B738" s="2">
        <v>43900</v>
      </c>
      <c r="C738">
        <v>11.104900000000001</v>
      </c>
      <c r="D738">
        <v>4410.7700000000004</v>
      </c>
    </row>
    <row r="739" spans="1:4">
      <c r="A739" t="s">
        <v>3</v>
      </c>
      <c r="B739" s="2">
        <v>43901</v>
      </c>
      <c r="C739">
        <v>11.1539</v>
      </c>
      <c r="D739">
        <v>4406.93</v>
      </c>
    </row>
    <row r="740" spans="1:4">
      <c r="A740" t="s">
        <v>3</v>
      </c>
      <c r="B740" s="2">
        <v>43902</v>
      </c>
      <c r="C740">
        <v>10.318199999999999</v>
      </c>
      <c r="D740">
        <v>4041.68</v>
      </c>
    </row>
    <row r="741" spans="1:4">
      <c r="A741" t="s">
        <v>3</v>
      </c>
      <c r="B741" s="2">
        <v>43903</v>
      </c>
      <c r="C741">
        <v>10.3728</v>
      </c>
      <c r="D741">
        <v>4187.6000000000004</v>
      </c>
    </row>
    <row r="742" spans="1:4">
      <c r="A742" t="s">
        <v>3</v>
      </c>
      <c r="B742" s="2">
        <v>43904</v>
      </c>
      <c r="C742">
        <v>10.372199999999999</v>
      </c>
      <c r="D742">
        <v>4187.6000000000004</v>
      </c>
    </row>
    <row r="743" spans="1:4">
      <c r="A743" t="s">
        <v>3</v>
      </c>
      <c r="B743" s="2">
        <v>43905</v>
      </c>
      <c r="C743">
        <v>10.371499999999999</v>
      </c>
      <c r="D743">
        <v>4187.6000000000004</v>
      </c>
    </row>
    <row r="744" spans="1:4">
      <c r="A744" t="s">
        <v>3</v>
      </c>
      <c r="B744" s="2">
        <v>43906</v>
      </c>
      <c r="C744">
        <v>9.7043999999999997</v>
      </c>
      <c r="D744">
        <v>3885.15</v>
      </c>
    </row>
    <row r="745" spans="1:4">
      <c r="A745" t="s">
        <v>3</v>
      </c>
      <c r="B745" s="2">
        <v>43907</v>
      </c>
      <c r="C745">
        <v>9.4906000000000006</v>
      </c>
      <c r="D745">
        <v>3798.71</v>
      </c>
    </row>
    <row r="746" spans="1:4">
      <c r="A746" t="s">
        <v>3</v>
      </c>
      <c r="B746" s="2">
        <v>43908</v>
      </c>
      <c r="C746">
        <v>8.8198000000000008</v>
      </c>
      <c r="D746">
        <v>3594.83</v>
      </c>
    </row>
    <row r="747" spans="1:4">
      <c r="A747" t="s">
        <v>3</v>
      </c>
      <c r="B747" s="2">
        <v>43909</v>
      </c>
      <c r="C747">
        <v>8.641</v>
      </c>
      <c r="D747">
        <v>3491.04</v>
      </c>
    </row>
    <row r="748" spans="1:4">
      <c r="A748" t="s">
        <v>3</v>
      </c>
      <c r="B748" s="2">
        <v>43910</v>
      </c>
      <c r="C748">
        <v>9.0799000000000003</v>
      </c>
      <c r="D748">
        <v>3684.44</v>
      </c>
    </row>
    <row r="749" spans="1:4">
      <c r="A749" t="s">
        <v>3</v>
      </c>
      <c r="B749" s="2">
        <v>43911</v>
      </c>
      <c r="C749">
        <v>9.0792999999999999</v>
      </c>
      <c r="D749">
        <v>3684.44</v>
      </c>
    </row>
    <row r="750" spans="1:4">
      <c r="A750" t="s">
        <v>3</v>
      </c>
      <c r="B750" s="2">
        <v>43912</v>
      </c>
      <c r="C750">
        <v>9.0787999999999993</v>
      </c>
      <c r="D750">
        <v>3684.44</v>
      </c>
    </row>
    <row r="751" spans="1:4">
      <c r="A751" t="s">
        <v>3</v>
      </c>
      <c r="B751" s="2">
        <v>43913</v>
      </c>
      <c r="C751">
        <v>7.7950999999999997</v>
      </c>
      <c r="D751">
        <v>3208.62</v>
      </c>
    </row>
    <row r="752" spans="1:4">
      <c r="A752" t="s">
        <v>3</v>
      </c>
      <c r="B752" s="2">
        <v>43914</v>
      </c>
      <c r="C752">
        <v>8.0713000000000008</v>
      </c>
      <c r="D752">
        <v>3280.3</v>
      </c>
    </row>
    <row r="753" spans="1:4">
      <c r="A753" t="s">
        <v>3</v>
      </c>
      <c r="B753" s="2">
        <v>43915</v>
      </c>
      <c r="C753">
        <v>8.6000999999999994</v>
      </c>
      <c r="D753">
        <v>3471.93</v>
      </c>
    </row>
    <row r="754" spans="1:4">
      <c r="A754" t="s">
        <v>3</v>
      </c>
      <c r="B754" s="2">
        <v>43916</v>
      </c>
      <c r="C754">
        <v>9.0542999999999996</v>
      </c>
      <c r="D754">
        <v>3630.68</v>
      </c>
    </row>
    <row r="755" spans="1:4">
      <c r="A755" t="s">
        <v>3</v>
      </c>
      <c r="B755" s="2">
        <v>43917</v>
      </c>
      <c r="C755">
        <v>8.9983000000000004</v>
      </c>
      <c r="D755">
        <v>3613.52</v>
      </c>
    </row>
    <row r="756" spans="1:4">
      <c r="A756" t="s">
        <v>3</v>
      </c>
      <c r="B756" s="2">
        <v>43918</v>
      </c>
      <c r="C756">
        <v>8.9977999999999998</v>
      </c>
      <c r="D756">
        <v>3613.52</v>
      </c>
    </row>
    <row r="757" spans="1:4">
      <c r="A757" t="s">
        <v>3</v>
      </c>
      <c r="B757" s="2">
        <v>43919</v>
      </c>
      <c r="C757">
        <v>8.9972999999999992</v>
      </c>
      <c r="D757">
        <v>3613.52</v>
      </c>
    </row>
    <row r="758" spans="1:4">
      <c r="A758" t="s">
        <v>3</v>
      </c>
      <c r="B758" s="2">
        <v>43920</v>
      </c>
      <c r="C758">
        <v>8.7086000000000006</v>
      </c>
      <c r="D758">
        <v>3483.42</v>
      </c>
    </row>
    <row r="759" spans="1:4">
      <c r="A759" t="s">
        <v>3</v>
      </c>
      <c r="B759" s="2">
        <v>43921</v>
      </c>
      <c r="C759">
        <v>8.9978999999999996</v>
      </c>
      <c r="D759">
        <v>3609.83</v>
      </c>
    </row>
    <row r="760" spans="1:4">
      <c r="A760" t="s">
        <v>3</v>
      </c>
      <c r="B760" s="2">
        <v>43922</v>
      </c>
      <c r="C760">
        <v>8.6018000000000008</v>
      </c>
      <c r="D760">
        <v>3483.5</v>
      </c>
    </row>
    <row r="761" spans="1:4">
      <c r="A761" t="s">
        <v>3</v>
      </c>
      <c r="B761" s="2">
        <v>43923</v>
      </c>
      <c r="C761">
        <v>8.6013000000000002</v>
      </c>
      <c r="D761">
        <v>3483.5</v>
      </c>
    </row>
    <row r="762" spans="1:4">
      <c r="A762" t="s">
        <v>3</v>
      </c>
      <c r="B762" s="2">
        <v>43924</v>
      </c>
      <c r="C762">
        <v>8.3102999999999998</v>
      </c>
      <c r="D762">
        <v>3415.68</v>
      </c>
    </row>
    <row r="763" spans="1:4">
      <c r="A763" t="s">
        <v>3</v>
      </c>
      <c r="B763" s="2">
        <v>43925</v>
      </c>
      <c r="C763">
        <v>8.3097999999999992</v>
      </c>
      <c r="D763">
        <v>3415.68</v>
      </c>
    </row>
    <row r="764" spans="1:4">
      <c r="A764" t="s">
        <v>3</v>
      </c>
      <c r="B764" s="2">
        <v>43926</v>
      </c>
      <c r="C764">
        <v>8.3093000000000004</v>
      </c>
      <c r="D764">
        <v>3415.68</v>
      </c>
    </row>
    <row r="765" spans="1:4">
      <c r="A765" t="s">
        <v>3</v>
      </c>
      <c r="B765" s="2">
        <v>43927</v>
      </c>
      <c r="C765">
        <v>8.3087999999999997</v>
      </c>
      <c r="D765">
        <v>3415.68</v>
      </c>
    </row>
    <row r="766" spans="1:4">
      <c r="A766" t="s">
        <v>3</v>
      </c>
      <c r="B766" s="2">
        <v>43928</v>
      </c>
      <c r="C766">
        <v>9.0421999999999993</v>
      </c>
      <c r="D766">
        <v>3692.94</v>
      </c>
    </row>
    <row r="767" spans="1:4">
      <c r="A767" t="s">
        <v>3</v>
      </c>
      <c r="B767" s="2">
        <v>43929</v>
      </c>
      <c r="C767">
        <v>9.0363000000000007</v>
      </c>
      <c r="D767">
        <v>3694.17</v>
      </c>
    </row>
    <row r="768" spans="1:4">
      <c r="A768" t="s">
        <v>3</v>
      </c>
      <c r="B768" s="2">
        <v>43930</v>
      </c>
      <c r="C768">
        <v>9.2621000000000002</v>
      </c>
      <c r="D768">
        <v>3839.5</v>
      </c>
    </row>
    <row r="769" spans="1:4">
      <c r="A769" t="s">
        <v>3</v>
      </c>
      <c r="B769" s="2">
        <v>43931</v>
      </c>
      <c r="C769">
        <v>9.2615999999999996</v>
      </c>
      <c r="D769">
        <v>3839.5</v>
      </c>
    </row>
    <row r="770" spans="1:4">
      <c r="A770" t="s">
        <v>3</v>
      </c>
      <c r="B770" s="2">
        <v>43932</v>
      </c>
      <c r="C770">
        <v>9.2609999999999992</v>
      </c>
      <c r="D770">
        <v>3839.5</v>
      </c>
    </row>
    <row r="771" spans="1:4">
      <c r="A771" t="s">
        <v>3</v>
      </c>
      <c r="B771" s="2">
        <v>43933</v>
      </c>
      <c r="C771">
        <v>9.2604000000000006</v>
      </c>
      <c r="D771">
        <v>3839.5</v>
      </c>
    </row>
    <row r="772" spans="1:4">
      <c r="A772" t="s">
        <v>3</v>
      </c>
      <c r="B772" s="2">
        <v>43934</v>
      </c>
      <c r="C772">
        <v>9.0310000000000006</v>
      </c>
      <c r="D772">
        <v>3794.42</v>
      </c>
    </row>
    <row r="773" spans="1:4">
      <c r="A773" t="s">
        <v>3</v>
      </c>
      <c r="B773" s="2">
        <v>43935</v>
      </c>
      <c r="C773">
        <v>9.0304000000000002</v>
      </c>
      <c r="D773">
        <v>3794.42</v>
      </c>
    </row>
    <row r="774" spans="1:4">
      <c r="A774" t="s">
        <v>3</v>
      </c>
      <c r="B774" s="2">
        <v>43936</v>
      </c>
      <c r="C774">
        <v>9.1759000000000004</v>
      </c>
      <c r="D774">
        <v>3783.97</v>
      </c>
    </row>
    <row r="775" spans="1:4">
      <c r="A775" t="s">
        <v>3</v>
      </c>
      <c r="B775" s="2">
        <v>43937</v>
      </c>
      <c r="C775">
        <v>9.2902000000000005</v>
      </c>
      <c r="D775">
        <v>3819.53</v>
      </c>
    </row>
    <row r="776" spans="1:4">
      <c r="A776" t="s">
        <v>3</v>
      </c>
      <c r="B776" s="2">
        <v>43938</v>
      </c>
      <c r="C776">
        <v>9.5510000000000002</v>
      </c>
      <c r="D776">
        <v>3921.97</v>
      </c>
    </row>
    <row r="777" spans="1:4">
      <c r="A777" t="s">
        <v>3</v>
      </c>
      <c r="B777" s="2">
        <v>43939</v>
      </c>
      <c r="C777">
        <v>9.5512999999999995</v>
      </c>
      <c r="D777">
        <v>3921.97</v>
      </c>
    </row>
    <row r="778" spans="1:4">
      <c r="A778" t="s">
        <v>3</v>
      </c>
      <c r="B778" s="2">
        <v>43940</v>
      </c>
      <c r="C778">
        <v>9.5507000000000009</v>
      </c>
      <c r="D778">
        <v>3921.97</v>
      </c>
    </row>
    <row r="779" spans="1:4">
      <c r="A779" t="s">
        <v>3</v>
      </c>
      <c r="B779" s="2">
        <v>43941</v>
      </c>
      <c r="C779">
        <v>9.5329999999999995</v>
      </c>
      <c r="D779">
        <v>3919.39</v>
      </c>
    </row>
    <row r="780" spans="1:4">
      <c r="A780" t="s">
        <v>3</v>
      </c>
      <c r="B780" s="2">
        <v>43942</v>
      </c>
      <c r="C780">
        <v>9.2603000000000009</v>
      </c>
      <c r="D780">
        <v>3805.4</v>
      </c>
    </row>
    <row r="781" spans="1:4">
      <c r="A781" t="s">
        <v>3</v>
      </c>
      <c r="B781" s="2">
        <v>43943</v>
      </c>
      <c r="C781">
        <v>9.4428999999999998</v>
      </c>
      <c r="D781">
        <v>3882.41</v>
      </c>
    </row>
    <row r="782" spans="1:4">
      <c r="A782" t="s">
        <v>3</v>
      </c>
      <c r="B782" s="2">
        <v>43944</v>
      </c>
      <c r="C782">
        <v>9.5330999999999992</v>
      </c>
      <c r="D782">
        <v>3929.54</v>
      </c>
    </row>
    <row r="783" spans="1:4">
      <c r="A783" t="s">
        <v>3</v>
      </c>
      <c r="B783" s="2">
        <v>43945</v>
      </c>
      <c r="C783">
        <v>9.4108999999999998</v>
      </c>
      <c r="D783">
        <v>3862.2</v>
      </c>
    </row>
    <row r="784" spans="1:4">
      <c r="A784" t="s">
        <v>3</v>
      </c>
      <c r="B784" s="2">
        <v>43946</v>
      </c>
      <c r="C784">
        <v>9.4102999999999994</v>
      </c>
      <c r="D784">
        <v>3862.2</v>
      </c>
    </row>
    <row r="785" spans="1:4">
      <c r="A785" t="s">
        <v>3</v>
      </c>
      <c r="B785" s="2">
        <v>43947</v>
      </c>
      <c r="C785">
        <v>9.4097000000000008</v>
      </c>
      <c r="D785">
        <v>3862.2</v>
      </c>
    </row>
    <row r="786" spans="1:4">
      <c r="A786" t="s">
        <v>3</v>
      </c>
      <c r="B786" s="2">
        <v>43948</v>
      </c>
      <c r="C786">
        <v>9.6980000000000004</v>
      </c>
      <c r="D786">
        <v>3920.7</v>
      </c>
    </row>
    <row r="787" spans="1:4">
      <c r="A787" t="s">
        <v>3</v>
      </c>
      <c r="B787" s="2">
        <v>43949</v>
      </c>
      <c r="C787">
        <v>9.8232999999999997</v>
      </c>
      <c r="D787">
        <v>3956.03</v>
      </c>
    </row>
    <row r="788" spans="1:4">
      <c r="A788" t="s">
        <v>3</v>
      </c>
      <c r="B788" s="2">
        <v>43950</v>
      </c>
      <c r="C788">
        <v>9.8550000000000004</v>
      </c>
      <c r="D788">
        <v>4022.22</v>
      </c>
    </row>
    <row r="789" spans="1:4">
      <c r="A789" t="s">
        <v>3</v>
      </c>
      <c r="B789" s="2">
        <v>43951</v>
      </c>
      <c r="C789">
        <v>9.9936000000000007</v>
      </c>
      <c r="D789">
        <v>4140.41</v>
      </c>
    </row>
    <row r="790" spans="1:4">
      <c r="A790" t="s">
        <v>3</v>
      </c>
      <c r="B790" s="2">
        <v>43952</v>
      </c>
      <c r="C790">
        <v>9.9930000000000003</v>
      </c>
      <c r="D790">
        <v>4140.41</v>
      </c>
    </row>
    <row r="791" spans="1:4">
      <c r="A791" t="s">
        <v>3</v>
      </c>
      <c r="B791" s="2">
        <v>43953</v>
      </c>
      <c r="C791">
        <v>9.9923999999999999</v>
      </c>
      <c r="D791">
        <v>4140.41</v>
      </c>
    </row>
    <row r="792" spans="1:4">
      <c r="A792" t="s">
        <v>3</v>
      </c>
      <c r="B792" s="2">
        <v>43954</v>
      </c>
      <c r="C792">
        <v>9.9917999999999996</v>
      </c>
      <c r="D792">
        <v>4140.41</v>
      </c>
    </row>
    <row r="793" spans="1:4">
      <c r="A793" t="s">
        <v>3</v>
      </c>
      <c r="B793" s="2">
        <v>43955</v>
      </c>
      <c r="C793">
        <v>9.4966000000000008</v>
      </c>
      <c r="D793">
        <v>3916.23</v>
      </c>
    </row>
    <row r="794" spans="1:4">
      <c r="A794" t="s">
        <v>3</v>
      </c>
      <c r="B794" s="2">
        <v>43956</v>
      </c>
      <c r="C794">
        <v>9.3092000000000006</v>
      </c>
      <c r="D794">
        <v>3879.82</v>
      </c>
    </row>
    <row r="795" spans="1:4">
      <c r="A795" t="s">
        <v>3</v>
      </c>
      <c r="B795" s="2">
        <v>43957</v>
      </c>
      <c r="C795">
        <v>9.4034999999999993</v>
      </c>
      <c r="D795">
        <v>3908.08</v>
      </c>
    </row>
    <row r="796" spans="1:4">
      <c r="A796" t="s">
        <v>3</v>
      </c>
      <c r="B796" s="2">
        <v>43958</v>
      </c>
      <c r="C796">
        <v>9.2763000000000009</v>
      </c>
      <c r="D796">
        <v>3877.82</v>
      </c>
    </row>
    <row r="797" spans="1:4">
      <c r="A797" t="s">
        <v>3</v>
      </c>
      <c r="B797" s="2">
        <v>43959</v>
      </c>
      <c r="C797">
        <v>9.3209999999999997</v>
      </c>
      <c r="D797">
        <v>3897.86</v>
      </c>
    </row>
    <row r="798" spans="1:4">
      <c r="A798" t="s">
        <v>3</v>
      </c>
      <c r="B798" s="2">
        <v>43960</v>
      </c>
      <c r="C798">
        <v>9.3203999999999994</v>
      </c>
      <c r="D798">
        <v>3897.86</v>
      </c>
    </row>
    <row r="799" spans="1:4">
      <c r="A799" t="s">
        <v>3</v>
      </c>
      <c r="B799" s="2">
        <v>43961</v>
      </c>
      <c r="C799">
        <v>9.3199000000000005</v>
      </c>
      <c r="D799">
        <v>3897.86</v>
      </c>
    </row>
    <row r="800" spans="1:4">
      <c r="A800" t="s">
        <v>3</v>
      </c>
      <c r="B800" s="2">
        <v>43962</v>
      </c>
      <c r="C800">
        <v>9.2614000000000001</v>
      </c>
      <c r="D800">
        <v>3901.54</v>
      </c>
    </row>
    <row r="801" spans="1:4">
      <c r="A801" t="s">
        <v>3</v>
      </c>
      <c r="B801" s="2">
        <v>43963</v>
      </c>
      <c r="C801">
        <v>9.2630999999999997</v>
      </c>
      <c r="D801">
        <v>3883.55</v>
      </c>
    </row>
    <row r="802" spans="1:4">
      <c r="A802" t="s">
        <v>3</v>
      </c>
      <c r="B802" s="2">
        <v>43964</v>
      </c>
      <c r="C802">
        <v>9.4408999999999992</v>
      </c>
      <c r="D802">
        <v>3958.03</v>
      </c>
    </row>
    <row r="803" spans="1:4">
      <c r="A803" t="s">
        <v>3</v>
      </c>
      <c r="B803" s="2">
        <v>43965</v>
      </c>
      <c r="C803">
        <v>9.2829999999999995</v>
      </c>
      <c r="D803">
        <v>3875.19</v>
      </c>
    </row>
    <row r="804" spans="1:4">
      <c r="A804" t="s">
        <v>3</v>
      </c>
      <c r="B804" s="2">
        <v>43966</v>
      </c>
      <c r="C804">
        <v>9.2543000000000006</v>
      </c>
      <c r="D804">
        <v>3868.53</v>
      </c>
    </row>
    <row r="805" spans="1:4">
      <c r="A805" t="s">
        <v>3</v>
      </c>
      <c r="B805" s="2">
        <v>43967</v>
      </c>
      <c r="C805">
        <v>9.2537000000000003</v>
      </c>
      <c r="D805">
        <v>3868.53</v>
      </c>
    </row>
    <row r="806" spans="1:4">
      <c r="A806" t="s">
        <v>3</v>
      </c>
      <c r="B806" s="2">
        <v>43968</v>
      </c>
      <c r="C806">
        <v>9.2531999999999996</v>
      </c>
      <c r="D806">
        <v>3868.53</v>
      </c>
    </row>
    <row r="807" spans="1:4">
      <c r="A807" t="s">
        <v>3</v>
      </c>
      <c r="B807" s="2">
        <v>43969</v>
      </c>
      <c r="C807">
        <v>8.8704999999999998</v>
      </c>
      <c r="D807">
        <v>3734.22</v>
      </c>
    </row>
    <row r="808" spans="1:4">
      <c r="A808" t="s">
        <v>3</v>
      </c>
      <c r="B808" s="2">
        <v>43970</v>
      </c>
      <c r="C808">
        <v>8.8978000000000002</v>
      </c>
      <c r="D808">
        <v>3755.51</v>
      </c>
    </row>
    <row r="809" spans="1:4">
      <c r="A809" t="s">
        <v>3</v>
      </c>
      <c r="B809" s="2">
        <v>43971</v>
      </c>
      <c r="C809">
        <v>9.0669000000000004</v>
      </c>
      <c r="D809">
        <v>3831.46</v>
      </c>
    </row>
    <row r="810" spans="1:4">
      <c r="A810" t="s">
        <v>3</v>
      </c>
      <c r="B810" s="2">
        <v>43972</v>
      </c>
      <c r="C810">
        <v>9.1593</v>
      </c>
      <c r="D810">
        <v>3850.67</v>
      </c>
    </row>
    <row r="811" spans="1:4">
      <c r="A811" t="s">
        <v>3</v>
      </c>
      <c r="B811" s="2">
        <v>43973</v>
      </c>
      <c r="C811">
        <v>9.1103000000000005</v>
      </c>
      <c r="D811">
        <v>3823.44</v>
      </c>
    </row>
    <row r="812" spans="1:4">
      <c r="A812" t="s">
        <v>3</v>
      </c>
      <c r="B812" s="2">
        <v>43974</v>
      </c>
      <c r="C812">
        <v>9.1097000000000001</v>
      </c>
      <c r="D812">
        <v>3823.44</v>
      </c>
    </row>
    <row r="813" spans="1:4">
      <c r="A813" t="s">
        <v>3</v>
      </c>
      <c r="B813" s="2">
        <v>43975</v>
      </c>
      <c r="C813">
        <v>9.1091999999999995</v>
      </c>
      <c r="D813">
        <v>3823.44</v>
      </c>
    </row>
    <row r="814" spans="1:4">
      <c r="A814" t="s">
        <v>3</v>
      </c>
      <c r="B814" s="2">
        <v>43976</v>
      </c>
      <c r="C814">
        <v>9.1085999999999991</v>
      </c>
      <c r="D814">
        <v>3823.44</v>
      </c>
    </row>
    <row r="815" spans="1:4">
      <c r="A815" t="s">
        <v>3</v>
      </c>
      <c r="B815" s="2">
        <v>43977</v>
      </c>
      <c r="C815">
        <v>9.2093000000000007</v>
      </c>
      <c r="D815">
        <v>3827.58</v>
      </c>
    </row>
    <row r="816" spans="1:4">
      <c r="A816" t="s">
        <v>3</v>
      </c>
      <c r="B816" s="2">
        <v>43978</v>
      </c>
      <c r="C816">
        <v>9.4580000000000002</v>
      </c>
      <c r="D816">
        <v>3923.37</v>
      </c>
    </row>
    <row r="817" spans="1:4">
      <c r="A817" t="s">
        <v>3</v>
      </c>
      <c r="B817" s="2">
        <v>43979</v>
      </c>
      <c r="C817">
        <v>9.6379000000000001</v>
      </c>
      <c r="D817">
        <v>3994.14</v>
      </c>
    </row>
    <row r="818" spans="1:4">
      <c r="A818" t="s">
        <v>3</v>
      </c>
      <c r="B818" s="2">
        <v>43980</v>
      </c>
      <c r="C818">
        <v>9.7597000000000005</v>
      </c>
      <c r="D818">
        <v>4040.42</v>
      </c>
    </row>
    <row r="819" spans="1:4">
      <c r="A819" t="s">
        <v>3</v>
      </c>
      <c r="B819" s="2">
        <v>43981</v>
      </c>
      <c r="C819">
        <v>9.7591000000000001</v>
      </c>
      <c r="D819">
        <v>4040.42</v>
      </c>
    </row>
    <row r="820" spans="1:4">
      <c r="A820" t="s">
        <v>3</v>
      </c>
      <c r="B820" s="2">
        <v>43982</v>
      </c>
      <c r="C820">
        <v>9.7584999999999997</v>
      </c>
      <c r="D820">
        <v>4040.42</v>
      </c>
    </row>
    <row r="821" spans="1:4">
      <c r="A821" t="s">
        <v>3</v>
      </c>
      <c r="B821" s="2">
        <v>43983</v>
      </c>
      <c r="C821">
        <v>9.9824000000000002</v>
      </c>
      <c r="D821">
        <v>4140.17</v>
      </c>
    </row>
    <row r="822" spans="1:4">
      <c r="A822" t="s">
        <v>3</v>
      </c>
      <c r="B822" s="2">
        <v>43984</v>
      </c>
      <c r="C822">
        <v>10.115600000000001</v>
      </c>
      <c r="D822">
        <v>4199.8100000000004</v>
      </c>
    </row>
    <row r="823" spans="1:4">
      <c r="A823" t="s">
        <v>3</v>
      </c>
      <c r="B823" s="2">
        <v>43985</v>
      </c>
      <c r="C823">
        <v>10.177199999999999</v>
      </c>
      <c r="D823">
        <v>4231.75</v>
      </c>
    </row>
    <row r="824" spans="1:4">
      <c r="A824" t="s">
        <v>3</v>
      </c>
      <c r="B824" s="2">
        <v>43986</v>
      </c>
      <c r="C824">
        <v>10.0854</v>
      </c>
      <c r="D824">
        <v>4224.41</v>
      </c>
    </row>
    <row r="825" spans="1:4">
      <c r="A825" t="s">
        <v>3</v>
      </c>
      <c r="B825" s="2">
        <v>43987</v>
      </c>
      <c r="C825">
        <v>10.184799999999999</v>
      </c>
      <c r="D825">
        <v>4276.47</v>
      </c>
    </row>
    <row r="826" spans="1:4">
      <c r="A826" t="s">
        <v>3</v>
      </c>
      <c r="B826" s="2">
        <v>43988</v>
      </c>
      <c r="C826">
        <v>10.184200000000001</v>
      </c>
      <c r="D826">
        <v>4276.47</v>
      </c>
    </row>
    <row r="827" spans="1:4">
      <c r="A827" t="s">
        <v>3</v>
      </c>
      <c r="B827" s="2">
        <v>43989</v>
      </c>
      <c r="C827">
        <v>10.1836</v>
      </c>
      <c r="D827">
        <v>4276.47</v>
      </c>
    </row>
    <row r="828" spans="1:4">
      <c r="A828" t="s">
        <v>3</v>
      </c>
      <c r="B828" s="2">
        <v>43990</v>
      </c>
      <c r="C828">
        <v>10.1905</v>
      </c>
      <c r="D828">
        <v>4285.8599999999997</v>
      </c>
    </row>
    <row r="829" spans="1:4">
      <c r="A829" t="s">
        <v>3</v>
      </c>
      <c r="B829" s="2">
        <v>43991</v>
      </c>
      <c r="C829">
        <v>10.045199999999999</v>
      </c>
      <c r="D829">
        <v>4241.99</v>
      </c>
    </row>
    <row r="830" spans="1:4">
      <c r="A830" t="s">
        <v>3</v>
      </c>
      <c r="B830" s="2">
        <v>43992</v>
      </c>
      <c r="C830">
        <v>10.1403</v>
      </c>
      <c r="D830">
        <v>4270.71</v>
      </c>
    </row>
    <row r="831" spans="1:4">
      <c r="A831" t="s">
        <v>3</v>
      </c>
      <c r="B831" s="2">
        <v>43993</v>
      </c>
      <c r="C831">
        <v>9.9453999999999994</v>
      </c>
      <c r="D831">
        <v>4186.32</v>
      </c>
    </row>
    <row r="832" spans="1:4">
      <c r="A832" t="s">
        <v>3</v>
      </c>
      <c r="B832" s="2">
        <v>43994</v>
      </c>
      <c r="C832">
        <v>9.9702000000000002</v>
      </c>
      <c r="D832">
        <v>4218.82</v>
      </c>
    </row>
    <row r="833" spans="1:4">
      <c r="A833" t="s">
        <v>3</v>
      </c>
      <c r="B833" s="2">
        <v>43995</v>
      </c>
      <c r="C833">
        <v>9.9695999999999998</v>
      </c>
      <c r="D833">
        <v>4218.82</v>
      </c>
    </row>
    <row r="834" spans="1:4">
      <c r="A834" t="s">
        <v>3</v>
      </c>
      <c r="B834" s="2">
        <v>43996</v>
      </c>
      <c r="C834">
        <v>9.9689999999999994</v>
      </c>
      <c r="D834">
        <v>4218.82</v>
      </c>
    </row>
    <row r="835" spans="1:4">
      <c r="A835" t="s">
        <v>3</v>
      </c>
      <c r="B835" s="2">
        <v>43997</v>
      </c>
      <c r="C835">
        <v>9.7687000000000008</v>
      </c>
      <c r="D835">
        <v>4158.22</v>
      </c>
    </row>
    <row r="836" spans="1:4">
      <c r="A836" t="s">
        <v>3</v>
      </c>
      <c r="B836" s="2">
        <v>43998</v>
      </c>
      <c r="C836">
        <v>9.8780000000000001</v>
      </c>
      <c r="D836">
        <v>4193.18</v>
      </c>
    </row>
    <row r="837" spans="1:4">
      <c r="A837" t="s">
        <v>3</v>
      </c>
      <c r="B837" s="2">
        <v>43999</v>
      </c>
      <c r="C837">
        <v>9.8399000000000001</v>
      </c>
      <c r="D837">
        <v>4186.96</v>
      </c>
    </row>
    <row r="838" spans="1:4">
      <c r="A838" t="s">
        <v>3</v>
      </c>
      <c r="B838" s="2">
        <v>44000</v>
      </c>
      <c r="C838">
        <v>9.9932999999999996</v>
      </c>
      <c r="D838">
        <v>4260.5</v>
      </c>
    </row>
    <row r="839" spans="1:4">
      <c r="A839" t="s">
        <v>3</v>
      </c>
      <c r="B839" s="2">
        <v>44001</v>
      </c>
      <c r="C839">
        <v>10.1259</v>
      </c>
      <c r="D839">
        <v>4322.17</v>
      </c>
    </row>
    <row r="840" spans="1:4">
      <c r="A840" t="s">
        <v>3</v>
      </c>
      <c r="B840" s="2">
        <v>44002</v>
      </c>
      <c r="C840">
        <v>10.125299999999999</v>
      </c>
      <c r="D840">
        <v>4322.17</v>
      </c>
    </row>
    <row r="841" spans="1:4">
      <c r="A841" t="s">
        <v>3</v>
      </c>
      <c r="B841" s="2">
        <v>44003</v>
      </c>
      <c r="C841">
        <v>10.124700000000001</v>
      </c>
      <c r="D841">
        <v>4322.17</v>
      </c>
    </row>
    <row r="842" spans="1:4">
      <c r="A842" t="s">
        <v>3</v>
      </c>
      <c r="B842" s="2">
        <v>44004</v>
      </c>
      <c r="C842">
        <v>10.180400000000001</v>
      </c>
      <c r="D842">
        <v>4360.83</v>
      </c>
    </row>
    <row r="843" spans="1:4">
      <c r="A843" t="s">
        <v>3</v>
      </c>
      <c r="B843" s="2">
        <v>44005</v>
      </c>
      <c r="C843">
        <v>10.318</v>
      </c>
      <c r="D843">
        <v>4430</v>
      </c>
    </row>
    <row r="844" spans="1:4">
      <c r="A844" t="s">
        <v>3</v>
      </c>
      <c r="B844" s="2">
        <v>44006</v>
      </c>
      <c r="C844">
        <v>10.2539</v>
      </c>
      <c r="D844">
        <v>4364.83</v>
      </c>
    </row>
    <row r="845" spans="1:4">
      <c r="A845" t="s">
        <v>3</v>
      </c>
      <c r="B845" s="2">
        <v>44007</v>
      </c>
      <c r="C845">
        <v>10.316000000000001</v>
      </c>
      <c r="D845">
        <v>4365.72</v>
      </c>
    </row>
    <row r="846" spans="1:4">
      <c r="A846" t="s">
        <v>3</v>
      </c>
      <c r="B846" s="2">
        <v>44008</v>
      </c>
      <c r="C846">
        <v>10.327999999999999</v>
      </c>
      <c r="D846">
        <v>4398.79</v>
      </c>
    </row>
    <row r="847" spans="1:4">
      <c r="A847" t="s">
        <v>3</v>
      </c>
      <c r="B847" s="2">
        <v>44009</v>
      </c>
      <c r="C847">
        <v>10.327400000000001</v>
      </c>
      <c r="D847">
        <v>4398.79</v>
      </c>
    </row>
    <row r="848" spans="1:4">
      <c r="A848" t="s">
        <v>3</v>
      </c>
      <c r="B848" s="2">
        <v>44010</v>
      </c>
      <c r="C848">
        <v>10.326700000000001</v>
      </c>
      <c r="D848">
        <v>4398.79</v>
      </c>
    </row>
    <row r="849" spans="1:4">
      <c r="A849" t="s">
        <v>3</v>
      </c>
      <c r="B849" s="2">
        <v>44011</v>
      </c>
      <c r="C849">
        <v>10.300700000000001</v>
      </c>
      <c r="D849">
        <v>4363.66</v>
      </c>
    </row>
    <row r="850" spans="1:4">
      <c r="A850" t="s">
        <v>3</v>
      </c>
      <c r="B850" s="2">
        <v>44012</v>
      </c>
      <c r="C850">
        <v>10.388500000000001</v>
      </c>
      <c r="D850">
        <v>4356.3</v>
      </c>
    </row>
    <row r="851" spans="1:4">
      <c r="A851" t="s">
        <v>3</v>
      </c>
      <c r="B851" s="2">
        <v>44013</v>
      </c>
      <c r="C851">
        <v>10.4343</v>
      </c>
      <c r="D851">
        <v>4400.7</v>
      </c>
    </row>
    <row r="852" spans="1:4">
      <c r="A852" t="s">
        <v>3</v>
      </c>
      <c r="B852" s="2">
        <v>44014</v>
      </c>
      <c r="C852">
        <v>10.4786</v>
      </c>
      <c r="D852">
        <v>4451.1400000000003</v>
      </c>
    </row>
    <row r="853" spans="1:4">
      <c r="A853" t="s">
        <v>3</v>
      </c>
      <c r="B853" s="2">
        <v>44015</v>
      </c>
      <c r="C853">
        <v>10.5838</v>
      </c>
      <c r="D853">
        <v>4476.46</v>
      </c>
    </row>
    <row r="854" spans="1:4">
      <c r="A854" t="s">
        <v>3</v>
      </c>
      <c r="B854" s="2">
        <v>44016</v>
      </c>
      <c r="C854">
        <v>10.5831</v>
      </c>
      <c r="D854">
        <v>4476.46</v>
      </c>
    </row>
    <row r="855" spans="1:4">
      <c r="A855" t="s">
        <v>3</v>
      </c>
      <c r="B855" s="2">
        <v>44017</v>
      </c>
      <c r="C855">
        <v>10.5825</v>
      </c>
      <c r="D855">
        <v>4476.46</v>
      </c>
    </row>
    <row r="856" spans="1:4">
      <c r="A856" t="s">
        <v>3</v>
      </c>
      <c r="B856" s="2">
        <v>44018</v>
      </c>
      <c r="C856">
        <v>10.736700000000001</v>
      </c>
      <c r="D856">
        <v>4530.6099999999997</v>
      </c>
    </row>
    <row r="857" spans="1:4">
      <c r="A857" t="s">
        <v>3</v>
      </c>
      <c r="B857" s="2">
        <v>44019</v>
      </c>
      <c r="C857">
        <v>10.809900000000001</v>
      </c>
      <c r="D857">
        <v>4547.42</v>
      </c>
    </row>
    <row r="858" spans="1:4">
      <c r="A858" t="s">
        <v>3</v>
      </c>
      <c r="B858" s="2">
        <v>44020</v>
      </c>
      <c r="C858">
        <v>10.706799999999999</v>
      </c>
      <c r="D858">
        <v>4510.92</v>
      </c>
    </row>
    <row r="859" spans="1:4">
      <c r="A859" t="s">
        <v>3</v>
      </c>
      <c r="B859" s="2">
        <v>44021</v>
      </c>
      <c r="C859">
        <v>10.7866</v>
      </c>
      <c r="D859">
        <v>4546.99</v>
      </c>
    </row>
    <row r="860" spans="1:4">
      <c r="A860" t="s">
        <v>3</v>
      </c>
      <c r="B860" s="2">
        <v>44022</v>
      </c>
      <c r="C860">
        <v>10.754899999999999</v>
      </c>
      <c r="D860">
        <v>4527.59</v>
      </c>
    </row>
    <row r="861" spans="1:4">
      <c r="A861" t="s">
        <v>3</v>
      </c>
      <c r="B861" s="2">
        <v>44023</v>
      </c>
      <c r="C861">
        <v>10.754200000000001</v>
      </c>
      <c r="D861">
        <v>4527.59</v>
      </c>
    </row>
    <row r="862" spans="1:4">
      <c r="A862" t="s">
        <v>3</v>
      </c>
      <c r="B862" s="2">
        <v>44024</v>
      </c>
      <c r="C862">
        <v>10.7536</v>
      </c>
      <c r="D862">
        <v>4527.59</v>
      </c>
    </row>
    <row r="863" spans="1:4">
      <c r="A863" t="s">
        <v>3</v>
      </c>
      <c r="B863" s="2">
        <v>44025</v>
      </c>
      <c r="C863">
        <v>10.759499999999999</v>
      </c>
      <c r="D863">
        <v>4539.49</v>
      </c>
    </row>
    <row r="864" spans="1:4">
      <c r="A864" t="s">
        <v>3</v>
      </c>
      <c r="B864" s="2">
        <v>44026</v>
      </c>
      <c r="C864">
        <v>10.5928</v>
      </c>
      <c r="D864">
        <v>4465.74</v>
      </c>
    </row>
    <row r="865" spans="1:4">
      <c r="A865" t="s">
        <v>3</v>
      </c>
      <c r="B865" s="2">
        <v>44027</v>
      </c>
      <c r="C865">
        <v>10.5686</v>
      </c>
      <c r="D865">
        <v>4465.37</v>
      </c>
    </row>
    <row r="866" spans="1:4">
      <c r="A866" t="s">
        <v>3</v>
      </c>
      <c r="B866" s="2">
        <v>44028</v>
      </c>
      <c r="C866">
        <v>10.774699999999999</v>
      </c>
      <c r="D866">
        <v>4509.82</v>
      </c>
    </row>
    <row r="867" spans="1:4">
      <c r="A867" t="s">
        <v>3</v>
      </c>
      <c r="B867" s="2">
        <v>44029</v>
      </c>
      <c r="C867">
        <v>10.8255</v>
      </c>
      <c r="D867">
        <v>4579.1499999999996</v>
      </c>
    </row>
    <row r="868" spans="1:4">
      <c r="A868" t="s">
        <v>3</v>
      </c>
      <c r="B868" s="2">
        <v>44030</v>
      </c>
      <c r="C868">
        <v>10.8248</v>
      </c>
      <c r="D868">
        <v>4579.1499999999996</v>
      </c>
    </row>
    <row r="869" spans="1:4">
      <c r="A869" t="s">
        <v>3</v>
      </c>
      <c r="B869" s="2">
        <v>44031</v>
      </c>
      <c r="C869">
        <v>10.824199999999999</v>
      </c>
      <c r="D869">
        <v>4579.1499999999996</v>
      </c>
    </row>
    <row r="870" spans="1:4">
      <c r="A870" t="s">
        <v>3</v>
      </c>
      <c r="B870" s="2">
        <v>44032</v>
      </c>
      <c r="C870">
        <v>10.912800000000001</v>
      </c>
      <c r="D870">
        <v>4624.41</v>
      </c>
    </row>
    <row r="871" spans="1:4">
      <c r="A871" t="s">
        <v>3</v>
      </c>
      <c r="B871" s="2">
        <v>44033</v>
      </c>
      <c r="C871">
        <v>11.019299999999999</v>
      </c>
      <c r="D871">
        <v>4671.13</v>
      </c>
    </row>
    <row r="872" spans="1:4">
      <c r="A872" t="s">
        <v>3</v>
      </c>
      <c r="B872" s="2">
        <v>44034</v>
      </c>
      <c r="C872">
        <v>10.984400000000001</v>
      </c>
      <c r="D872">
        <v>4659</v>
      </c>
    </row>
    <row r="873" spans="1:4">
      <c r="A873" t="s">
        <v>3</v>
      </c>
      <c r="B873" s="2">
        <v>44035</v>
      </c>
      <c r="C873">
        <v>11.0571</v>
      </c>
      <c r="D873">
        <v>4692.8999999999996</v>
      </c>
    </row>
    <row r="874" spans="1:4">
      <c r="A874" t="s">
        <v>3</v>
      </c>
      <c r="B874" s="2">
        <v>44036</v>
      </c>
      <c r="C874">
        <v>10.952999999999999</v>
      </c>
      <c r="D874">
        <v>4678.5600000000004</v>
      </c>
    </row>
    <row r="875" spans="1:4">
      <c r="A875" t="s">
        <v>3</v>
      </c>
      <c r="B875" s="2">
        <v>44037</v>
      </c>
      <c r="C875">
        <v>10.952299999999999</v>
      </c>
      <c r="D875">
        <v>4678.5600000000004</v>
      </c>
    </row>
    <row r="876" spans="1:4">
      <c r="A876" t="s">
        <v>3</v>
      </c>
      <c r="B876" s="2">
        <v>44038</v>
      </c>
      <c r="C876">
        <v>10.951599999999999</v>
      </c>
      <c r="D876">
        <v>4678.5600000000004</v>
      </c>
    </row>
    <row r="877" spans="1:4">
      <c r="A877" t="s">
        <v>3</v>
      </c>
      <c r="B877" s="2">
        <v>44039</v>
      </c>
      <c r="C877">
        <v>10.894600000000001</v>
      </c>
      <c r="D877">
        <v>4648.2700000000004</v>
      </c>
    </row>
    <row r="878" spans="1:4">
      <c r="A878" t="s">
        <v>3</v>
      </c>
      <c r="B878" s="2">
        <v>44040</v>
      </c>
      <c r="C878">
        <v>11.023099999999999</v>
      </c>
      <c r="D878">
        <v>4710.1099999999997</v>
      </c>
    </row>
    <row r="879" spans="1:4">
      <c r="A879" t="s">
        <v>3</v>
      </c>
      <c r="B879" s="2">
        <v>44041</v>
      </c>
      <c r="C879">
        <v>10.995699999999999</v>
      </c>
      <c r="D879">
        <v>4685.18</v>
      </c>
    </row>
    <row r="880" spans="1:4">
      <c r="A880" t="s">
        <v>3</v>
      </c>
      <c r="B880" s="2">
        <v>44042</v>
      </c>
      <c r="C880">
        <v>10.9382</v>
      </c>
      <c r="D880">
        <v>4652.6000000000004</v>
      </c>
    </row>
    <row r="881" spans="1:4">
      <c r="A881" t="s">
        <v>3</v>
      </c>
      <c r="B881" s="2">
        <v>44043</v>
      </c>
      <c r="C881">
        <v>10.9026</v>
      </c>
      <c r="D881">
        <v>4653.04</v>
      </c>
    </row>
    <row r="882" spans="1:4">
      <c r="A882" t="s">
        <v>3</v>
      </c>
      <c r="B882" s="2">
        <v>44044</v>
      </c>
      <c r="C882">
        <v>10.901899999999999</v>
      </c>
      <c r="D882">
        <v>4653.04</v>
      </c>
    </row>
    <row r="883" spans="1:4">
      <c r="A883" t="s">
        <v>3</v>
      </c>
      <c r="B883" s="2">
        <v>44045</v>
      </c>
      <c r="C883">
        <v>10.901300000000001</v>
      </c>
      <c r="D883">
        <v>4653.04</v>
      </c>
    </row>
    <row r="884" spans="1:4">
      <c r="A884" t="s">
        <v>3</v>
      </c>
      <c r="B884" s="2">
        <v>44046</v>
      </c>
      <c r="C884">
        <v>10.750299999999999</v>
      </c>
      <c r="D884">
        <v>4592.18</v>
      </c>
    </row>
    <row r="885" spans="1:4">
      <c r="A885" t="s">
        <v>3</v>
      </c>
      <c r="B885" s="2">
        <v>44047</v>
      </c>
      <c r="C885">
        <v>10.8203</v>
      </c>
      <c r="D885">
        <v>4668.28</v>
      </c>
    </row>
    <row r="886" spans="1:4">
      <c r="A886" t="s">
        <v>3</v>
      </c>
      <c r="B886" s="2">
        <v>44048</v>
      </c>
      <c r="C886">
        <v>10.926</v>
      </c>
      <c r="D886">
        <v>4672.8500000000004</v>
      </c>
    </row>
    <row r="887" spans="1:4">
      <c r="A887" t="s">
        <v>3</v>
      </c>
      <c r="B887" s="2">
        <v>44049</v>
      </c>
      <c r="C887">
        <v>10.961</v>
      </c>
      <c r="D887">
        <v>4715.1499999999996</v>
      </c>
    </row>
    <row r="888" spans="1:4">
      <c r="A888" t="s">
        <v>3</v>
      </c>
      <c r="B888" s="2">
        <v>44050</v>
      </c>
      <c r="C888">
        <v>10.9688</v>
      </c>
      <c r="D888">
        <v>4728.55</v>
      </c>
    </row>
    <row r="889" spans="1:4">
      <c r="A889" t="s">
        <v>3</v>
      </c>
      <c r="B889" s="2">
        <v>44051</v>
      </c>
      <c r="C889">
        <v>10.9682</v>
      </c>
      <c r="D889">
        <v>4728.55</v>
      </c>
    </row>
    <row r="890" spans="1:4">
      <c r="A890" t="s">
        <v>3</v>
      </c>
      <c r="B890" s="2">
        <v>44052</v>
      </c>
      <c r="C890">
        <v>10.967499999999999</v>
      </c>
      <c r="D890">
        <v>4728.55</v>
      </c>
    </row>
    <row r="891" spans="1:4">
      <c r="A891" t="s">
        <v>3</v>
      </c>
      <c r="B891" s="2">
        <v>44053</v>
      </c>
      <c r="C891">
        <v>10.988099999999999</v>
      </c>
      <c r="D891">
        <v>4761.4399999999996</v>
      </c>
    </row>
    <row r="892" spans="1:4">
      <c r="A892" t="s">
        <v>3</v>
      </c>
      <c r="B892" s="2">
        <v>44054</v>
      </c>
      <c r="C892">
        <v>11.030900000000001</v>
      </c>
      <c r="D892">
        <v>4775.08</v>
      </c>
    </row>
    <row r="893" spans="1:4">
      <c r="A893" t="s">
        <v>3</v>
      </c>
      <c r="B893" s="2">
        <v>44055</v>
      </c>
      <c r="C893">
        <v>11.005599999999999</v>
      </c>
      <c r="D893">
        <v>4770.26</v>
      </c>
    </row>
    <row r="894" spans="1:4">
      <c r="A894" t="s">
        <v>3</v>
      </c>
      <c r="B894" s="2">
        <v>44056</v>
      </c>
      <c r="C894">
        <v>10.964700000000001</v>
      </c>
      <c r="D894">
        <v>4779.3100000000004</v>
      </c>
    </row>
    <row r="895" spans="1:4">
      <c r="A895" t="s">
        <v>3</v>
      </c>
      <c r="B895" s="2">
        <v>44057</v>
      </c>
      <c r="C895">
        <v>10.826700000000001</v>
      </c>
      <c r="D895">
        <v>4729.8500000000004</v>
      </c>
    </row>
    <row r="896" spans="1:4">
      <c r="A896" t="s">
        <v>3</v>
      </c>
      <c r="B896" s="2">
        <v>44058</v>
      </c>
      <c r="C896">
        <v>10.826000000000001</v>
      </c>
      <c r="D896">
        <v>4729.8500000000004</v>
      </c>
    </row>
    <row r="897" spans="1:4">
      <c r="A897" t="s">
        <v>3</v>
      </c>
      <c r="B897" s="2">
        <v>44059</v>
      </c>
      <c r="C897">
        <v>10.8253</v>
      </c>
      <c r="D897">
        <v>4729.8500000000004</v>
      </c>
    </row>
    <row r="898" spans="1:4">
      <c r="A898" t="s">
        <v>3</v>
      </c>
      <c r="B898" s="2">
        <v>44060</v>
      </c>
      <c r="C898">
        <v>10.915900000000001</v>
      </c>
      <c r="D898">
        <v>4756.2700000000004</v>
      </c>
    </row>
    <row r="899" spans="1:4">
      <c r="A899" t="s">
        <v>3</v>
      </c>
      <c r="B899" s="2">
        <v>44061</v>
      </c>
      <c r="C899">
        <v>11.1014</v>
      </c>
      <c r="D899">
        <v>4812.97</v>
      </c>
    </row>
    <row r="900" spans="1:4">
      <c r="A900" t="s">
        <v>3</v>
      </c>
      <c r="B900" s="2">
        <v>44062</v>
      </c>
      <c r="C900">
        <v>11.072100000000001</v>
      </c>
      <c r="D900">
        <v>4826.32</v>
      </c>
    </row>
    <row r="901" spans="1:4">
      <c r="A901" t="s">
        <v>3</v>
      </c>
      <c r="B901" s="2">
        <v>44063</v>
      </c>
      <c r="C901">
        <v>11.005599999999999</v>
      </c>
      <c r="D901">
        <v>4797.6899999999996</v>
      </c>
    </row>
    <row r="902" spans="1:4">
      <c r="A902" t="s">
        <v>3</v>
      </c>
      <c r="B902" s="2">
        <v>44064</v>
      </c>
      <c r="C902">
        <v>11.1599</v>
      </c>
      <c r="D902">
        <v>4822.95</v>
      </c>
    </row>
    <row r="903" spans="1:4">
      <c r="A903" t="s">
        <v>3</v>
      </c>
      <c r="B903" s="2">
        <v>44065</v>
      </c>
      <c r="C903">
        <v>11.1592</v>
      </c>
      <c r="D903">
        <v>4822.95</v>
      </c>
    </row>
    <row r="904" spans="1:4">
      <c r="A904" t="s">
        <v>3</v>
      </c>
      <c r="B904" s="2">
        <v>44066</v>
      </c>
      <c r="C904">
        <v>11.1585</v>
      </c>
      <c r="D904">
        <v>4822.95</v>
      </c>
    </row>
    <row r="905" spans="1:4">
      <c r="A905" t="s">
        <v>3</v>
      </c>
      <c r="B905" s="2">
        <v>44067</v>
      </c>
      <c r="C905">
        <v>11.2638</v>
      </c>
      <c r="D905">
        <v>4857.6000000000004</v>
      </c>
    </row>
    <row r="906" spans="1:4">
      <c r="A906" t="s">
        <v>3</v>
      </c>
      <c r="B906" s="2">
        <v>44068</v>
      </c>
      <c r="C906">
        <v>11.417999999999999</v>
      </c>
      <c r="D906">
        <v>4864.71</v>
      </c>
    </row>
    <row r="907" spans="1:4">
      <c r="A907" t="s">
        <v>3</v>
      </c>
      <c r="B907" s="2">
        <v>44069</v>
      </c>
      <c r="C907">
        <v>11.5373</v>
      </c>
      <c r="D907">
        <v>4892.16</v>
      </c>
    </row>
    <row r="908" spans="1:4">
      <c r="A908" t="s">
        <v>3</v>
      </c>
      <c r="B908" s="2">
        <v>44070</v>
      </c>
      <c r="C908">
        <v>11.568300000000001</v>
      </c>
      <c r="D908">
        <v>4900.0600000000004</v>
      </c>
    </row>
    <row r="909" spans="1:4">
      <c r="A909" t="s">
        <v>3</v>
      </c>
      <c r="B909" s="2">
        <v>44071</v>
      </c>
      <c r="C909">
        <v>11.6533</v>
      </c>
      <c r="D909">
        <v>4933.79</v>
      </c>
    </row>
    <row r="910" spans="1:4">
      <c r="A910" t="s">
        <v>3</v>
      </c>
      <c r="B910" s="2">
        <v>44072</v>
      </c>
      <c r="C910">
        <v>11.6526</v>
      </c>
      <c r="D910">
        <v>4933.79</v>
      </c>
    </row>
    <row r="911" spans="1:4">
      <c r="A911" t="s">
        <v>3</v>
      </c>
      <c r="B911" s="2">
        <v>44073</v>
      </c>
      <c r="C911">
        <v>11.651899999999999</v>
      </c>
      <c r="D911">
        <v>4933.79</v>
      </c>
    </row>
    <row r="912" spans="1:4">
      <c r="A912" t="s">
        <v>3</v>
      </c>
      <c r="B912" s="2">
        <v>44074</v>
      </c>
      <c r="C912">
        <v>11.3628</v>
      </c>
      <c r="D912">
        <v>4805.58</v>
      </c>
    </row>
    <row r="913" spans="1:4">
      <c r="A913" t="s">
        <v>3</v>
      </c>
      <c r="B913" s="2">
        <v>44075</v>
      </c>
      <c r="C913">
        <v>11.4514</v>
      </c>
      <c r="D913">
        <v>4845.2700000000004</v>
      </c>
    </row>
    <row r="914" spans="1:4">
      <c r="A914" t="s">
        <v>3</v>
      </c>
      <c r="B914" s="2">
        <v>44076</v>
      </c>
      <c r="C914">
        <v>11.4604</v>
      </c>
      <c r="D914">
        <v>4880.87</v>
      </c>
    </row>
    <row r="915" spans="1:4">
      <c r="A915" t="s">
        <v>3</v>
      </c>
      <c r="B915" s="2">
        <v>44077</v>
      </c>
      <c r="C915">
        <v>11.5344</v>
      </c>
      <c r="D915">
        <v>4886.3</v>
      </c>
    </row>
    <row r="916" spans="1:4">
      <c r="A916" t="s">
        <v>3</v>
      </c>
      <c r="B916" s="2">
        <v>44078</v>
      </c>
      <c r="C916">
        <v>11.336600000000001</v>
      </c>
      <c r="D916">
        <v>4803.38</v>
      </c>
    </row>
    <row r="917" spans="1:4">
      <c r="A917" t="s">
        <v>3</v>
      </c>
      <c r="B917" s="2">
        <v>44079</v>
      </c>
      <c r="C917">
        <v>11.335900000000001</v>
      </c>
      <c r="D917">
        <v>4803.38</v>
      </c>
    </row>
    <row r="918" spans="1:4">
      <c r="A918" t="s">
        <v>3</v>
      </c>
      <c r="B918" s="2">
        <v>44080</v>
      </c>
      <c r="C918">
        <v>11.3353</v>
      </c>
      <c r="D918">
        <v>4803.38</v>
      </c>
    </row>
    <row r="919" spans="1:4">
      <c r="A919" t="s">
        <v>3</v>
      </c>
      <c r="B919" s="2">
        <v>44081</v>
      </c>
      <c r="C919">
        <v>11.339</v>
      </c>
      <c r="D919">
        <v>4805.2299999999996</v>
      </c>
    </row>
    <row r="920" spans="1:4">
      <c r="A920" t="s">
        <v>3</v>
      </c>
      <c r="B920" s="2">
        <v>44082</v>
      </c>
      <c r="C920">
        <v>11.2925</v>
      </c>
      <c r="D920">
        <v>4781.88</v>
      </c>
    </row>
    <row r="921" spans="1:4">
      <c r="A921" t="s">
        <v>3</v>
      </c>
      <c r="B921" s="2">
        <v>44083</v>
      </c>
      <c r="C921">
        <v>11.209300000000001</v>
      </c>
      <c r="D921">
        <v>4766.88</v>
      </c>
    </row>
    <row r="922" spans="1:4">
      <c r="A922" t="s">
        <v>3</v>
      </c>
      <c r="B922" s="2">
        <v>44084</v>
      </c>
      <c r="C922">
        <v>11.2517</v>
      </c>
      <c r="D922">
        <v>4834.92</v>
      </c>
    </row>
    <row r="923" spans="1:4">
      <c r="A923" t="s">
        <v>3</v>
      </c>
      <c r="B923" s="2">
        <v>44085</v>
      </c>
      <c r="C923">
        <v>11.303100000000001</v>
      </c>
      <c r="D923">
        <v>4846.91</v>
      </c>
    </row>
    <row r="924" spans="1:4">
      <c r="A924" t="s">
        <v>3</v>
      </c>
      <c r="B924" s="2">
        <v>44086</v>
      </c>
      <c r="C924">
        <v>11.3025</v>
      </c>
      <c r="D924">
        <v>4846.91</v>
      </c>
    </row>
    <row r="925" spans="1:4">
      <c r="A925" t="s">
        <v>3</v>
      </c>
      <c r="B925" s="2">
        <v>44087</v>
      </c>
      <c r="C925">
        <v>11.3018</v>
      </c>
      <c r="D925">
        <v>4846.91</v>
      </c>
    </row>
    <row r="926" spans="1:4">
      <c r="A926" t="s">
        <v>3</v>
      </c>
      <c r="B926" s="2">
        <v>44088</v>
      </c>
      <c r="C926">
        <v>11.4635</v>
      </c>
      <c r="D926">
        <v>4854.75</v>
      </c>
    </row>
    <row r="927" spans="1:4">
      <c r="A927" t="s">
        <v>3</v>
      </c>
      <c r="B927" s="2">
        <v>44089</v>
      </c>
      <c r="C927">
        <v>11.518800000000001</v>
      </c>
      <c r="D927">
        <v>4894.72</v>
      </c>
    </row>
    <row r="928" spans="1:4">
      <c r="A928" t="s">
        <v>3</v>
      </c>
      <c r="B928" s="2">
        <v>44090</v>
      </c>
      <c r="C928">
        <v>11.5627</v>
      </c>
      <c r="D928">
        <v>4926.6899999999996</v>
      </c>
    </row>
    <row r="929" spans="1:4">
      <c r="A929" t="s">
        <v>3</v>
      </c>
      <c r="B929" s="2">
        <v>44091</v>
      </c>
      <c r="C929">
        <v>11.4732</v>
      </c>
      <c r="D929">
        <v>4893.08</v>
      </c>
    </row>
    <row r="930" spans="1:4">
      <c r="A930" t="s">
        <v>3</v>
      </c>
      <c r="B930" s="2">
        <v>44092</v>
      </c>
      <c r="C930">
        <v>11.3719</v>
      </c>
      <c r="D930">
        <v>4891.6099999999997</v>
      </c>
    </row>
    <row r="931" spans="1:4">
      <c r="A931" t="s">
        <v>3</v>
      </c>
      <c r="B931" s="2">
        <v>44093</v>
      </c>
      <c r="C931">
        <v>11.3712</v>
      </c>
      <c r="D931">
        <v>4891.6099999999997</v>
      </c>
    </row>
    <row r="932" spans="1:4">
      <c r="A932" t="s">
        <v>3</v>
      </c>
      <c r="B932" s="2">
        <v>44094</v>
      </c>
      <c r="C932">
        <v>11.3705</v>
      </c>
      <c r="D932">
        <v>4891.6099999999997</v>
      </c>
    </row>
    <row r="933" spans="1:4">
      <c r="A933" t="s">
        <v>3</v>
      </c>
      <c r="B933" s="2">
        <v>44095</v>
      </c>
      <c r="C933">
        <v>11.1655</v>
      </c>
      <c r="D933">
        <v>4768.34</v>
      </c>
    </row>
    <row r="934" spans="1:4">
      <c r="A934" t="s">
        <v>3</v>
      </c>
      <c r="B934" s="2">
        <v>44096</v>
      </c>
      <c r="C934">
        <v>11.093299999999999</v>
      </c>
      <c r="D934">
        <v>4722.96</v>
      </c>
    </row>
    <row r="935" spans="1:4">
      <c r="A935" t="s">
        <v>3</v>
      </c>
      <c r="B935" s="2">
        <v>44097</v>
      </c>
      <c r="C935">
        <v>11.0374</v>
      </c>
      <c r="D935">
        <v>4710.83</v>
      </c>
    </row>
    <row r="936" spans="1:4">
      <c r="A936" t="s">
        <v>3</v>
      </c>
      <c r="B936" s="2">
        <v>44098</v>
      </c>
      <c r="C936">
        <v>10.781000000000001</v>
      </c>
      <c r="D936">
        <v>4580.92</v>
      </c>
    </row>
    <row r="937" spans="1:4">
      <c r="A937" t="s">
        <v>3</v>
      </c>
      <c r="B937" s="2">
        <v>44099</v>
      </c>
      <c r="C937">
        <v>10.991300000000001</v>
      </c>
      <c r="D937">
        <v>4689.32</v>
      </c>
    </row>
    <row r="938" spans="1:4">
      <c r="A938" t="s">
        <v>3</v>
      </c>
      <c r="B938" s="2">
        <v>44100</v>
      </c>
      <c r="C938">
        <v>10.990600000000001</v>
      </c>
      <c r="D938">
        <v>4689.32</v>
      </c>
    </row>
    <row r="939" spans="1:4">
      <c r="A939" t="s">
        <v>3</v>
      </c>
      <c r="B939" s="2">
        <v>44101</v>
      </c>
      <c r="C939">
        <v>10.99</v>
      </c>
      <c r="D939">
        <v>4689.32</v>
      </c>
    </row>
    <row r="940" spans="1:4">
      <c r="A940" t="s">
        <v>3</v>
      </c>
      <c r="B940" s="2">
        <v>44102</v>
      </c>
      <c r="C940">
        <v>11.229100000000001</v>
      </c>
      <c r="D940">
        <v>4774.92</v>
      </c>
    </row>
    <row r="941" spans="1:4">
      <c r="A941" t="s">
        <v>3</v>
      </c>
      <c r="B941" s="2">
        <v>44103</v>
      </c>
      <c r="C941">
        <v>11.1767</v>
      </c>
      <c r="D941">
        <v>4770.51</v>
      </c>
    </row>
    <row r="942" spans="1:4">
      <c r="A942" t="s">
        <v>3</v>
      </c>
      <c r="B942" s="2">
        <v>44104</v>
      </c>
      <c r="C942">
        <v>11.2235</v>
      </c>
      <c r="D942">
        <v>4781.63</v>
      </c>
    </row>
    <row r="943" spans="1:4">
      <c r="A943" t="s">
        <v>3</v>
      </c>
      <c r="B943" s="2">
        <v>44105</v>
      </c>
      <c r="C943">
        <v>11.422800000000001</v>
      </c>
      <c r="D943">
        <v>4844.47</v>
      </c>
    </row>
    <row r="944" spans="1:4">
      <c r="A944" t="s">
        <v>3</v>
      </c>
      <c r="B944" s="2">
        <v>44106</v>
      </c>
      <c r="C944">
        <v>11.4221</v>
      </c>
      <c r="D944">
        <v>4844.47</v>
      </c>
    </row>
    <row r="945" spans="1:4">
      <c r="A945" t="s">
        <v>3</v>
      </c>
      <c r="B945" s="2">
        <v>44107</v>
      </c>
      <c r="C945">
        <v>11.4214</v>
      </c>
      <c r="D945">
        <v>4844.47</v>
      </c>
    </row>
    <row r="946" spans="1:4">
      <c r="A946" t="s">
        <v>3</v>
      </c>
      <c r="B946" s="2">
        <v>44108</v>
      </c>
      <c r="C946">
        <v>11.4207</v>
      </c>
      <c r="D946">
        <v>4844.47</v>
      </c>
    </row>
    <row r="947" spans="1:4">
      <c r="A947" t="s">
        <v>3</v>
      </c>
      <c r="B947" s="2">
        <v>44109</v>
      </c>
      <c r="C947">
        <v>11.5572</v>
      </c>
      <c r="D947">
        <v>4873.3900000000003</v>
      </c>
    </row>
    <row r="948" spans="1:4">
      <c r="A948" t="s">
        <v>3</v>
      </c>
      <c r="B948" s="2">
        <v>44110</v>
      </c>
      <c r="C948">
        <v>11.700900000000001</v>
      </c>
      <c r="D948">
        <v>4930.51</v>
      </c>
    </row>
    <row r="949" spans="1:4">
      <c r="A949" t="s">
        <v>3</v>
      </c>
      <c r="B949" s="2">
        <v>44111</v>
      </c>
      <c r="C949">
        <v>11.7279</v>
      </c>
      <c r="D949">
        <v>4949.04</v>
      </c>
    </row>
    <row r="950" spans="1:4">
      <c r="A950" t="s">
        <v>3</v>
      </c>
      <c r="B950" s="2">
        <v>44112</v>
      </c>
      <c r="C950">
        <v>11.8551</v>
      </c>
      <c r="D950">
        <v>4983.1899999999996</v>
      </c>
    </row>
    <row r="951" spans="1:4">
      <c r="A951" t="s">
        <v>3</v>
      </c>
      <c r="B951" s="2">
        <v>44113</v>
      </c>
      <c r="C951">
        <v>11.901</v>
      </c>
      <c r="D951">
        <v>5006.8100000000004</v>
      </c>
    </row>
    <row r="952" spans="1:4">
      <c r="A952" t="s">
        <v>3</v>
      </c>
      <c r="B952" s="2">
        <v>44114</v>
      </c>
      <c r="C952">
        <v>11.9003</v>
      </c>
      <c r="D952">
        <v>5006.8100000000004</v>
      </c>
    </row>
    <row r="953" spans="1:4">
      <c r="A953" t="s">
        <v>3</v>
      </c>
      <c r="B953" s="2">
        <v>44115</v>
      </c>
      <c r="C953">
        <v>11.8995</v>
      </c>
      <c r="D953">
        <v>5006.8100000000004</v>
      </c>
    </row>
    <row r="954" spans="1:4">
      <c r="A954" t="s">
        <v>3</v>
      </c>
      <c r="B954" s="2">
        <v>44116</v>
      </c>
      <c r="C954">
        <v>11.9625</v>
      </c>
      <c r="D954">
        <v>5002.53</v>
      </c>
    </row>
    <row r="955" spans="1:4">
      <c r="A955" t="s">
        <v>3</v>
      </c>
      <c r="B955" s="2">
        <v>44117</v>
      </c>
      <c r="C955">
        <v>11.933</v>
      </c>
      <c r="D955">
        <v>4998.8500000000004</v>
      </c>
    </row>
    <row r="956" spans="1:4">
      <c r="A956" t="s">
        <v>3</v>
      </c>
      <c r="B956" s="2">
        <v>44118</v>
      </c>
      <c r="C956">
        <v>12.089399999999999</v>
      </c>
      <c r="D956">
        <v>5013.3999999999996</v>
      </c>
    </row>
    <row r="957" spans="1:4">
      <c r="A957" t="s">
        <v>3</v>
      </c>
      <c r="B957" s="2">
        <v>44119</v>
      </c>
      <c r="C957">
        <v>11.848000000000001</v>
      </c>
      <c r="D957">
        <v>4900.05</v>
      </c>
    </row>
    <row r="958" spans="1:4">
      <c r="A958" t="s">
        <v>3</v>
      </c>
      <c r="B958" s="2">
        <v>44120</v>
      </c>
      <c r="C958">
        <v>11.8736</v>
      </c>
      <c r="D958">
        <v>4938.16</v>
      </c>
    </row>
    <row r="959" spans="1:4">
      <c r="A959" t="s">
        <v>3</v>
      </c>
      <c r="B959" s="2">
        <v>44121</v>
      </c>
      <c r="C959">
        <v>11.8729</v>
      </c>
      <c r="D959">
        <v>4938.16</v>
      </c>
    </row>
    <row r="960" spans="1:4">
      <c r="A960" t="s">
        <v>3</v>
      </c>
      <c r="B960" s="2">
        <v>44122</v>
      </c>
      <c r="C960">
        <v>11.872199999999999</v>
      </c>
      <c r="D960">
        <v>4938.16</v>
      </c>
    </row>
    <row r="961" spans="1:4">
      <c r="A961" t="s">
        <v>3</v>
      </c>
      <c r="B961" s="2">
        <v>44123</v>
      </c>
      <c r="C961">
        <v>11.9512</v>
      </c>
      <c r="D961">
        <v>4983.7700000000004</v>
      </c>
    </row>
    <row r="962" spans="1:4">
      <c r="A962" t="s">
        <v>3</v>
      </c>
      <c r="B962" s="2">
        <v>44124</v>
      </c>
      <c r="C962">
        <v>11.9101</v>
      </c>
      <c r="D962">
        <v>4996.0200000000004</v>
      </c>
    </row>
    <row r="963" spans="1:4">
      <c r="A963" t="s">
        <v>3</v>
      </c>
      <c r="B963" s="2">
        <v>44125</v>
      </c>
      <c r="C963">
        <v>11.923500000000001</v>
      </c>
      <c r="D963">
        <v>5008.68</v>
      </c>
    </row>
    <row r="964" spans="1:4">
      <c r="A964" t="s">
        <v>3</v>
      </c>
      <c r="B964" s="2">
        <v>44126</v>
      </c>
      <c r="C964">
        <v>11.910600000000001</v>
      </c>
      <c r="D964">
        <v>5000.43</v>
      </c>
    </row>
    <row r="965" spans="1:4">
      <c r="A965" t="s">
        <v>3</v>
      </c>
      <c r="B965" s="2">
        <v>44127</v>
      </c>
      <c r="C965">
        <v>11.9633</v>
      </c>
      <c r="D965">
        <v>5016.03</v>
      </c>
    </row>
    <row r="966" spans="1:4">
      <c r="A966" t="s">
        <v>3</v>
      </c>
      <c r="B966" s="2">
        <v>44128</v>
      </c>
      <c r="C966">
        <v>11.9625</v>
      </c>
      <c r="D966">
        <v>5016.03</v>
      </c>
    </row>
    <row r="967" spans="1:4">
      <c r="A967" t="s">
        <v>3</v>
      </c>
      <c r="B967" s="2">
        <v>44129</v>
      </c>
      <c r="C967">
        <v>11.9618</v>
      </c>
      <c r="D967">
        <v>5016.03</v>
      </c>
    </row>
    <row r="968" spans="1:4">
      <c r="A968" t="s">
        <v>3</v>
      </c>
      <c r="B968" s="2">
        <v>44130</v>
      </c>
      <c r="C968">
        <v>11.8423</v>
      </c>
      <c r="D968">
        <v>4946.76</v>
      </c>
    </row>
    <row r="969" spans="1:4">
      <c r="A969" t="s">
        <v>3</v>
      </c>
      <c r="B969" s="2">
        <v>44131</v>
      </c>
      <c r="C969">
        <v>12.038500000000001</v>
      </c>
      <c r="D969">
        <v>4999.3599999999997</v>
      </c>
    </row>
    <row r="970" spans="1:4">
      <c r="A970" t="s">
        <v>3</v>
      </c>
      <c r="B970" s="2">
        <v>44132</v>
      </c>
      <c r="C970">
        <v>11.96</v>
      </c>
      <c r="D970">
        <v>4934.29</v>
      </c>
    </row>
    <row r="971" spans="1:4">
      <c r="A971" t="s">
        <v>3</v>
      </c>
      <c r="B971" s="2">
        <v>44133</v>
      </c>
      <c r="C971">
        <v>11.9764</v>
      </c>
      <c r="D971">
        <v>4917.22</v>
      </c>
    </row>
    <row r="972" spans="1:4">
      <c r="A972" t="s">
        <v>3</v>
      </c>
      <c r="B972" s="2">
        <v>44134</v>
      </c>
      <c r="C972">
        <v>11.911300000000001</v>
      </c>
      <c r="D972">
        <v>4910.04</v>
      </c>
    </row>
    <row r="973" spans="1:4">
      <c r="A973" t="s">
        <v>3</v>
      </c>
      <c r="B973" s="2">
        <v>44135</v>
      </c>
      <c r="C973">
        <v>11.910600000000001</v>
      </c>
      <c r="D973">
        <v>4910.04</v>
      </c>
    </row>
    <row r="974" spans="1:4">
      <c r="A974" t="s">
        <v>3</v>
      </c>
      <c r="B974" s="2">
        <v>44136</v>
      </c>
      <c r="C974">
        <v>11.909800000000001</v>
      </c>
      <c r="D974">
        <v>4910.04</v>
      </c>
    </row>
    <row r="975" spans="1:4">
      <c r="A975" t="s">
        <v>3</v>
      </c>
      <c r="B975" s="2">
        <v>44137</v>
      </c>
      <c r="C975">
        <v>11.9786</v>
      </c>
      <c r="D975">
        <v>4922.0600000000004</v>
      </c>
    </row>
    <row r="976" spans="1:4">
      <c r="A976" t="s">
        <v>3</v>
      </c>
      <c r="B976" s="2">
        <v>44138</v>
      </c>
      <c r="C976">
        <v>12.16</v>
      </c>
      <c r="D976">
        <v>4976.08</v>
      </c>
    </row>
    <row r="977" spans="1:4">
      <c r="A977" t="s">
        <v>3</v>
      </c>
      <c r="B977" s="2">
        <v>44139</v>
      </c>
      <c r="C977">
        <v>12.246499999999999</v>
      </c>
      <c r="D977">
        <v>5015.62</v>
      </c>
    </row>
    <row r="978" spans="1:4">
      <c r="A978" t="s">
        <v>3</v>
      </c>
      <c r="B978" s="2">
        <v>44140</v>
      </c>
      <c r="C978">
        <v>12.4415</v>
      </c>
      <c r="D978">
        <v>5102.91</v>
      </c>
    </row>
    <row r="979" spans="1:4">
      <c r="A979" t="s">
        <v>3</v>
      </c>
      <c r="B979" s="2">
        <v>44141</v>
      </c>
      <c r="C979">
        <v>12.5382</v>
      </c>
      <c r="D979">
        <v>5153.9399999999996</v>
      </c>
    </row>
    <row r="980" spans="1:4">
      <c r="A980" t="s">
        <v>3</v>
      </c>
      <c r="B980" s="2">
        <v>44142</v>
      </c>
      <c r="C980">
        <v>12.5374</v>
      </c>
      <c r="D980">
        <v>5153.9399999999996</v>
      </c>
    </row>
    <row r="981" spans="1:4">
      <c r="A981" t="s">
        <v>3</v>
      </c>
      <c r="B981" s="2">
        <v>44143</v>
      </c>
      <c r="C981">
        <v>12.5366</v>
      </c>
      <c r="D981">
        <v>5153.9399999999996</v>
      </c>
    </row>
    <row r="982" spans="1:4">
      <c r="A982" t="s">
        <v>3</v>
      </c>
      <c r="B982" s="2">
        <v>44144</v>
      </c>
      <c r="C982">
        <v>12.743600000000001</v>
      </c>
      <c r="D982">
        <v>5231.8500000000004</v>
      </c>
    </row>
    <row r="983" spans="1:4">
      <c r="A983" t="s">
        <v>3</v>
      </c>
      <c r="B983" s="2">
        <v>44145</v>
      </c>
      <c r="C983">
        <v>12.803699999999999</v>
      </c>
      <c r="D983">
        <v>5284.82</v>
      </c>
    </row>
    <row r="984" spans="1:4">
      <c r="A984" t="s">
        <v>3</v>
      </c>
      <c r="B984" s="2">
        <v>44146</v>
      </c>
      <c r="C984">
        <v>12.8985</v>
      </c>
      <c r="D984">
        <v>5330.99</v>
      </c>
    </row>
    <row r="985" spans="1:4">
      <c r="A985" t="s">
        <v>3</v>
      </c>
      <c r="B985" s="2">
        <v>44147</v>
      </c>
      <c r="C985">
        <v>12.8323</v>
      </c>
      <c r="D985">
        <v>5318.65</v>
      </c>
    </row>
    <row r="986" spans="1:4">
      <c r="A986" t="s">
        <v>3</v>
      </c>
      <c r="B986" s="2">
        <v>44148</v>
      </c>
      <c r="C986">
        <v>12.934200000000001</v>
      </c>
      <c r="D986">
        <v>5339.46</v>
      </c>
    </row>
    <row r="987" spans="1:4">
      <c r="A987" t="s">
        <v>3</v>
      </c>
      <c r="B987" s="2">
        <v>44149</v>
      </c>
      <c r="C987">
        <v>13.0025</v>
      </c>
      <c r="D987">
        <v>5365.47</v>
      </c>
    </row>
    <row r="988" spans="1:4">
      <c r="A988" t="s">
        <v>3</v>
      </c>
      <c r="B988" s="2">
        <v>44150</v>
      </c>
      <c r="C988">
        <v>13.0017</v>
      </c>
      <c r="D988">
        <v>5365.47</v>
      </c>
    </row>
    <row r="989" spans="1:4">
      <c r="A989" t="s">
        <v>3</v>
      </c>
      <c r="B989" s="2">
        <v>44151</v>
      </c>
      <c r="C989">
        <v>13.0009</v>
      </c>
      <c r="D989">
        <v>5365.47</v>
      </c>
    </row>
    <row r="990" spans="1:4">
      <c r="A990" t="s">
        <v>3</v>
      </c>
      <c r="B990" s="2">
        <v>44152</v>
      </c>
      <c r="C990">
        <v>13.135199999999999</v>
      </c>
      <c r="D990">
        <v>5407.44</v>
      </c>
    </row>
    <row r="991" spans="1:4">
      <c r="A991" t="s">
        <v>3</v>
      </c>
      <c r="B991" s="2">
        <v>44153</v>
      </c>
      <c r="C991">
        <v>13.244999999999999</v>
      </c>
      <c r="D991">
        <v>5439.85</v>
      </c>
    </row>
    <row r="992" spans="1:4">
      <c r="A992" t="s">
        <v>3</v>
      </c>
      <c r="B992" s="2">
        <v>44154</v>
      </c>
      <c r="C992">
        <v>13.0871</v>
      </c>
      <c r="D992">
        <v>5376.09</v>
      </c>
    </row>
    <row r="993" spans="1:4">
      <c r="A993" t="s">
        <v>3</v>
      </c>
      <c r="B993" s="2">
        <v>44155</v>
      </c>
      <c r="C993">
        <v>13.266400000000001</v>
      </c>
      <c r="D993">
        <v>5416.36</v>
      </c>
    </row>
    <row r="994" spans="1:4">
      <c r="A994" t="s">
        <v>3</v>
      </c>
      <c r="B994" s="2">
        <v>44156</v>
      </c>
      <c r="C994">
        <v>13.265599999999999</v>
      </c>
      <c r="D994">
        <v>5416.36</v>
      </c>
    </row>
    <row r="995" spans="1:4">
      <c r="A995" t="s">
        <v>3</v>
      </c>
      <c r="B995" s="2">
        <v>44157</v>
      </c>
      <c r="C995">
        <v>13.264799999999999</v>
      </c>
      <c r="D995">
        <v>5416.36</v>
      </c>
    </row>
    <row r="996" spans="1:4">
      <c r="A996" t="s">
        <v>3</v>
      </c>
      <c r="B996" s="2">
        <v>44158</v>
      </c>
      <c r="C996">
        <v>13.377000000000001</v>
      </c>
      <c r="D996">
        <v>5452.46</v>
      </c>
    </row>
    <row r="997" spans="1:4">
      <c r="A997" t="s">
        <v>3</v>
      </c>
      <c r="B997" s="2">
        <v>44159</v>
      </c>
      <c r="C997">
        <v>13.5898</v>
      </c>
      <c r="D997">
        <v>5502.61</v>
      </c>
    </row>
    <row r="998" spans="1:4">
      <c r="A998" t="s">
        <v>3</v>
      </c>
      <c r="B998" s="2">
        <v>44160</v>
      </c>
      <c r="C998">
        <v>13.293900000000001</v>
      </c>
      <c r="D998">
        <v>5419.2</v>
      </c>
    </row>
    <row r="999" spans="1:4">
      <c r="A999" t="s">
        <v>3</v>
      </c>
      <c r="B999" s="2">
        <v>44161</v>
      </c>
      <c r="C999">
        <v>13.369</v>
      </c>
      <c r="D999">
        <v>5473.88</v>
      </c>
    </row>
    <row r="1000" spans="1:4">
      <c r="A1000" t="s">
        <v>3</v>
      </c>
      <c r="B1000" s="2">
        <v>44162</v>
      </c>
      <c r="C1000">
        <v>13.4803</v>
      </c>
      <c r="D1000">
        <v>5480.58</v>
      </c>
    </row>
    <row r="1001" spans="1:4">
      <c r="A1001" t="s">
        <v>3</v>
      </c>
      <c r="B1001" s="2">
        <v>44163</v>
      </c>
      <c r="C1001">
        <v>13.4794</v>
      </c>
      <c r="D1001">
        <v>5480.58</v>
      </c>
    </row>
    <row r="1002" spans="1:4">
      <c r="A1002" t="s">
        <v>3</v>
      </c>
      <c r="B1002" s="2">
        <v>44164</v>
      </c>
      <c r="C1002">
        <v>13.4786</v>
      </c>
      <c r="D1002">
        <v>5480.58</v>
      </c>
    </row>
    <row r="1003" spans="1:4">
      <c r="A1003" t="s">
        <v>3</v>
      </c>
      <c r="B1003" s="2">
        <v>44165</v>
      </c>
      <c r="C1003">
        <v>13.4778</v>
      </c>
      <c r="D1003">
        <v>5480.58</v>
      </c>
    </row>
    <row r="1004" spans="1:4">
      <c r="A1004" t="s">
        <v>3</v>
      </c>
      <c r="B1004" s="2">
        <v>44166</v>
      </c>
      <c r="C1004">
        <v>13.5025</v>
      </c>
      <c r="D1004">
        <v>5544.07</v>
      </c>
    </row>
    <row r="1005" spans="1:4">
      <c r="A1005" t="s">
        <v>3</v>
      </c>
      <c r="B1005" s="2">
        <v>44167</v>
      </c>
      <c r="C1005">
        <v>13.503399999999999</v>
      </c>
      <c r="D1005">
        <v>5557.29</v>
      </c>
    </row>
    <row r="1006" spans="1:4">
      <c r="A1006" t="s">
        <v>3</v>
      </c>
      <c r="B1006" s="2">
        <v>44168</v>
      </c>
      <c r="C1006">
        <v>13.49</v>
      </c>
      <c r="D1006">
        <v>5575.67</v>
      </c>
    </row>
    <row r="1007" spans="1:4">
      <c r="A1007" t="s">
        <v>3</v>
      </c>
      <c r="B1007" s="2">
        <v>44169</v>
      </c>
      <c r="C1007">
        <v>13.6182</v>
      </c>
      <c r="D1007">
        <v>5621.93</v>
      </c>
    </row>
    <row r="1008" spans="1:4">
      <c r="A1008" t="s">
        <v>3</v>
      </c>
      <c r="B1008" s="2">
        <v>44170</v>
      </c>
      <c r="C1008">
        <v>13.6174</v>
      </c>
      <c r="D1008">
        <v>5621.93</v>
      </c>
    </row>
    <row r="1009" spans="1:4">
      <c r="A1009" t="s">
        <v>3</v>
      </c>
      <c r="B1009" s="2">
        <v>44171</v>
      </c>
      <c r="C1009">
        <v>13.6166</v>
      </c>
      <c r="D1009">
        <v>5621.93</v>
      </c>
    </row>
    <row r="1010" spans="1:4">
      <c r="A1010" t="s">
        <v>3</v>
      </c>
      <c r="B1010" s="2">
        <v>44172</v>
      </c>
      <c r="C1010">
        <v>13.6868</v>
      </c>
      <c r="D1010">
        <v>5668.13</v>
      </c>
    </row>
    <row r="1011" spans="1:4">
      <c r="A1011" t="s">
        <v>3</v>
      </c>
      <c r="B1011" s="2">
        <v>44173</v>
      </c>
      <c r="C1011">
        <v>13.687099999999999</v>
      </c>
      <c r="D1011">
        <v>5679.64</v>
      </c>
    </row>
    <row r="1012" spans="1:4">
      <c r="A1012" t="s">
        <v>3</v>
      </c>
      <c r="B1012" s="2">
        <v>44174</v>
      </c>
      <c r="C1012">
        <v>13.819000000000001</v>
      </c>
      <c r="D1012">
        <v>5726.32</v>
      </c>
    </row>
    <row r="1013" spans="1:4">
      <c r="A1013" t="s">
        <v>3</v>
      </c>
      <c r="B1013" s="2">
        <v>44175</v>
      </c>
      <c r="C1013">
        <v>13.801500000000001</v>
      </c>
      <c r="D1013">
        <v>5707.25</v>
      </c>
    </row>
    <row r="1014" spans="1:4">
      <c r="A1014" t="s">
        <v>3</v>
      </c>
      <c r="B1014" s="2">
        <v>44176</v>
      </c>
      <c r="C1014">
        <v>13.8179</v>
      </c>
      <c r="D1014">
        <v>5721.97</v>
      </c>
    </row>
    <row r="1015" spans="1:4">
      <c r="A1015" t="s">
        <v>3</v>
      </c>
      <c r="B1015" s="2">
        <v>44177</v>
      </c>
      <c r="C1015">
        <v>13.8171</v>
      </c>
      <c r="D1015">
        <v>5721.97</v>
      </c>
    </row>
    <row r="1016" spans="1:4">
      <c r="A1016" t="s">
        <v>3</v>
      </c>
      <c r="B1016" s="2">
        <v>44178</v>
      </c>
      <c r="C1016">
        <v>13.8162</v>
      </c>
      <c r="D1016">
        <v>5721.97</v>
      </c>
    </row>
    <row r="1017" spans="1:4">
      <c r="A1017" t="s">
        <v>3</v>
      </c>
      <c r="B1017" s="2">
        <v>44179</v>
      </c>
      <c r="C1017">
        <v>13.8453</v>
      </c>
      <c r="D1017">
        <v>5743.88</v>
      </c>
    </row>
    <row r="1018" spans="1:4">
      <c r="A1018" t="s">
        <v>3</v>
      </c>
      <c r="B1018" s="2">
        <v>44180</v>
      </c>
      <c r="C1018">
        <v>13.783799999999999</v>
      </c>
      <c r="D1018">
        <v>5748.34</v>
      </c>
    </row>
    <row r="1019" spans="1:4">
      <c r="A1019" t="s">
        <v>3</v>
      </c>
      <c r="B1019" s="2">
        <v>44181</v>
      </c>
      <c r="C1019">
        <v>13.8546</v>
      </c>
      <c r="D1019">
        <v>5797.69</v>
      </c>
    </row>
    <row r="1020" spans="1:4">
      <c r="A1020" t="s">
        <v>3</v>
      </c>
      <c r="B1020" s="2">
        <v>44182</v>
      </c>
      <c r="C1020">
        <v>13.924099999999999</v>
      </c>
      <c r="D1020">
        <v>5811.09</v>
      </c>
    </row>
    <row r="1021" spans="1:4">
      <c r="A1021" t="s">
        <v>3</v>
      </c>
      <c r="B1021" s="2">
        <v>44183</v>
      </c>
      <c r="C1021">
        <v>13.932</v>
      </c>
      <c r="D1021">
        <v>5818.55</v>
      </c>
    </row>
    <row r="1022" spans="1:4">
      <c r="A1022" t="s">
        <v>3</v>
      </c>
      <c r="B1022" s="2">
        <v>44184</v>
      </c>
      <c r="C1022">
        <v>13.931100000000001</v>
      </c>
      <c r="D1022">
        <v>5818.55</v>
      </c>
    </row>
    <row r="1023" spans="1:4">
      <c r="A1023" t="s">
        <v>3</v>
      </c>
      <c r="B1023" s="2">
        <v>44185</v>
      </c>
      <c r="C1023">
        <v>13.930300000000001</v>
      </c>
      <c r="D1023">
        <v>5818.55</v>
      </c>
    </row>
    <row r="1024" spans="1:4">
      <c r="A1024" t="s">
        <v>3</v>
      </c>
      <c r="B1024" s="2">
        <v>44186</v>
      </c>
      <c r="C1024">
        <v>13.628</v>
      </c>
      <c r="D1024">
        <v>5621.32</v>
      </c>
    </row>
    <row r="1025" spans="1:4">
      <c r="A1025" t="s">
        <v>3</v>
      </c>
      <c r="B1025" s="2">
        <v>44187</v>
      </c>
      <c r="C1025">
        <v>13.789099999999999</v>
      </c>
      <c r="D1025">
        <v>5684.83</v>
      </c>
    </row>
    <row r="1026" spans="1:4">
      <c r="A1026" t="s">
        <v>3</v>
      </c>
      <c r="B1026" s="2">
        <v>44188</v>
      </c>
      <c r="C1026">
        <v>14.043900000000001</v>
      </c>
      <c r="D1026">
        <v>5756.87</v>
      </c>
    </row>
    <row r="1027" spans="1:4">
      <c r="A1027" t="s">
        <v>3</v>
      </c>
      <c r="B1027" s="2">
        <v>44189</v>
      </c>
      <c r="C1027">
        <v>14.143000000000001</v>
      </c>
      <c r="D1027">
        <v>5810.6</v>
      </c>
    </row>
    <row r="1028" spans="1:4">
      <c r="A1028" t="s">
        <v>3</v>
      </c>
      <c r="B1028" s="2">
        <v>44190</v>
      </c>
      <c r="C1028">
        <v>14.142200000000001</v>
      </c>
      <c r="D1028">
        <v>5810.6</v>
      </c>
    </row>
    <row r="1029" spans="1:4">
      <c r="A1029" t="s">
        <v>3</v>
      </c>
      <c r="B1029" s="2">
        <v>44191</v>
      </c>
      <c r="C1029">
        <v>14.141299999999999</v>
      </c>
      <c r="D1029">
        <v>5810.6</v>
      </c>
    </row>
    <row r="1030" spans="1:4">
      <c r="A1030" t="s">
        <v>3</v>
      </c>
      <c r="B1030" s="2">
        <v>44192</v>
      </c>
      <c r="C1030">
        <v>14.140499999999999</v>
      </c>
      <c r="D1030">
        <v>5810.6</v>
      </c>
    </row>
    <row r="1031" spans="1:4">
      <c r="A1031" t="s">
        <v>3</v>
      </c>
      <c r="B1031" s="2">
        <v>44193</v>
      </c>
      <c r="C1031">
        <v>14.2883</v>
      </c>
      <c r="D1031">
        <v>5863.15</v>
      </c>
    </row>
    <row r="1032" spans="1:4">
      <c r="A1032" t="s">
        <v>3</v>
      </c>
      <c r="B1032" s="2">
        <v>44194</v>
      </c>
      <c r="C1032">
        <v>14.3094</v>
      </c>
      <c r="D1032">
        <v>5881.05</v>
      </c>
    </row>
    <row r="1033" spans="1:4">
      <c r="A1033" t="s">
        <v>3</v>
      </c>
      <c r="B1033" s="2">
        <v>44195</v>
      </c>
      <c r="C1033">
        <v>14.3903</v>
      </c>
      <c r="D1033">
        <v>5902.29</v>
      </c>
    </row>
    <row r="1034" spans="1:4">
      <c r="A1034" t="s">
        <v>3</v>
      </c>
      <c r="B1034" s="2">
        <v>44196</v>
      </c>
      <c r="C1034">
        <v>14.355700000000001</v>
      </c>
      <c r="D1034">
        <v>5906.87</v>
      </c>
    </row>
    <row r="1035" spans="1:4">
      <c r="A1035" t="s">
        <v>3</v>
      </c>
      <c r="B1035" s="2">
        <v>44197</v>
      </c>
      <c r="C1035">
        <v>14.4336</v>
      </c>
      <c r="D1035">
        <v>5932.14</v>
      </c>
    </row>
    <row r="1036" spans="1:4">
      <c r="A1036" t="s">
        <v>3</v>
      </c>
      <c r="B1036" s="2">
        <v>44198</v>
      </c>
      <c r="C1036">
        <v>14.432700000000001</v>
      </c>
      <c r="D1036">
        <v>5932.14</v>
      </c>
    </row>
    <row r="1037" spans="1:4">
      <c r="A1037" t="s">
        <v>3</v>
      </c>
      <c r="B1037" s="2">
        <v>44199</v>
      </c>
      <c r="C1037">
        <v>14.431800000000001</v>
      </c>
      <c r="D1037">
        <v>5932.14</v>
      </c>
    </row>
    <row r="1038" spans="1:4">
      <c r="A1038" t="s">
        <v>3</v>
      </c>
      <c r="B1038" s="2">
        <v>44200</v>
      </c>
      <c r="C1038">
        <v>14.5932</v>
      </c>
      <c r="D1038">
        <v>5992.75</v>
      </c>
    </row>
    <row r="1039" spans="1:4">
      <c r="A1039" t="s">
        <v>3</v>
      </c>
      <c r="B1039" s="2">
        <v>44201</v>
      </c>
      <c r="C1039">
        <v>14.8927</v>
      </c>
      <c r="D1039">
        <v>6030.94</v>
      </c>
    </row>
    <row r="1040" spans="1:4">
      <c r="A1040" t="s">
        <v>3</v>
      </c>
      <c r="B1040" s="2">
        <v>44202</v>
      </c>
      <c r="C1040">
        <v>14.8325</v>
      </c>
      <c r="D1040">
        <v>6016.42</v>
      </c>
    </row>
    <row r="1041" spans="1:4">
      <c r="A1041" t="s">
        <v>3</v>
      </c>
      <c r="B1041" s="2">
        <v>44203</v>
      </c>
      <c r="C1041">
        <v>14.757400000000001</v>
      </c>
      <c r="D1041">
        <v>6027.48</v>
      </c>
    </row>
    <row r="1042" spans="1:4">
      <c r="A1042" t="s">
        <v>3</v>
      </c>
      <c r="B1042" s="2">
        <v>44204</v>
      </c>
      <c r="C1042">
        <v>15.027900000000001</v>
      </c>
      <c r="D1042">
        <v>6110.07</v>
      </c>
    </row>
    <row r="1043" spans="1:4">
      <c r="A1043" t="s">
        <v>3</v>
      </c>
      <c r="B1043" s="2">
        <v>44205</v>
      </c>
      <c r="C1043">
        <v>15.026999999999999</v>
      </c>
      <c r="D1043">
        <v>6110.07</v>
      </c>
    </row>
    <row r="1044" spans="1:4">
      <c r="A1044" t="s">
        <v>3</v>
      </c>
      <c r="B1044" s="2">
        <v>44206</v>
      </c>
      <c r="C1044">
        <v>15.0261</v>
      </c>
      <c r="D1044">
        <v>6110.07</v>
      </c>
    </row>
    <row r="1045" spans="1:4">
      <c r="A1045" t="s">
        <v>3</v>
      </c>
      <c r="B1045" s="2">
        <v>44207</v>
      </c>
      <c r="C1045">
        <v>15.104200000000001</v>
      </c>
      <c r="D1045">
        <v>6155.72</v>
      </c>
    </row>
    <row r="1046" spans="1:4">
      <c r="A1046" t="s">
        <v>3</v>
      </c>
      <c r="B1046" s="2">
        <v>44208</v>
      </c>
      <c r="C1046">
        <v>15.116099999999999</v>
      </c>
      <c r="D1046">
        <v>6185.48</v>
      </c>
    </row>
    <row r="1047" spans="1:4">
      <c r="A1047" t="s">
        <v>3</v>
      </c>
      <c r="B1047" s="2">
        <v>44209</v>
      </c>
      <c r="C1047">
        <v>15.127599999999999</v>
      </c>
      <c r="D1047">
        <v>6178.04</v>
      </c>
    </row>
    <row r="1048" spans="1:4">
      <c r="A1048" t="s">
        <v>3</v>
      </c>
      <c r="B1048" s="2">
        <v>44210</v>
      </c>
      <c r="C1048">
        <v>15.1473</v>
      </c>
      <c r="D1048">
        <v>6191.69</v>
      </c>
    </row>
    <row r="1049" spans="1:4">
      <c r="A1049" t="s">
        <v>3</v>
      </c>
      <c r="B1049" s="2">
        <v>44211</v>
      </c>
      <c r="C1049">
        <v>14.9604</v>
      </c>
      <c r="D1049">
        <v>6120.94</v>
      </c>
    </row>
    <row r="1050" spans="1:4">
      <c r="A1050" t="s">
        <v>3</v>
      </c>
      <c r="B1050" s="2">
        <v>44212</v>
      </c>
      <c r="C1050">
        <v>14.9595</v>
      </c>
      <c r="D1050">
        <v>6120.94</v>
      </c>
    </row>
    <row r="1051" spans="1:4">
      <c r="A1051" t="s">
        <v>3</v>
      </c>
      <c r="B1051" s="2">
        <v>44213</v>
      </c>
      <c r="C1051">
        <v>14.958500000000001</v>
      </c>
      <c r="D1051">
        <v>6120.94</v>
      </c>
    </row>
    <row r="1052" spans="1:4">
      <c r="A1052" t="s">
        <v>3</v>
      </c>
      <c r="B1052" s="2">
        <v>44214</v>
      </c>
      <c r="C1052">
        <v>14.723100000000001</v>
      </c>
      <c r="D1052">
        <v>6042.13</v>
      </c>
    </row>
    <row r="1053" spans="1:4">
      <c r="A1053" t="s">
        <v>3</v>
      </c>
      <c r="B1053" s="2">
        <v>44215</v>
      </c>
      <c r="C1053">
        <v>14.9648</v>
      </c>
      <c r="D1053">
        <v>6150.54</v>
      </c>
    </row>
    <row r="1054" spans="1:4">
      <c r="A1054" t="s">
        <v>3</v>
      </c>
      <c r="B1054" s="2">
        <v>44216</v>
      </c>
      <c r="C1054">
        <v>15.023999999999999</v>
      </c>
      <c r="D1054">
        <v>6201.23</v>
      </c>
    </row>
    <row r="1055" spans="1:4">
      <c r="A1055" t="s">
        <v>3</v>
      </c>
      <c r="B1055" s="2">
        <v>44217</v>
      </c>
      <c r="C1055">
        <v>14.909800000000001</v>
      </c>
      <c r="D1055">
        <v>6168.38</v>
      </c>
    </row>
    <row r="1056" spans="1:4">
      <c r="A1056" t="s">
        <v>3</v>
      </c>
      <c r="B1056" s="2">
        <v>44218</v>
      </c>
      <c r="C1056">
        <v>14.7056</v>
      </c>
      <c r="D1056">
        <v>6082.34</v>
      </c>
    </row>
    <row r="1057" spans="1:4">
      <c r="A1057" t="s">
        <v>3</v>
      </c>
      <c r="B1057" s="2">
        <v>44219</v>
      </c>
      <c r="C1057">
        <v>14.704700000000001</v>
      </c>
      <c r="D1057">
        <v>6082.34</v>
      </c>
    </row>
    <row r="1058" spans="1:4">
      <c r="A1058" t="s">
        <v>3</v>
      </c>
      <c r="B1058" s="2">
        <v>44220</v>
      </c>
      <c r="C1058">
        <v>14.703799999999999</v>
      </c>
      <c r="D1058">
        <v>6082.34</v>
      </c>
    </row>
    <row r="1059" spans="1:4">
      <c r="A1059" t="s">
        <v>3</v>
      </c>
      <c r="B1059" s="2">
        <v>44221</v>
      </c>
      <c r="C1059">
        <v>14.6205</v>
      </c>
      <c r="D1059">
        <v>6026.25</v>
      </c>
    </row>
    <row r="1060" spans="1:4">
      <c r="A1060" t="s">
        <v>3</v>
      </c>
      <c r="B1060" s="2">
        <v>44222</v>
      </c>
      <c r="C1060">
        <v>14.6196</v>
      </c>
      <c r="D1060">
        <v>6026.25</v>
      </c>
    </row>
    <row r="1061" spans="1:4">
      <c r="A1061" t="s">
        <v>3</v>
      </c>
      <c r="B1061" s="2">
        <v>44223</v>
      </c>
      <c r="C1061">
        <v>14.4092</v>
      </c>
      <c r="D1061">
        <v>5919.65</v>
      </c>
    </row>
    <row r="1062" spans="1:4">
      <c r="A1062" t="s">
        <v>3</v>
      </c>
      <c r="B1062" s="2">
        <v>44224</v>
      </c>
      <c r="C1062">
        <v>14.2783</v>
      </c>
      <c r="D1062">
        <v>5867.75</v>
      </c>
    </row>
    <row r="1063" spans="1:4">
      <c r="A1063" t="s">
        <v>3</v>
      </c>
      <c r="B1063" s="2">
        <v>44225</v>
      </c>
      <c r="C1063">
        <v>14.2455</v>
      </c>
      <c r="D1063">
        <v>5790.35</v>
      </c>
    </row>
    <row r="1064" spans="1:4">
      <c r="A1064" t="s">
        <v>3</v>
      </c>
      <c r="B1064" s="2">
        <v>44226</v>
      </c>
      <c r="C1064">
        <v>14.2446</v>
      </c>
      <c r="D1064">
        <v>5790.35</v>
      </c>
    </row>
    <row r="1065" spans="1:4">
      <c r="A1065" t="s">
        <v>3</v>
      </c>
      <c r="B1065" s="2">
        <v>44227</v>
      </c>
      <c r="C1065">
        <v>14.2438</v>
      </c>
      <c r="D1065">
        <v>5790.35</v>
      </c>
    </row>
    <row r="1066" spans="1:4">
      <c r="A1066" t="s">
        <v>3</v>
      </c>
      <c r="B1066" s="2">
        <v>44228</v>
      </c>
      <c r="C1066">
        <v>14.806800000000001</v>
      </c>
      <c r="D1066">
        <v>6041.28</v>
      </c>
    </row>
    <row r="1067" spans="1:4">
      <c r="A1067" t="s">
        <v>3</v>
      </c>
      <c r="B1067" s="2">
        <v>44229</v>
      </c>
      <c r="C1067">
        <v>15.0463</v>
      </c>
      <c r="D1067">
        <v>6187.68</v>
      </c>
    </row>
    <row r="1068" spans="1:4">
      <c r="A1068" t="s">
        <v>3</v>
      </c>
      <c r="B1068" s="2">
        <v>44230</v>
      </c>
      <c r="C1068">
        <v>15.215</v>
      </c>
      <c r="D1068">
        <v>6250</v>
      </c>
    </row>
    <row r="1069" spans="1:4">
      <c r="A1069" t="s">
        <v>3</v>
      </c>
      <c r="B1069" s="2">
        <v>44231</v>
      </c>
      <c r="C1069">
        <v>15.3287</v>
      </c>
      <c r="D1069">
        <v>6304.17</v>
      </c>
    </row>
    <row r="1070" spans="1:4">
      <c r="A1070" t="s">
        <v>3</v>
      </c>
      <c r="B1070" s="2">
        <v>44232</v>
      </c>
      <c r="C1070">
        <v>15.232699999999999</v>
      </c>
      <c r="D1070">
        <v>6299.17</v>
      </c>
    </row>
    <row r="1071" spans="1:4">
      <c r="A1071" t="s">
        <v>3</v>
      </c>
      <c r="B1071" s="2">
        <v>44233</v>
      </c>
      <c r="C1071">
        <v>15.2318</v>
      </c>
      <c r="D1071">
        <v>6299.17</v>
      </c>
    </row>
    <row r="1072" spans="1:4">
      <c r="A1072" t="s">
        <v>3</v>
      </c>
      <c r="B1072" s="2">
        <v>44234</v>
      </c>
      <c r="C1072">
        <v>15.2308</v>
      </c>
      <c r="D1072">
        <v>6299.17</v>
      </c>
    </row>
    <row r="1073" spans="1:4">
      <c r="A1073" t="s">
        <v>3</v>
      </c>
      <c r="B1073" s="2">
        <v>44235</v>
      </c>
      <c r="C1073">
        <v>15.351100000000001</v>
      </c>
      <c r="D1073">
        <v>6381.84</v>
      </c>
    </row>
    <row r="1074" spans="1:4">
      <c r="A1074" t="s">
        <v>3</v>
      </c>
      <c r="B1074" s="2">
        <v>44236</v>
      </c>
      <c r="C1074">
        <v>15.388</v>
      </c>
      <c r="D1074">
        <v>6376.74</v>
      </c>
    </row>
    <row r="1075" spans="1:4">
      <c r="A1075" t="s">
        <v>3</v>
      </c>
      <c r="B1075" s="2">
        <v>44237</v>
      </c>
      <c r="C1075">
        <v>15.4559</v>
      </c>
      <c r="D1075">
        <v>6385.63</v>
      </c>
    </row>
    <row r="1076" spans="1:4">
      <c r="A1076" t="s">
        <v>3</v>
      </c>
      <c r="B1076" s="2">
        <v>44238</v>
      </c>
      <c r="C1076">
        <v>15.5296</v>
      </c>
      <c r="D1076">
        <v>6411.97</v>
      </c>
    </row>
    <row r="1077" spans="1:4">
      <c r="A1077" t="s">
        <v>3</v>
      </c>
      <c r="B1077" s="2">
        <v>44239</v>
      </c>
      <c r="C1077">
        <v>15.5237</v>
      </c>
      <c r="D1077">
        <v>6410.26</v>
      </c>
    </row>
    <row r="1078" spans="1:4">
      <c r="A1078" t="s">
        <v>3</v>
      </c>
      <c r="B1078" s="2">
        <v>44240</v>
      </c>
      <c r="C1078">
        <v>15.5228</v>
      </c>
      <c r="D1078">
        <v>6410.26</v>
      </c>
    </row>
    <row r="1079" spans="1:4">
      <c r="A1079" t="s">
        <v>3</v>
      </c>
      <c r="B1079" s="2">
        <v>44241</v>
      </c>
      <c r="C1079">
        <v>15.521800000000001</v>
      </c>
      <c r="D1079">
        <v>6410.26</v>
      </c>
    </row>
    <row r="1080" spans="1:4">
      <c r="A1080" t="s">
        <v>3</v>
      </c>
      <c r="B1080" s="2">
        <v>44242</v>
      </c>
      <c r="C1080">
        <v>15.6654</v>
      </c>
      <c r="D1080">
        <v>6478.34</v>
      </c>
    </row>
    <row r="1081" spans="1:4">
      <c r="A1081" t="s">
        <v>3</v>
      </c>
      <c r="B1081" s="2">
        <v>44243</v>
      </c>
      <c r="C1081">
        <v>15.6435</v>
      </c>
      <c r="D1081">
        <v>6484.91</v>
      </c>
    </row>
    <row r="1082" spans="1:4">
      <c r="A1082" t="s">
        <v>3</v>
      </c>
      <c r="B1082" s="2">
        <v>44244</v>
      </c>
      <c r="C1082">
        <v>15.5326</v>
      </c>
      <c r="D1082">
        <v>6456.95</v>
      </c>
    </row>
    <row r="1083" spans="1:4">
      <c r="A1083" t="s">
        <v>3</v>
      </c>
      <c r="B1083" s="2">
        <v>44245</v>
      </c>
      <c r="C1083">
        <v>15.475899999999999</v>
      </c>
      <c r="D1083">
        <v>6436.62</v>
      </c>
    </row>
    <row r="1084" spans="1:4">
      <c r="A1084" t="s">
        <v>3</v>
      </c>
      <c r="B1084" s="2">
        <v>44246</v>
      </c>
      <c r="C1084">
        <v>15.2081</v>
      </c>
      <c r="D1084">
        <v>6367.39</v>
      </c>
    </row>
    <row r="1085" spans="1:4">
      <c r="A1085" t="s">
        <v>3</v>
      </c>
      <c r="B1085" s="2">
        <v>44247</v>
      </c>
      <c r="C1085">
        <v>15.207100000000001</v>
      </c>
      <c r="D1085">
        <v>6367.39</v>
      </c>
    </row>
    <row r="1086" spans="1:4">
      <c r="A1086" t="s">
        <v>3</v>
      </c>
      <c r="B1086" s="2">
        <v>44248</v>
      </c>
      <c r="C1086">
        <v>15.206200000000001</v>
      </c>
      <c r="D1086">
        <v>6367.39</v>
      </c>
    </row>
    <row r="1087" spans="1:4">
      <c r="A1087" t="s">
        <v>3</v>
      </c>
      <c r="B1087" s="2">
        <v>44249</v>
      </c>
      <c r="C1087">
        <v>14.9635</v>
      </c>
      <c r="D1087">
        <v>6247.51</v>
      </c>
    </row>
    <row r="1088" spans="1:4">
      <c r="A1088" t="s">
        <v>3</v>
      </c>
      <c r="B1088" s="2">
        <v>44250</v>
      </c>
      <c r="C1088">
        <v>14.979699999999999</v>
      </c>
      <c r="D1088">
        <v>6272.94</v>
      </c>
    </row>
    <row r="1089" spans="1:4">
      <c r="A1089" t="s">
        <v>3</v>
      </c>
      <c r="B1089" s="2">
        <v>44251</v>
      </c>
      <c r="C1089">
        <v>15.1721</v>
      </c>
      <c r="D1089">
        <v>6374.66</v>
      </c>
    </row>
    <row r="1090" spans="1:4">
      <c r="A1090" t="s">
        <v>3</v>
      </c>
      <c r="B1090" s="2">
        <v>44252</v>
      </c>
      <c r="C1090">
        <v>15.291600000000001</v>
      </c>
      <c r="D1090">
        <v>6427.86</v>
      </c>
    </row>
    <row r="1091" spans="1:4">
      <c r="A1091" t="s">
        <v>3</v>
      </c>
      <c r="B1091" s="2">
        <v>44253</v>
      </c>
      <c r="C1091">
        <v>14.788399999999999</v>
      </c>
      <c r="D1091">
        <v>6215.09</v>
      </c>
    </row>
    <row r="1092" spans="1:4">
      <c r="A1092" t="s">
        <v>3</v>
      </c>
      <c r="B1092" s="2">
        <v>44254</v>
      </c>
      <c r="C1092">
        <v>14.7875</v>
      </c>
      <c r="D1092">
        <v>6215.09</v>
      </c>
    </row>
    <row r="1093" spans="1:4">
      <c r="A1093" t="s">
        <v>3</v>
      </c>
      <c r="B1093" s="2">
        <v>44255</v>
      </c>
      <c r="C1093">
        <v>14.7866</v>
      </c>
      <c r="D1093">
        <v>6215.09</v>
      </c>
    </row>
    <row r="1094" spans="1:4">
      <c r="A1094" t="s">
        <v>3</v>
      </c>
      <c r="B1094" s="2">
        <v>44256</v>
      </c>
      <c r="C1094">
        <v>14.9528</v>
      </c>
      <c r="D1094">
        <v>6311.88</v>
      </c>
    </row>
    <row r="1095" spans="1:4">
      <c r="A1095" t="s">
        <v>3</v>
      </c>
      <c r="B1095" s="2">
        <v>44257</v>
      </c>
      <c r="C1095">
        <v>15.2807</v>
      </c>
      <c r="D1095">
        <v>6388.85</v>
      </c>
    </row>
    <row r="1096" spans="1:4">
      <c r="A1096" t="s">
        <v>3</v>
      </c>
      <c r="B1096" s="2">
        <v>44258</v>
      </c>
      <c r="C1096">
        <v>15.585800000000001</v>
      </c>
      <c r="D1096">
        <v>6519.76</v>
      </c>
    </row>
    <row r="1097" spans="1:4">
      <c r="A1097" t="s">
        <v>3</v>
      </c>
      <c r="B1097" s="2">
        <v>44259</v>
      </c>
      <c r="C1097">
        <v>15.4595</v>
      </c>
      <c r="D1097">
        <v>6472.39</v>
      </c>
    </row>
    <row r="1098" spans="1:4">
      <c r="A1098" t="s">
        <v>3</v>
      </c>
      <c r="B1098" s="2">
        <v>44260</v>
      </c>
      <c r="C1098">
        <v>15.383599999999999</v>
      </c>
      <c r="D1098">
        <v>6399.86</v>
      </c>
    </row>
    <row r="1099" spans="1:4">
      <c r="A1099" t="s">
        <v>3</v>
      </c>
      <c r="B1099" s="2">
        <v>44261</v>
      </c>
      <c r="C1099">
        <v>15.3826</v>
      </c>
      <c r="D1099">
        <v>6399.86</v>
      </c>
    </row>
    <row r="1100" spans="1:4">
      <c r="A1100" t="s">
        <v>3</v>
      </c>
      <c r="B1100" s="2">
        <v>44262</v>
      </c>
      <c r="C1100">
        <v>15.3817</v>
      </c>
      <c r="D1100">
        <v>6399.86</v>
      </c>
    </row>
    <row r="1101" spans="1:4">
      <c r="A1101" t="s">
        <v>3</v>
      </c>
      <c r="B1101" s="2">
        <v>44263</v>
      </c>
      <c r="C1101">
        <v>15.3873</v>
      </c>
      <c r="D1101">
        <v>6410.68</v>
      </c>
    </row>
    <row r="1102" spans="1:4">
      <c r="A1102" t="s">
        <v>3</v>
      </c>
      <c r="B1102" s="2">
        <v>44264</v>
      </c>
      <c r="C1102">
        <v>15.5939</v>
      </c>
      <c r="D1102">
        <v>6445.72</v>
      </c>
    </row>
    <row r="1103" spans="1:4">
      <c r="A1103" t="s">
        <v>3</v>
      </c>
      <c r="B1103" s="2">
        <v>44265</v>
      </c>
      <c r="C1103">
        <v>15.758900000000001</v>
      </c>
      <c r="D1103">
        <v>6482.51</v>
      </c>
    </row>
    <row r="1104" spans="1:4">
      <c r="A1104" t="s">
        <v>3</v>
      </c>
      <c r="B1104" s="2">
        <v>44266</v>
      </c>
      <c r="C1104">
        <v>15.757899999999999</v>
      </c>
      <c r="D1104">
        <v>6482.51</v>
      </c>
    </row>
    <row r="1105" spans="1:4">
      <c r="A1105" t="s">
        <v>3</v>
      </c>
      <c r="B1105" s="2">
        <v>44267</v>
      </c>
      <c r="C1105">
        <v>15.484</v>
      </c>
      <c r="D1105">
        <v>6426.13</v>
      </c>
    </row>
    <row r="1106" spans="1:4">
      <c r="A1106" t="s">
        <v>3</v>
      </c>
      <c r="B1106" s="2">
        <v>44268</v>
      </c>
      <c r="C1106">
        <v>15.483000000000001</v>
      </c>
      <c r="D1106">
        <v>6426.13</v>
      </c>
    </row>
    <row r="1107" spans="1:4">
      <c r="A1107" t="s">
        <v>3</v>
      </c>
      <c r="B1107" s="2">
        <v>44269</v>
      </c>
      <c r="C1107">
        <v>15.482100000000001</v>
      </c>
      <c r="D1107">
        <v>6426.13</v>
      </c>
    </row>
    <row r="1108" spans="1:4">
      <c r="A1108" t="s">
        <v>3</v>
      </c>
      <c r="B1108" s="2">
        <v>44270</v>
      </c>
      <c r="C1108">
        <v>15.332000000000001</v>
      </c>
      <c r="D1108">
        <v>6383.66</v>
      </c>
    </row>
    <row r="1109" spans="1:4">
      <c r="A1109" t="s">
        <v>3</v>
      </c>
      <c r="B1109" s="2">
        <v>44271</v>
      </c>
      <c r="C1109">
        <v>15.2773</v>
      </c>
      <c r="D1109">
        <v>6383.88</v>
      </c>
    </row>
    <row r="1110" spans="1:4">
      <c r="A1110" t="s">
        <v>3</v>
      </c>
      <c r="B1110" s="2">
        <v>44272</v>
      </c>
      <c r="C1110">
        <v>15.0825</v>
      </c>
      <c r="D1110">
        <v>6290.37</v>
      </c>
    </row>
    <row r="1111" spans="1:4">
      <c r="A1111" t="s">
        <v>3</v>
      </c>
      <c r="B1111" s="2">
        <v>44273</v>
      </c>
      <c r="C1111">
        <v>14.9268</v>
      </c>
      <c r="D1111">
        <v>6217.07</v>
      </c>
    </row>
    <row r="1112" spans="1:4">
      <c r="A1112" t="s">
        <v>3</v>
      </c>
      <c r="B1112" s="2">
        <v>44274</v>
      </c>
      <c r="C1112">
        <v>15.0624</v>
      </c>
      <c r="D1112">
        <v>6294.94</v>
      </c>
    </row>
    <row r="1113" spans="1:4">
      <c r="A1113" t="s">
        <v>3</v>
      </c>
      <c r="B1113" s="2">
        <v>44275</v>
      </c>
      <c r="C1113">
        <v>15.061500000000001</v>
      </c>
      <c r="D1113">
        <v>6294.94</v>
      </c>
    </row>
    <row r="1114" spans="1:4">
      <c r="A1114" t="s">
        <v>3</v>
      </c>
      <c r="B1114" s="2">
        <v>44276</v>
      </c>
      <c r="C1114">
        <v>15.060600000000001</v>
      </c>
      <c r="D1114">
        <v>6294.94</v>
      </c>
    </row>
    <row r="1115" spans="1:4">
      <c r="A1115" t="s">
        <v>3</v>
      </c>
      <c r="B1115" s="2">
        <v>44277</v>
      </c>
      <c r="C1115">
        <v>15.000299999999999</v>
      </c>
      <c r="D1115">
        <v>6304.51</v>
      </c>
    </row>
    <row r="1116" spans="1:4">
      <c r="A1116" t="s">
        <v>3</v>
      </c>
      <c r="B1116" s="2">
        <v>44278</v>
      </c>
      <c r="C1116">
        <v>15.1256</v>
      </c>
      <c r="D1116">
        <v>6344.01</v>
      </c>
    </row>
    <row r="1117" spans="1:4">
      <c r="A1117" t="s">
        <v>3</v>
      </c>
      <c r="B1117" s="2">
        <v>44279</v>
      </c>
      <c r="C1117">
        <v>14.863200000000001</v>
      </c>
      <c r="D1117">
        <v>6233.31</v>
      </c>
    </row>
    <row r="1118" spans="1:4">
      <c r="A1118" t="s">
        <v>3</v>
      </c>
      <c r="B1118" s="2">
        <v>44280</v>
      </c>
      <c r="C1118">
        <v>14.640599999999999</v>
      </c>
      <c r="D1118">
        <v>6131.11</v>
      </c>
    </row>
    <row r="1119" spans="1:4">
      <c r="A1119" t="s">
        <v>3</v>
      </c>
      <c r="B1119" s="2">
        <v>44281</v>
      </c>
      <c r="C1119">
        <v>14.8538</v>
      </c>
      <c r="D1119">
        <v>6210.7</v>
      </c>
    </row>
    <row r="1120" spans="1:4">
      <c r="A1120" t="s">
        <v>3</v>
      </c>
      <c r="B1120" s="2">
        <v>44282</v>
      </c>
      <c r="C1120">
        <v>14.8529</v>
      </c>
      <c r="D1120">
        <v>6210.7</v>
      </c>
    </row>
    <row r="1121" spans="1:4">
      <c r="A1121" t="s">
        <v>3</v>
      </c>
      <c r="B1121" s="2">
        <v>44283</v>
      </c>
      <c r="C1121">
        <v>14.852</v>
      </c>
      <c r="D1121">
        <v>6210.7</v>
      </c>
    </row>
    <row r="1122" spans="1:4">
      <c r="A1122" t="s">
        <v>3</v>
      </c>
      <c r="B1122" s="2">
        <v>44284</v>
      </c>
      <c r="C1122">
        <v>14.851100000000001</v>
      </c>
      <c r="D1122">
        <v>6210.7</v>
      </c>
    </row>
    <row r="1123" spans="1:4">
      <c r="A1123" t="s">
        <v>3</v>
      </c>
      <c r="B1123" s="2">
        <v>44285</v>
      </c>
      <c r="C1123">
        <v>15.198399999999999</v>
      </c>
      <c r="D1123">
        <v>6333.94</v>
      </c>
    </row>
    <row r="1124" spans="1:4">
      <c r="A1124" t="s">
        <v>3</v>
      </c>
      <c r="B1124" s="2">
        <v>44286</v>
      </c>
      <c r="C1124">
        <v>15.061500000000001</v>
      </c>
      <c r="D1124">
        <v>6290.2</v>
      </c>
    </row>
    <row r="1125" spans="1:4">
      <c r="A1125" t="s">
        <v>3</v>
      </c>
      <c r="B1125" s="2">
        <v>44287</v>
      </c>
      <c r="C1125">
        <v>15.204599999999999</v>
      </c>
      <c r="D1125">
        <v>6373.62</v>
      </c>
    </row>
    <row r="1126" spans="1:4">
      <c r="A1126" t="s">
        <v>3</v>
      </c>
      <c r="B1126" s="2">
        <v>44288</v>
      </c>
      <c r="C1126">
        <v>15.2036</v>
      </c>
      <c r="D1126">
        <v>6373.62</v>
      </c>
    </row>
    <row r="1127" spans="1:4">
      <c r="A1127" t="s">
        <v>3</v>
      </c>
      <c r="B1127" s="2">
        <v>44289</v>
      </c>
      <c r="C1127">
        <v>15.2027</v>
      </c>
      <c r="D1127">
        <v>6373.62</v>
      </c>
    </row>
    <row r="1128" spans="1:4">
      <c r="A1128" t="s">
        <v>3</v>
      </c>
      <c r="B1128" s="2">
        <v>44290</v>
      </c>
      <c r="C1128">
        <v>15.2018</v>
      </c>
      <c r="D1128">
        <v>6373.62</v>
      </c>
    </row>
    <row r="1129" spans="1:4">
      <c r="A1129" t="s">
        <v>3</v>
      </c>
      <c r="B1129" s="2">
        <v>44291</v>
      </c>
      <c r="C1129">
        <v>15.023999999999999</v>
      </c>
      <c r="D1129">
        <v>6282.14</v>
      </c>
    </row>
    <row r="1130" spans="1:4">
      <c r="A1130" t="s">
        <v>3</v>
      </c>
      <c r="B1130" s="2">
        <v>44292</v>
      </c>
      <c r="C1130">
        <v>15.1008</v>
      </c>
      <c r="D1130">
        <v>6310.19</v>
      </c>
    </row>
    <row r="1131" spans="1:4">
      <c r="A1131" t="s">
        <v>3</v>
      </c>
      <c r="B1131" s="2">
        <v>44293</v>
      </c>
      <c r="C1131">
        <v>15.2126</v>
      </c>
      <c r="D1131">
        <v>6369.88</v>
      </c>
    </row>
    <row r="1132" spans="1:4">
      <c r="A1132" t="s">
        <v>3</v>
      </c>
      <c r="B1132" s="2">
        <v>44294</v>
      </c>
      <c r="C1132">
        <v>15.2448</v>
      </c>
      <c r="D1132">
        <v>6397.78</v>
      </c>
    </row>
    <row r="1133" spans="1:4">
      <c r="A1133" t="s">
        <v>3</v>
      </c>
      <c r="B1133" s="2">
        <v>44295</v>
      </c>
      <c r="C1133">
        <v>15.2135</v>
      </c>
      <c r="D1133">
        <v>6387.44</v>
      </c>
    </row>
    <row r="1134" spans="1:4">
      <c r="A1134" t="s">
        <v>3</v>
      </c>
      <c r="B1134" s="2">
        <v>44296</v>
      </c>
      <c r="C1134">
        <v>15.2125</v>
      </c>
      <c r="D1134">
        <v>6387.44</v>
      </c>
    </row>
    <row r="1135" spans="1:4">
      <c r="A1135" t="s">
        <v>3</v>
      </c>
      <c r="B1135" s="2">
        <v>44297</v>
      </c>
      <c r="C1135">
        <v>15.211600000000001</v>
      </c>
      <c r="D1135">
        <v>6387.44</v>
      </c>
    </row>
    <row r="1136" spans="1:4">
      <c r="A1136" t="s">
        <v>3</v>
      </c>
      <c r="B1136" s="2">
        <v>44298</v>
      </c>
      <c r="C1136">
        <v>14.728899999999999</v>
      </c>
      <c r="D1136">
        <v>6135.96</v>
      </c>
    </row>
    <row r="1137" spans="1:4">
      <c r="A1137" t="s">
        <v>3</v>
      </c>
      <c r="B1137" s="2">
        <v>44299</v>
      </c>
      <c r="C1137">
        <v>14.842499999999999</v>
      </c>
      <c r="D1137">
        <v>6220.76</v>
      </c>
    </row>
    <row r="1138" spans="1:4">
      <c r="A1138" t="s">
        <v>3</v>
      </c>
      <c r="B1138" s="2">
        <v>44300</v>
      </c>
      <c r="C1138">
        <v>14.8416</v>
      </c>
      <c r="D1138">
        <v>6220.76</v>
      </c>
    </row>
    <row r="1139" spans="1:4">
      <c r="A1139" t="s">
        <v>3</v>
      </c>
      <c r="B1139" s="2">
        <v>44301</v>
      </c>
      <c r="C1139">
        <v>14.899100000000001</v>
      </c>
      <c r="D1139">
        <v>6250.48</v>
      </c>
    </row>
    <row r="1140" spans="1:4">
      <c r="A1140" t="s">
        <v>3</v>
      </c>
      <c r="B1140" s="2">
        <v>44302</v>
      </c>
      <c r="C1140">
        <v>14.8749</v>
      </c>
      <c r="D1140">
        <v>6279.16</v>
      </c>
    </row>
    <row r="1141" spans="1:4">
      <c r="A1141" t="s">
        <v>3</v>
      </c>
      <c r="B1141" s="2">
        <v>44303</v>
      </c>
      <c r="C1141">
        <v>14.874000000000001</v>
      </c>
      <c r="D1141">
        <v>6279.16</v>
      </c>
    </row>
    <row r="1142" spans="1:4">
      <c r="A1142" t="s">
        <v>3</v>
      </c>
      <c r="B1142" s="2">
        <v>44304</v>
      </c>
      <c r="C1142">
        <v>14.873100000000001</v>
      </c>
      <c r="D1142">
        <v>6279.16</v>
      </c>
    </row>
    <row r="1143" spans="1:4">
      <c r="A1143" t="s">
        <v>3</v>
      </c>
      <c r="B1143" s="2">
        <v>44305</v>
      </c>
      <c r="C1143">
        <v>14.5829</v>
      </c>
      <c r="D1143">
        <v>6166.19</v>
      </c>
    </row>
    <row r="1144" spans="1:4">
      <c r="A1144" t="s">
        <v>3</v>
      </c>
      <c r="B1144" s="2">
        <v>44306</v>
      </c>
      <c r="C1144">
        <v>14.5059</v>
      </c>
      <c r="D1144">
        <v>6150.85</v>
      </c>
    </row>
    <row r="1145" spans="1:4">
      <c r="A1145" t="s">
        <v>3</v>
      </c>
      <c r="B1145" s="2">
        <v>44307</v>
      </c>
      <c r="C1145">
        <v>14.505000000000001</v>
      </c>
      <c r="D1145">
        <v>6150.85</v>
      </c>
    </row>
    <row r="1146" spans="1:4">
      <c r="A1146" t="s">
        <v>3</v>
      </c>
      <c r="B1146" s="2">
        <v>44308</v>
      </c>
      <c r="C1146">
        <v>14.563599999999999</v>
      </c>
      <c r="D1146">
        <v>6189.07</v>
      </c>
    </row>
    <row r="1147" spans="1:4">
      <c r="A1147" t="s">
        <v>3</v>
      </c>
      <c r="B1147" s="2">
        <v>44309</v>
      </c>
      <c r="C1147">
        <v>14.542899999999999</v>
      </c>
      <c r="D1147">
        <v>6171.51</v>
      </c>
    </row>
    <row r="1148" spans="1:4">
      <c r="A1148" t="s">
        <v>3</v>
      </c>
      <c r="B1148" s="2">
        <v>44310</v>
      </c>
      <c r="C1148">
        <v>14.542</v>
      </c>
      <c r="D1148">
        <v>6171.51</v>
      </c>
    </row>
    <row r="1149" spans="1:4">
      <c r="A1149" t="s">
        <v>3</v>
      </c>
      <c r="B1149" s="2">
        <v>44311</v>
      </c>
      <c r="C1149">
        <v>14.5411</v>
      </c>
      <c r="D1149">
        <v>6171.51</v>
      </c>
    </row>
    <row r="1150" spans="1:4">
      <c r="A1150" t="s">
        <v>3</v>
      </c>
      <c r="B1150" s="2">
        <v>44312</v>
      </c>
      <c r="C1150">
        <v>14.7515</v>
      </c>
      <c r="D1150">
        <v>6228.44</v>
      </c>
    </row>
    <row r="1151" spans="1:4">
      <c r="A1151" t="s">
        <v>3</v>
      </c>
      <c r="B1151" s="2">
        <v>44313</v>
      </c>
      <c r="C1151">
        <v>14.8217</v>
      </c>
      <c r="D1151">
        <v>6299.86</v>
      </c>
    </row>
    <row r="1152" spans="1:4">
      <c r="A1152" t="s">
        <v>3</v>
      </c>
      <c r="B1152" s="2">
        <v>44314</v>
      </c>
      <c r="C1152">
        <v>15.0884</v>
      </c>
      <c r="D1152">
        <v>6379.92</v>
      </c>
    </row>
    <row r="1153" spans="1:4">
      <c r="A1153" t="s">
        <v>3</v>
      </c>
      <c r="B1153" s="2">
        <v>44315</v>
      </c>
      <c r="C1153">
        <v>15.027799999999999</v>
      </c>
      <c r="D1153">
        <v>6388.7</v>
      </c>
    </row>
    <row r="1154" spans="1:4">
      <c r="A1154" t="s">
        <v>3</v>
      </c>
      <c r="B1154" s="2">
        <v>44316</v>
      </c>
      <c r="C1154">
        <v>14.702199999999999</v>
      </c>
      <c r="D1154">
        <v>6298.84</v>
      </c>
    </row>
    <row r="1155" spans="1:4">
      <c r="A1155" t="s">
        <v>3</v>
      </c>
      <c r="B1155" s="2">
        <v>44317</v>
      </c>
      <c r="C1155">
        <v>14.7013</v>
      </c>
      <c r="D1155">
        <v>6298.84</v>
      </c>
    </row>
    <row r="1156" spans="1:4">
      <c r="A1156" t="s">
        <v>3</v>
      </c>
      <c r="B1156" s="2">
        <v>44318</v>
      </c>
      <c r="C1156">
        <v>14.7004</v>
      </c>
      <c r="D1156">
        <v>6298.84</v>
      </c>
    </row>
    <row r="1157" spans="1:4">
      <c r="A1157" t="s">
        <v>3</v>
      </c>
      <c r="B1157" s="2">
        <v>44319</v>
      </c>
      <c r="C1157">
        <v>14.71</v>
      </c>
      <c r="D1157">
        <v>6306.64</v>
      </c>
    </row>
    <row r="1158" spans="1:4">
      <c r="A1158" t="s">
        <v>3</v>
      </c>
      <c r="B1158" s="2">
        <v>44320</v>
      </c>
      <c r="C1158">
        <v>14.6347</v>
      </c>
      <c r="D1158">
        <v>6258</v>
      </c>
    </row>
    <row r="1159" spans="1:4">
      <c r="A1159" t="s">
        <v>3</v>
      </c>
      <c r="B1159" s="2">
        <v>44321</v>
      </c>
      <c r="C1159">
        <v>14.7624</v>
      </c>
      <c r="D1159">
        <v>6317.15</v>
      </c>
    </row>
    <row r="1160" spans="1:4">
      <c r="A1160" t="s">
        <v>3</v>
      </c>
      <c r="B1160" s="2">
        <v>44322</v>
      </c>
      <c r="C1160">
        <v>14.8689</v>
      </c>
      <c r="D1160">
        <v>6363.96</v>
      </c>
    </row>
    <row r="1161" spans="1:4">
      <c r="A1161" t="s">
        <v>3</v>
      </c>
      <c r="B1161" s="2">
        <v>44323</v>
      </c>
      <c r="C1161">
        <v>14.843999999999999</v>
      </c>
      <c r="D1161">
        <v>6395.68</v>
      </c>
    </row>
    <row r="1162" spans="1:4">
      <c r="A1162" t="s">
        <v>3</v>
      </c>
      <c r="B1162" s="2">
        <v>44324</v>
      </c>
      <c r="C1162">
        <v>14.8431</v>
      </c>
      <c r="D1162">
        <v>6395.68</v>
      </c>
    </row>
    <row r="1163" spans="1:4">
      <c r="A1163" t="s">
        <v>3</v>
      </c>
      <c r="B1163" s="2">
        <v>44325</v>
      </c>
      <c r="C1163">
        <v>14.8422</v>
      </c>
      <c r="D1163">
        <v>6395.68</v>
      </c>
    </row>
    <row r="1164" spans="1:4">
      <c r="A1164" t="s">
        <v>3</v>
      </c>
      <c r="B1164" s="2">
        <v>44326</v>
      </c>
      <c r="C1164">
        <v>14.8613</v>
      </c>
      <c r="D1164">
        <v>6451.2</v>
      </c>
    </row>
    <row r="1165" spans="1:4">
      <c r="A1165" t="s">
        <v>3</v>
      </c>
      <c r="B1165" s="2">
        <v>44327</v>
      </c>
      <c r="C1165">
        <v>14.742900000000001</v>
      </c>
      <c r="D1165">
        <v>6431.86</v>
      </c>
    </row>
    <row r="1166" spans="1:4">
      <c r="A1166" t="s">
        <v>3</v>
      </c>
      <c r="B1166" s="2">
        <v>44328</v>
      </c>
      <c r="C1166">
        <v>14.5611</v>
      </c>
      <c r="D1166">
        <v>6377.23</v>
      </c>
    </row>
    <row r="1167" spans="1:4">
      <c r="A1167" t="s">
        <v>3</v>
      </c>
      <c r="B1167" s="2">
        <v>44329</v>
      </c>
      <c r="C1167">
        <v>14.5602</v>
      </c>
      <c r="D1167">
        <v>6377.23</v>
      </c>
    </row>
    <row r="1168" spans="1:4">
      <c r="A1168" t="s">
        <v>3</v>
      </c>
      <c r="B1168" s="2">
        <v>44330</v>
      </c>
      <c r="C1168">
        <v>14.514099999999999</v>
      </c>
      <c r="D1168">
        <v>6347.55</v>
      </c>
    </row>
    <row r="1169" spans="1:4">
      <c r="A1169" t="s">
        <v>3</v>
      </c>
      <c r="B1169" s="2">
        <v>44331</v>
      </c>
      <c r="C1169">
        <v>14.513199999999999</v>
      </c>
      <c r="D1169">
        <v>6347.55</v>
      </c>
    </row>
    <row r="1170" spans="1:4">
      <c r="A1170" t="s">
        <v>3</v>
      </c>
      <c r="B1170" s="2">
        <v>44332</v>
      </c>
      <c r="C1170">
        <v>14.5123</v>
      </c>
      <c r="D1170">
        <v>6347.55</v>
      </c>
    </row>
    <row r="1171" spans="1:4">
      <c r="A1171" t="s">
        <v>3</v>
      </c>
      <c r="B1171" s="2">
        <v>44333</v>
      </c>
      <c r="C1171">
        <v>14.7438</v>
      </c>
      <c r="D1171">
        <v>6450.91</v>
      </c>
    </row>
    <row r="1172" spans="1:4">
      <c r="A1172" t="s">
        <v>3</v>
      </c>
      <c r="B1172" s="2">
        <v>44334</v>
      </c>
      <c r="C1172">
        <v>14.8636</v>
      </c>
      <c r="D1172">
        <v>6535.46</v>
      </c>
    </row>
    <row r="1173" spans="1:4">
      <c r="A1173" t="s">
        <v>3</v>
      </c>
      <c r="B1173" s="2">
        <v>44335</v>
      </c>
      <c r="C1173">
        <v>14.8223</v>
      </c>
      <c r="D1173">
        <v>6515.67</v>
      </c>
    </row>
    <row r="1174" spans="1:4">
      <c r="A1174" t="s">
        <v>3</v>
      </c>
      <c r="B1174" s="2">
        <v>44336</v>
      </c>
      <c r="C1174">
        <v>14.684100000000001</v>
      </c>
      <c r="D1174">
        <v>6474.48</v>
      </c>
    </row>
    <row r="1175" spans="1:4">
      <c r="A1175" t="s">
        <v>3</v>
      </c>
      <c r="B1175" s="2">
        <v>44337</v>
      </c>
      <c r="C1175">
        <v>14.9373</v>
      </c>
      <c r="D1175">
        <v>6569.99</v>
      </c>
    </row>
    <row r="1176" spans="1:4">
      <c r="A1176" t="s">
        <v>3</v>
      </c>
      <c r="B1176" s="2">
        <v>44338</v>
      </c>
      <c r="C1176">
        <v>14.936400000000001</v>
      </c>
      <c r="D1176">
        <v>6569.99</v>
      </c>
    </row>
    <row r="1177" spans="1:4">
      <c r="A1177" t="s">
        <v>3</v>
      </c>
      <c r="B1177" s="2">
        <v>44339</v>
      </c>
      <c r="C1177">
        <v>14.935499999999999</v>
      </c>
      <c r="D1177">
        <v>6569.99</v>
      </c>
    </row>
    <row r="1178" spans="1:4">
      <c r="A1178" t="s">
        <v>3</v>
      </c>
      <c r="B1178" s="2">
        <v>44340</v>
      </c>
      <c r="C1178">
        <v>14.9679</v>
      </c>
      <c r="D1178">
        <v>6589.12</v>
      </c>
    </row>
    <row r="1179" spans="1:4">
      <c r="A1179" t="s">
        <v>3</v>
      </c>
      <c r="B1179" s="2">
        <v>44341</v>
      </c>
      <c r="C1179">
        <v>15.077999999999999</v>
      </c>
      <c r="D1179">
        <v>6588.55</v>
      </c>
    </row>
    <row r="1180" spans="1:4">
      <c r="A1180" t="s">
        <v>3</v>
      </c>
      <c r="B1180" s="2">
        <v>44342</v>
      </c>
      <c r="C1180">
        <v>15.1676</v>
      </c>
      <c r="D1180">
        <v>6618.29</v>
      </c>
    </row>
    <row r="1181" spans="1:4">
      <c r="A1181" t="s">
        <v>3</v>
      </c>
      <c r="B1181" s="2">
        <v>44343</v>
      </c>
      <c r="C1181">
        <v>15.307499999999999</v>
      </c>
      <c r="D1181">
        <v>6639.53</v>
      </c>
    </row>
    <row r="1182" spans="1:4">
      <c r="A1182" t="s">
        <v>3</v>
      </c>
      <c r="B1182" s="2">
        <v>44344</v>
      </c>
      <c r="C1182">
        <v>15.288600000000001</v>
      </c>
      <c r="D1182">
        <v>6668.25</v>
      </c>
    </row>
    <row r="1183" spans="1:4">
      <c r="A1183" t="s">
        <v>3</v>
      </c>
      <c r="B1183" s="2">
        <v>44345</v>
      </c>
      <c r="C1183">
        <v>15.287599999999999</v>
      </c>
      <c r="D1183">
        <v>6668.25</v>
      </c>
    </row>
    <row r="1184" spans="1:4">
      <c r="A1184" t="s">
        <v>3</v>
      </c>
      <c r="B1184" s="2">
        <v>44346</v>
      </c>
      <c r="C1184">
        <v>15.2867</v>
      </c>
      <c r="D1184">
        <v>6668.25</v>
      </c>
    </row>
    <row r="1185" spans="1:4">
      <c r="A1185" t="s">
        <v>3</v>
      </c>
      <c r="B1185" s="2">
        <v>44347</v>
      </c>
      <c r="C1185">
        <v>15.393700000000001</v>
      </c>
      <c r="D1185">
        <v>6727.12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9"/>
  <sheetViews>
    <sheetView workbookViewId="0">
      <selection activeCell="G3" sqref="G3"/>
    </sheetView>
  </sheetViews>
  <sheetFormatPr defaultRowHeight="15"/>
  <cols>
    <col min="2" max="2" width="10.140625" style="2" bestFit="1" customWidth="1"/>
    <col min="6" max="6" width="19.5703125" bestFit="1" customWidth="1"/>
    <col min="7" max="7" width="9.7109375" bestFit="1" customWidth="1"/>
    <col min="8" max="8" width="10" bestFit="1" customWidth="1"/>
    <col min="9" max="9" width="9.85546875" bestFit="1" customWidth="1"/>
    <col min="10" max="10" width="12.85546875" customWidth="1"/>
    <col min="11" max="11" width="12.7109375" bestFit="1" customWidth="1"/>
    <col min="12" max="12" width="12" bestFit="1" customWidth="1"/>
    <col min="13" max="13" width="9.42578125" bestFit="1" customWidth="1"/>
    <col min="14" max="14" width="9.7109375" bestFit="1" customWidth="1"/>
    <col min="19" max="19" width="9.42578125" bestFit="1" customWidth="1"/>
  </cols>
  <sheetData>
    <row r="1" spans="1:13">
      <c r="A1" s="8" t="s">
        <v>0</v>
      </c>
      <c r="B1" s="9" t="s">
        <v>1</v>
      </c>
      <c r="C1" s="8" t="s">
        <v>2</v>
      </c>
      <c r="D1" s="8" t="s">
        <v>10</v>
      </c>
      <c r="F1" s="41" t="s">
        <v>38</v>
      </c>
      <c r="K1" s="35" t="s">
        <v>39</v>
      </c>
    </row>
    <row r="2" spans="1:13">
      <c r="A2" s="8" t="s">
        <v>3</v>
      </c>
      <c r="B2" s="9">
        <v>43630</v>
      </c>
      <c r="C2" s="8">
        <v>10</v>
      </c>
      <c r="D2" s="8">
        <f>VLOOKUP(B2,'BAF AIF 3'!$B:$D,3,0)</f>
        <v>4927.38</v>
      </c>
      <c r="F2" s="27" t="s">
        <v>33</v>
      </c>
      <c r="G2" s="27" t="s">
        <v>34</v>
      </c>
      <c r="H2" s="36" t="s">
        <v>2</v>
      </c>
      <c r="I2" s="36" t="s">
        <v>37</v>
      </c>
      <c r="K2" s="27" t="s">
        <v>34</v>
      </c>
      <c r="L2" s="36" t="s">
        <v>2</v>
      </c>
      <c r="M2" s="36" t="s">
        <v>37</v>
      </c>
    </row>
    <row r="3" spans="1:13">
      <c r="A3" s="8" t="s">
        <v>3</v>
      </c>
      <c r="B3" s="9">
        <v>43631</v>
      </c>
      <c r="C3" s="8">
        <v>9.9555000000000007</v>
      </c>
      <c r="D3" s="8">
        <f>VLOOKUP(B3,'BAF AIF 3'!$B:$D,3,0)</f>
        <v>4927.38</v>
      </c>
      <c r="F3" s="91">
        <v>43630</v>
      </c>
      <c r="G3" s="92">
        <v>-3000000</v>
      </c>
      <c r="H3" s="92">
        <v>10</v>
      </c>
      <c r="I3" s="99">
        <f>G3/H3</f>
        <v>-300000</v>
      </c>
      <c r="K3" s="98">
        <f>G3</f>
        <v>-3000000</v>
      </c>
      <c r="L3" s="100">
        <v>4927.38</v>
      </c>
      <c r="M3" s="100">
        <f>K3/L3</f>
        <v>-608.84283331100903</v>
      </c>
    </row>
    <row r="4" spans="1:13">
      <c r="A4" s="8" t="s">
        <v>3</v>
      </c>
      <c r="B4" s="9">
        <v>43632</v>
      </c>
      <c r="C4" s="8">
        <v>9.9549000000000003</v>
      </c>
      <c r="D4" s="8">
        <f>VLOOKUP(B4,'BAF AIF 3'!$B:$D,3,0)</f>
        <v>4927.38</v>
      </c>
      <c r="F4" s="91">
        <v>43941</v>
      </c>
      <c r="G4" s="92">
        <v>-4000000</v>
      </c>
      <c r="H4" s="92">
        <v>8.4655000000000005</v>
      </c>
      <c r="I4" s="92">
        <f>G4/H4</f>
        <v>-472506.05398381664</v>
      </c>
      <c r="K4" s="98">
        <f>G4</f>
        <v>-4000000</v>
      </c>
      <c r="L4" s="100">
        <v>3919.39</v>
      </c>
      <c r="M4" s="100">
        <f>K4/L4</f>
        <v>-1020.5669759835076</v>
      </c>
    </row>
    <row r="5" spans="1:13">
      <c r="A5" s="8" t="s">
        <v>3</v>
      </c>
      <c r="B5" s="9">
        <v>43633</v>
      </c>
      <c r="C5" s="8">
        <v>9.8596000000000004</v>
      </c>
      <c r="D5" s="8">
        <f>VLOOKUP(B5,'BAF AIF 3'!$B:$D,3,0)</f>
        <v>4864.1099999999997</v>
      </c>
      <c r="F5" s="91">
        <v>44221</v>
      </c>
      <c r="G5" s="92">
        <v>-3000000</v>
      </c>
      <c r="H5" s="92">
        <v>12.9756</v>
      </c>
      <c r="I5" s="92">
        <f>G5/H5</f>
        <v>-231203.18135577545</v>
      </c>
      <c r="K5" s="98">
        <f>G5</f>
        <v>-3000000</v>
      </c>
      <c r="L5" s="100">
        <v>6026.25</v>
      </c>
      <c r="M5" s="100">
        <f>K5/L5</f>
        <v>-497.82202862476663</v>
      </c>
    </row>
    <row r="6" spans="1:13">
      <c r="A6" s="8" t="s">
        <v>3</v>
      </c>
      <c r="B6" s="9">
        <v>43634</v>
      </c>
      <c r="C6" s="8">
        <v>9.8164999999999996</v>
      </c>
      <c r="D6" s="8">
        <f>VLOOKUP(B6,'BAF AIF 3'!$B:$D,3,0)</f>
        <v>4873.12</v>
      </c>
      <c r="F6" s="31">
        <f>MAX(B:B)</f>
        <v>44347</v>
      </c>
      <c r="G6" s="32">
        <f>-I6*H6</f>
        <v>13939614.231319789</v>
      </c>
      <c r="H6" s="32">
        <f>VLOOKUP(F6,$B:$D,2,0)</f>
        <v>13.8881</v>
      </c>
      <c r="I6" s="32">
        <f>SUM(I3:I5)</f>
        <v>-1003709.2353395921</v>
      </c>
      <c r="K6" s="39">
        <f>-M6*L6</f>
        <v>14310143.84150357</v>
      </c>
      <c r="L6" s="12">
        <f>VLOOKUP(F6,$B:$D,3,0)</f>
        <v>6727.12</v>
      </c>
      <c r="M6" s="12">
        <f>SUM(M3:M5)</f>
        <v>-2127.2318379192834</v>
      </c>
    </row>
    <row r="7" spans="1:13">
      <c r="A7" s="8" t="s">
        <v>3</v>
      </c>
      <c r="B7" s="9">
        <v>43635</v>
      </c>
      <c r="C7" s="8">
        <v>9.8734000000000002</v>
      </c>
      <c r="D7" s="8">
        <f>VLOOKUP(B7,'BAF AIF 3'!$B:$D,3,0)</f>
        <v>4864.66</v>
      </c>
      <c r="F7" s="40"/>
      <c r="G7" s="34">
        <f>XIRR(G3:G6,$F$3:$F$6)</f>
        <v>0.32112786173820507</v>
      </c>
      <c r="H7" s="34"/>
      <c r="I7" s="34"/>
      <c r="K7" s="34">
        <f>XIRR(K3:K6,$F$3:$F$6)</f>
        <v>0.3491120398044586</v>
      </c>
      <c r="L7" s="12"/>
      <c r="M7" s="12"/>
    </row>
    <row r="8" spans="1:13">
      <c r="A8" s="8" t="s">
        <v>3</v>
      </c>
      <c r="B8" s="9">
        <v>43636</v>
      </c>
      <c r="C8" s="8">
        <v>9.9903999999999993</v>
      </c>
      <c r="D8" s="8">
        <f>VLOOKUP(B8,'BAF AIF 3'!$B:$D,3,0)</f>
        <v>4926.4399999999996</v>
      </c>
      <c r="G8" s="20"/>
      <c r="H8" s="20"/>
      <c r="I8" s="20"/>
      <c r="J8" s="20"/>
    </row>
    <row r="9" spans="1:13">
      <c r="A9" s="8" t="s">
        <v>3</v>
      </c>
      <c r="B9" s="9">
        <v>43637</v>
      </c>
      <c r="C9" s="8">
        <v>9.9251000000000005</v>
      </c>
      <c r="D9" s="8">
        <f>VLOOKUP(B9,'BAF AIF 3'!$B:$D,3,0)</f>
        <v>4889.3</v>
      </c>
      <c r="F9" s="107" t="s">
        <v>63</v>
      </c>
    </row>
    <row r="10" spans="1:13">
      <c r="A10" s="8" t="s">
        <v>3</v>
      </c>
      <c r="B10" s="9">
        <v>43638</v>
      </c>
      <c r="C10" s="8">
        <v>9.9244000000000003</v>
      </c>
      <c r="D10" s="8">
        <f>VLOOKUP(B10,'BAF AIF 3'!$B:$D,3,0)</f>
        <v>4889.3</v>
      </c>
      <c r="F10" s="42"/>
      <c r="G10" s="42"/>
      <c r="H10" s="42"/>
      <c r="I10" s="42"/>
      <c r="J10" s="42"/>
      <c r="K10" s="42"/>
    </row>
    <row r="11" spans="1:13">
      <c r="A11" s="8" t="s">
        <v>3</v>
      </c>
      <c r="B11" s="9">
        <v>43639</v>
      </c>
      <c r="C11" s="8">
        <v>9.9238999999999997</v>
      </c>
      <c r="D11" s="8">
        <f>VLOOKUP(B11,'BAF AIF 3'!$B:$D,3,0)</f>
        <v>4889.3</v>
      </c>
      <c r="F11" s="42"/>
      <c r="G11" s="42"/>
      <c r="H11" s="42"/>
      <c r="I11" s="42"/>
      <c r="J11" s="42"/>
      <c r="K11" s="42"/>
    </row>
    <row r="12" spans="1:13">
      <c r="A12" s="8" t="s">
        <v>3</v>
      </c>
      <c r="B12" s="9">
        <v>43640</v>
      </c>
      <c r="C12" s="8">
        <v>9.85</v>
      </c>
      <c r="D12" s="8">
        <f>VLOOKUP(B12,'BAF AIF 3'!$B:$D,3,0)</f>
        <v>4880.59</v>
      </c>
      <c r="F12" s="44"/>
      <c r="G12" s="45"/>
      <c r="H12" s="45"/>
      <c r="I12" s="45"/>
      <c r="J12" s="43"/>
      <c r="K12" s="42"/>
    </row>
    <row r="13" spans="1:13">
      <c r="A13" s="8" t="s">
        <v>3</v>
      </c>
      <c r="B13" s="9">
        <v>43641</v>
      </c>
      <c r="C13" s="8">
        <v>9.8829999999999991</v>
      </c>
      <c r="D13" s="8">
        <f>VLOOKUP(B13,'BAF AIF 3'!$B:$D,3,0)</f>
        <v>4917.03</v>
      </c>
      <c r="F13" s="42"/>
      <c r="G13" s="42"/>
      <c r="H13" s="42"/>
      <c r="I13" s="42"/>
      <c r="J13" s="42"/>
      <c r="K13" s="42"/>
    </row>
    <row r="14" spans="1:13">
      <c r="A14" s="8" t="s">
        <v>3</v>
      </c>
      <c r="B14" s="9">
        <v>43642</v>
      </c>
      <c r="C14" s="8">
        <v>9.8911999999999995</v>
      </c>
      <c r="D14" s="8">
        <f>VLOOKUP(B14,'BAF AIF 3'!$B:$D,3,0)</f>
        <v>4942.1099999999997</v>
      </c>
    </row>
    <row r="15" spans="1:13">
      <c r="A15" s="8" t="s">
        <v>3</v>
      </c>
      <c r="B15" s="9">
        <v>43643</v>
      </c>
      <c r="C15" s="8">
        <v>9.9476999999999993</v>
      </c>
      <c r="D15" s="8">
        <f>VLOOKUP(B15,'BAF AIF 3'!$B:$D,3,0)</f>
        <v>4946.8100000000004</v>
      </c>
    </row>
    <row r="16" spans="1:13">
      <c r="A16" s="8" t="s">
        <v>3</v>
      </c>
      <c r="B16" s="9">
        <v>43644</v>
      </c>
      <c r="C16" s="8">
        <v>9.9519000000000002</v>
      </c>
      <c r="D16" s="8">
        <f>VLOOKUP(B16,'BAF AIF 3'!$B:$D,3,0)</f>
        <v>4926.59</v>
      </c>
    </row>
    <row r="17" spans="1:14">
      <c r="A17" s="8" t="s">
        <v>3</v>
      </c>
      <c r="B17" s="9">
        <v>43645</v>
      </c>
      <c r="C17" s="10">
        <v>9.9512</v>
      </c>
      <c r="D17" s="8">
        <f>VLOOKUP(B17,'BAF AIF 3'!$B:$D,3,0)</f>
        <v>4926.59</v>
      </c>
    </row>
    <row r="18" spans="1:14">
      <c r="A18" s="8" t="s">
        <v>3</v>
      </c>
      <c r="B18" s="9">
        <v>43646</v>
      </c>
      <c r="C18" s="10">
        <v>9.9507999999999992</v>
      </c>
      <c r="D18" s="8">
        <f>VLOOKUP(B18,'BAF AIF 3'!$B:$D,3,0)</f>
        <v>4926.59</v>
      </c>
    </row>
    <row r="19" spans="1:14">
      <c r="A19" s="8" t="s">
        <v>3</v>
      </c>
      <c r="B19" s="9">
        <v>43647</v>
      </c>
      <c r="C19" s="10">
        <v>9.9940999999999995</v>
      </c>
      <c r="D19" s="8">
        <f>VLOOKUP(B19,'BAF AIF 3'!$B:$D,3,0)</f>
        <v>4956.03</v>
      </c>
    </row>
    <row r="20" spans="1:14">
      <c r="A20" s="8" t="s">
        <v>3</v>
      </c>
      <c r="B20" s="9">
        <v>43648</v>
      </c>
      <c r="C20" s="10">
        <v>9.9961000000000002</v>
      </c>
      <c r="D20" s="8">
        <f>VLOOKUP(B20,'BAF AIF 3'!$B:$D,3,0)</f>
        <v>4973.54</v>
      </c>
    </row>
    <row r="21" spans="1:14">
      <c r="A21" s="8" t="s">
        <v>3</v>
      </c>
      <c r="B21" s="9">
        <v>43649</v>
      </c>
      <c r="C21" s="10">
        <v>9.9962999999999997</v>
      </c>
      <c r="D21" s="8">
        <f>VLOOKUP(B21,'BAF AIF 3'!$B:$D,3,0)</f>
        <v>4979.7</v>
      </c>
    </row>
    <row r="22" spans="1:14">
      <c r="A22" s="8" t="s">
        <v>3</v>
      </c>
      <c r="B22" s="9">
        <v>43650</v>
      </c>
      <c r="C22" s="8">
        <v>9.9884000000000004</v>
      </c>
      <c r="D22" s="8">
        <f>VLOOKUP(B22,'BAF AIF 3'!$B:$D,3,0)</f>
        <v>4989.24</v>
      </c>
    </row>
    <row r="23" spans="1:14">
      <c r="A23" s="16" t="s">
        <v>3</v>
      </c>
      <c r="B23" s="2">
        <v>43651</v>
      </c>
      <c r="C23">
        <v>9.9102999999999994</v>
      </c>
      <c r="D23" s="8">
        <f>VLOOKUP(B23,'BAF AIF 3'!$B:$D,3,0)</f>
        <v>4929.6099999999997</v>
      </c>
    </row>
    <row r="24" spans="1:14">
      <c r="A24" s="55" t="s">
        <v>3</v>
      </c>
      <c r="B24" s="2">
        <v>43652</v>
      </c>
      <c r="C24" s="57">
        <v>9.9095999999999993</v>
      </c>
      <c r="D24" s="8">
        <f>VLOOKUP(B24,'BAF AIF 3'!$B:$D,3,0)</f>
        <v>4929.6099999999997</v>
      </c>
      <c r="N24" s="2"/>
    </row>
    <row r="25" spans="1:14">
      <c r="A25" s="63" t="s">
        <v>3</v>
      </c>
      <c r="B25" s="2">
        <v>43653</v>
      </c>
      <c r="C25">
        <v>9.9091000000000005</v>
      </c>
      <c r="D25" s="8">
        <f>VLOOKUP(B25,'BAF AIF 3'!$B:$D,3,0)</f>
        <v>4929.6099999999997</v>
      </c>
      <c r="F25" s="2">
        <f>MAX(B:B)</f>
        <v>44347</v>
      </c>
      <c r="G25" s="2">
        <f>EOMONTH($F$25,-G26)</f>
        <v>44316</v>
      </c>
      <c r="H25" s="2">
        <f t="shared" ref="H25:J25" si="0">EOMONTH($F$25,-H26)</f>
        <v>44255</v>
      </c>
      <c r="I25" s="2">
        <f t="shared" si="0"/>
        <v>44165</v>
      </c>
      <c r="J25" s="2">
        <f t="shared" si="0"/>
        <v>43982</v>
      </c>
      <c r="K25" s="2">
        <v>43630</v>
      </c>
    </row>
    <row r="26" spans="1:14">
      <c r="A26" s="78" t="s">
        <v>3</v>
      </c>
      <c r="B26" s="2">
        <v>43654</v>
      </c>
      <c r="C26">
        <v>9.6241000000000003</v>
      </c>
      <c r="D26" s="8">
        <f>VLOOKUP(B26,'BAF AIF 3'!$B:$D,3,0)</f>
        <v>4823.29</v>
      </c>
      <c r="G26">
        <v>1</v>
      </c>
      <c r="H26">
        <v>3</v>
      </c>
      <c r="I26">
        <v>6</v>
      </c>
      <c r="J26">
        <v>12</v>
      </c>
      <c r="K26" t="s">
        <v>8</v>
      </c>
    </row>
    <row r="27" spans="1:14">
      <c r="A27" s="80" t="s">
        <v>3</v>
      </c>
      <c r="B27" s="2">
        <v>43655</v>
      </c>
      <c r="C27">
        <v>9.5221999999999998</v>
      </c>
      <c r="D27" s="8">
        <f>VLOOKUP(B27,'BAF AIF 3'!$B:$D,3,0)</f>
        <v>4825.9799999999996</v>
      </c>
      <c r="G27" t="s">
        <v>4</v>
      </c>
      <c r="H27" t="s">
        <v>5</v>
      </c>
      <c r="I27" t="s">
        <v>6</v>
      </c>
      <c r="J27" t="s">
        <v>7</v>
      </c>
      <c r="K27" t="s">
        <v>8</v>
      </c>
    </row>
    <row r="28" spans="1:14">
      <c r="A28" s="80" t="s">
        <v>3</v>
      </c>
      <c r="B28" s="2">
        <v>43656</v>
      </c>
      <c r="C28">
        <v>9.5105000000000004</v>
      </c>
      <c r="D28" s="8">
        <f>VLOOKUP(B28,'BAF AIF 3'!$B:$D,3,0)</f>
        <v>4797.93</v>
      </c>
      <c r="F28" t="s">
        <v>20</v>
      </c>
      <c r="G28" s="3">
        <f>VLOOKUP($F$25,$B:$D,2,0)/VLOOKUP(G25,$B:$D,2,0)-1</f>
        <v>5.03622695164192E-2</v>
      </c>
      <c r="H28" s="3">
        <f>VLOOKUP($F$25,$B:$D,2,0)/VLOOKUP(H25,$B:$D,2,0)-1</f>
        <v>4.0011082987613911E-2</v>
      </c>
      <c r="I28" s="3">
        <f>VLOOKUP($F$25,$B:$D,2,0)/VLOOKUP(I25,$B:$D,2,0)-1</f>
        <v>0.15534869017611297</v>
      </c>
      <c r="J28" s="3">
        <f>VLOOKUP($F$25,$B:$D,2,0)/VLOOKUP(J25,$B:$D,2,0)-1</f>
        <v>0.59649848834936958</v>
      </c>
      <c r="K28" s="3">
        <f>(1+VLOOKUP(F25,$B:$D,2,0)/VLOOKUP(K25,$B:$D,2,0)-1)^(365/($F$25-K25))-1</f>
        <v>0.18199204410268033</v>
      </c>
    </row>
    <row r="29" spans="1:14">
      <c r="A29" s="80" t="s">
        <v>3</v>
      </c>
      <c r="B29" s="2">
        <v>43657</v>
      </c>
      <c r="C29">
        <v>9.5213999999999999</v>
      </c>
      <c r="D29" s="8">
        <f>VLOOKUP(B29,'BAF AIF 3'!$B:$D,3,0)</f>
        <v>4832.8599999999997</v>
      </c>
      <c r="F29" t="s">
        <v>13</v>
      </c>
      <c r="G29" s="3">
        <f>VLOOKUP($F$25,$B:$D,3,0)/VLOOKUP(G25,$B:$D,3,0)-1</f>
        <v>6.7993471813857731E-2</v>
      </c>
      <c r="H29" s="3">
        <f>VLOOKUP($F$25,$B:$D,3,0)/VLOOKUP(H25,$B:$D,3,0)-1</f>
        <v>8.2384969485558512E-2</v>
      </c>
      <c r="I29" s="3">
        <f>VLOOKUP($F$25,$B:$D,3,0)/VLOOKUP(I25,$B:$D,3,0)-1</f>
        <v>0.22744673009061089</v>
      </c>
      <c r="J29" s="3">
        <f>VLOOKUP($F$25,$B:$D,3,0)/VLOOKUP(J25,$B:$D,3,0)-1</f>
        <v>0.66495562342528736</v>
      </c>
      <c r="K29" s="3">
        <f>(1+VLOOKUP(F25,$B:$D,3,0)/VLOOKUP(K25,$B:$D,3,0)-1)^(365/($F$25-K25))-1</f>
        <v>0.17174292685287562</v>
      </c>
    </row>
    <row r="30" spans="1:14">
      <c r="A30" s="80" t="s">
        <v>3</v>
      </c>
      <c r="B30" s="2">
        <v>43658</v>
      </c>
      <c r="C30">
        <v>9.5406999999999993</v>
      </c>
      <c r="D30" s="8">
        <f>VLOOKUP(B30,'BAF AIF 3'!$B:$D,3,0)</f>
        <v>4826.62</v>
      </c>
    </row>
    <row r="31" spans="1:14">
      <c r="A31" s="80" t="s">
        <v>3</v>
      </c>
      <c r="B31" s="2">
        <v>43659</v>
      </c>
      <c r="C31">
        <v>9.5401000000000007</v>
      </c>
      <c r="D31" s="8">
        <f>VLOOKUP(B31,'BAF AIF 3'!$B:$D,3,0)</f>
        <v>4826.62</v>
      </c>
    </row>
    <row r="32" spans="1:14">
      <c r="A32" s="80" t="s">
        <v>3</v>
      </c>
      <c r="B32" s="2">
        <v>43660</v>
      </c>
      <c r="C32">
        <v>9.5398999999999994</v>
      </c>
      <c r="D32" s="8">
        <f>VLOOKUP(B32,'BAF AIF 3'!$B:$D,3,0)</f>
        <v>4826.62</v>
      </c>
    </row>
    <row r="33" spans="1:19">
      <c r="A33" s="80" t="s">
        <v>3</v>
      </c>
      <c r="B33" s="2">
        <v>43661</v>
      </c>
      <c r="C33">
        <v>9.4859000000000009</v>
      </c>
      <c r="D33" s="8">
        <f>VLOOKUP(B33,'BAF AIF 3'!$B:$D,3,0)</f>
        <v>4837.18</v>
      </c>
    </row>
    <row r="34" spans="1:19">
      <c r="A34" s="80" t="s">
        <v>3</v>
      </c>
      <c r="B34" s="2">
        <v>43662</v>
      </c>
      <c r="C34">
        <v>9.5595999999999997</v>
      </c>
      <c r="D34" s="8">
        <f>VLOOKUP(B34,'BAF AIF 3'!$B:$D,3,0)</f>
        <v>4871.4799999999996</v>
      </c>
    </row>
    <row r="35" spans="1:19">
      <c r="A35" s="80" t="s">
        <v>3</v>
      </c>
      <c r="B35" s="2">
        <v>43663</v>
      </c>
      <c r="C35">
        <v>9.5944000000000003</v>
      </c>
      <c r="D35" s="8">
        <f>VLOOKUP(B35,'BAF AIF 3'!$B:$D,3,0)</f>
        <v>4878.57</v>
      </c>
    </row>
    <row r="36" spans="1:19">
      <c r="A36" s="80" t="s">
        <v>3</v>
      </c>
      <c r="B36" s="2">
        <v>43664</v>
      </c>
      <c r="C36">
        <v>9.5111000000000008</v>
      </c>
      <c r="D36" s="8">
        <f>VLOOKUP(B36,'BAF AIF 3'!$B:$D,3,0)</f>
        <v>4832.92</v>
      </c>
    </row>
    <row r="37" spans="1:19">
      <c r="A37" s="80" t="s">
        <v>3</v>
      </c>
      <c r="B37" s="2">
        <v>43665</v>
      </c>
      <c r="C37">
        <v>9.3485999999999994</v>
      </c>
      <c r="D37" s="8">
        <f>VLOOKUP(B37,'BAF AIF 3'!$B:$D,3,0)</f>
        <v>4757.7299999999996</v>
      </c>
    </row>
    <row r="38" spans="1:19">
      <c r="A38" s="80" t="s">
        <v>3</v>
      </c>
      <c r="B38" s="2">
        <v>43666</v>
      </c>
      <c r="C38">
        <v>9.3478999999999992</v>
      </c>
      <c r="D38" s="8">
        <f>VLOOKUP(B38,'BAF AIF 3'!$B:$D,3,0)</f>
        <v>4757.7299999999996</v>
      </c>
    </row>
    <row r="39" spans="1:19">
      <c r="A39" s="80" t="s">
        <v>3</v>
      </c>
      <c r="B39" s="2">
        <v>43667</v>
      </c>
      <c r="C39">
        <v>9.3480000000000008</v>
      </c>
      <c r="D39" s="8">
        <f>VLOOKUP(B39,'BAF AIF 3'!$B:$D,3,0)</f>
        <v>4757.7299999999996</v>
      </c>
      <c r="N39" s="4"/>
      <c r="O39" s="4"/>
      <c r="P39" s="4"/>
      <c r="Q39" s="4"/>
      <c r="R39" s="4"/>
      <c r="S39" s="4"/>
    </row>
    <row r="40" spans="1:19">
      <c r="A40" s="80" t="s">
        <v>3</v>
      </c>
      <c r="B40" s="2">
        <v>43668</v>
      </c>
      <c r="C40">
        <v>9.2763000000000009</v>
      </c>
      <c r="D40" s="8">
        <f>VLOOKUP(B40,'BAF AIF 3'!$B:$D,3,0)</f>
        <v>4729.5</v>
      </c>
      <c r="F40" s="4"/>
      <c r="G40" s="4"/>
      <c r="H40" s="16"/>
      <c r="I40" s="16"/>
      <c r="J40" s="4"/>
      <c r="K40" s="4"/>
      <c r="L40" s="4"/>
      <c r="M40" s="4"/>
      <c r="O40" s="2"/>
      <c r="P40" s="2"/>
      <c r="Q40" s="2"/>
      <c r="R40" s="2"/>
      <c r="S40" s="2"/>
    </row>
    <row r="41" spans="1:19">
      <c r="A41" s="80" t="s">
        <v>3</v>
      </c>
      <c r="B41" s="2">
        <v>43669</v>
      </c>
      <c r="C41">
        <v>9.2809000000000008</v>
      </c>
      <c r="D41" s="8">
        <f>VLOOKUP(B41,'BAF AIF 3'!$B:$D,3,0)</f>
        <v>4719.59</v>
      </c>
    </row>
    <row r="42" spans="1:19">
      <c r="A42" s="80" t="s">
        <v>3</v>
      </c>
      <c r="B42" s="2">
        <v>43670</v>
      </c>
      <c r="C42">
        <v>9.2523</v>
      </c>
      <c r="D42" s="8">
        <f>VLOOKUP(B42,'BAF AIF 3'!$B:$D,3,0)</f>
        <v>4684.12</v>
      </c>
    </row>
    <row r="43" spans="1:19">
      <c r="A43" s="80" t="s">
        <v>3</v>
      </c>
      <c r="B43" s="2">
        <v>43671</v>
      </c>
      <c r="C43">
        <v>9.2431000000000001</v>
      </c>
      <c r="D43" s="8">
        <f>VLOOKUP(B43,'BAF AIF 3'!$B:$D,3,0)</f>
        <v>4685.8</v>
      </c>
    </row>
    <row r="44" spans="1:19">
      <c r="A44" s="80" t="s">
        <v>3</v>
      </c>
      <c r="B44" s="2">
        <v>43672</v>
      </c>
      <c r="C44">
        <v>9.3175000000000008</v>
      </c>
      <c r="D44" s="8">
        <f>VLOOKUP(B44,'BAF AIF 3'!$B:$D,3,0)</f>
        <v>4703.6499999999996</v>
      </c>
    </row>
    <row r="45" spans="1:19">
      <c r="A45" s="80" t="s">
        <v>3</v>
      </c>
      <c r="B45" s="2">
        <v>43673</v>
      </c>
      <c r="C45">
        <v>9.3169000000000004</v>
      </c>
      <c r="D45" s="8">
        <f>VLOOKUP(B45,'BAF AIF 3'!$B:$D,3,0)</f>
        <v>4703.6499999999996</v>
      </c>
    </row>
    <row r="46" spans="1:19">
      <c r="A46" s="80" t="s">
        <v>3</v>
      </c>
      <c r="B46" s="2">
        <v>43674</v>
      </c>
      <c r="C46">
        <v>9.3173999999999992</v>
      </c>
      <c r="D46" s="8">
        <f>VLOOKUP(B46,'BAF AIF 3'!$B:$D,3,0)</f>
        <v>4703.6499999999996</v>
      </c>
    </row>
    <row r="47" spans="1:19">
      <c r="A47" s="80" t="s">
        <v>3</v>
      </c>
      <c r="B47" s="2">
        <v>43675</v>
      </c>
      <c r="C47">
        <v>9.2523</v>
      </c>
      <c r="D47" s="8">
        <f>VLOOKUP(B47,'BAF AIF 3'!$B:$D,3,0)</f>
        <v>4662.25</v>
      </c>
    </row>
    <row r="48" spans="1:19">
      <c r="A48" s="80" t="s">
        <v>3</v>
      </c>
      <c r="B48" s="2">
        <v>43676</v>
      </c>
      <c r="C48">
        <v>9.2025000000000006</v>
      </c>
      <c r="D48" s="8">
        <f>VLOOKUP(B48,'BAF AIF 3'!$B:$D,3,0)</f>
        <v>4613.74</v>
      </c>
    </row>
    <row r="49" spans="1:4">
      <c r="A49" s="80" t="s">
        <v>3</v>
      </c>
      <c r="B49" s="2">
        <v>43677</v>
      </c>
      <c r="C49">
        <v>9.1339000000000006</v>
      </c>
      <c r="D49" s="8">
        <f>VLOOKUP(B49,'BAF AIF 3'!$B:$D,3,0)</f>
        <v>4634.74</v>
      </c>
    </row>
    <row r="50" spans="1:4">
      <c r="A50" s="80" t="s">
        <v>3</v>
      </c>
      <c r="B50" s="2">
        <v>43678</v>
      </c>
      <c r="C50">
        <v>9.1109000000000009</v>
      </c>
      <c r="D50" s="8">
        <f>VLOOKUP(B50,'BAF AIF 3'!$B:$D,3,0)</f>
        <v>4578.93</v>
      </c>
    </row>
    <row r="51" spans="1:4">
      <c r="A51" s="80" t="s">
        <v>3</v>
      </c>
      <c r="B51" s="2">
        <v>43679</v>
      </c>
      <c r="C51">
        <v>9.0988000000000007</v>
      </c>
      <c r="D51" s="8">
        <f>VLOOKUP(B51,'BAF AIF 3'!$B:$D,3,0)</f>
        <v>4584.67</v>
      </c>
    </row>
    <row r="52" spans="1:4">
      <c r="A52" s="80" t="s">
        <v>3</v>
      </c>
      <c r="B52" s="2">
        <v>43680</v>
      </c>
      <c r="C52">
        <v>9.0981000000000005</v>
      </c>
      <c r="D52" s="8">
        <f>VLOOKUP(B52,'BAF AIF 3'!$B:$D,3,0)</f>
        <v>4584.67</v>
      </c>
    </row>
    <row r="53" spans="1:4">
      <c r="A53" s="80" t="s">
        <v>3</v>
      </c>
      <c r="B53" s="2">
        <v>43681</v>
      </c>
      <c r="C53">
        <v>9.0986999999999991</v>
      </c>
      <c r="D53" s="8">
        <f>VLOOKUP(B53,'BAF AIF 3'!$B:$D,3,0)</f>
        <v>4584.67</v>
      </c>
    </row>
    <row r="54" spans="1:4">
      <c r="A54" s="80" t="s">
        <v>3</v>
      </c>
      <c r="B54" s="2">
        <v>43682</v>
      </c>
      <c r="C54">
        <v>9.0317000000000007</v>
      </c>
      <c r="D54" s="8">
        <f>VLOOKUP(B54,'BAF AIF 3'!$B:$D,3,0)</f>
        <v>4531.04</v>
      </c>
    </row>
    <row r="55" spans="1:4">
      <c r="A55" s="80" t="s">
        <v>3</v>
      </c>
      <c r="B55" s="2">
        <v>43683</v>
      </c>
      <c r="C55">
        <v>9.1504999999999992</v>
      </c>
      <c r="D55" s="8">
        <f>VLOOKUP(B55,'BAF AIF 3'!$B:$D,3,0)</f>
        <v>4572.12</v>
      </c>
    </row>
    <row r="56" spans="1:4">
      <c r="A56" s="80" t="s">
        <v>3</v>
      </c>
      <c r="B56" s="2">
        <v>43684</v>
      </c>
      <c r="C56">
        <v>9.1804000000000006</v>
      </c>
      <c r="D56" s="8">
        <f>VLOOKUP(B56,'BAF AIF 3'!$B:$D,3,0)</f>
        <v>4537.78</v>
      </c>
    </row>
    <row r="57" spans="1:4">
      <c r="A57" s="80" t="s">
        <v>3</v>
      </c>
      <c r="B57" s="2">
        <v>43685</v>
      </c>
      <c r="C57">
        <v>9.3581000000000003</v>
      </c>
      <c r="D57" s="8">
        <f>VLOOKUP(B57,'BAF AIF 3'!$B:$D,3,0)</f>
        <v>4605.5600000000004</v>
      </c>
    </row>
    <row r="58" spans="1:4">
      <c r="A58" s="80" t="s">
        <v>3</v>
      </c>
      <c r="B58" s="2">
        <v>43686</v>
      </c>
      <c r="C58">
        <v>9.4565999999999999</v>
      </c>
      <c r="D58" s="8">
        <f>VLOOKUP(B58,'BAF AIF 3'!$B:$D,3,0)</f>
        <v>4638.8599999999997</v>
      </c>
    </row>
    <row r="59" spans="1:4">
      <c r="A59" s="80" t="s">
        <v>3</v>
      </c>
      <c r="B59" s="2">
        <v>43687</v>
      </c>
      <c r="C59">
        <v>9.4558999999999997</v>
      </c>
      <c r="D59" s="8">
        <f>VLOOKUP(B59,'BAF AIF 3'!$B:$D,3,0)</f>
        <v>4638.8599999999997</v>
      </c>
    </row>
    <row r="60" spans="1:4">
      <c r="A60" s="80" t="s">
        <v>3</v>
      </c>
      <c r="B60" s="2">
        <v>43688</v>
      </c>
      <c r="C60">
        <v>9.4552999999999994</v>
      </c>
      <c r="D60" s="8">
        <f>VLOOKUP(B60,'BAF AIF 3'!$B:$D,3,0)</f>
        <v>4638.8599999999997</v>
      </c>
    </row>
    <row r="61" spans="1:4">
      <c r="A61" s="80" t="s">
        <v>3</v>
      </c>
      <c r="B61" s="2">
        <v>43689</v>
      </c>
      <c r="C61">
        <v>9.4565000000000001</v>
      </c>
      <c r="D61" s="8">
        <f>VLOOKUP(B61,'BAF AIF 3'!$B:$D,3,0)</f>
        <v>4638.8599999999997</v>
      </c>
    </row>
    <row r="62" spans="1:4">
      <c r="A62" s="80" t="s">
        <v>3</v>
      </c>
      <c r="B62" s="2">
        <v>43690</v>
      </c>
      <c r="C62">
        <v>9.3193999999999999</v>
      </c>
      <c r="D62" s="8">
        <f>VLOOKUP(B62,'BAF AIF 3'!$B:$D,3,0)</f>
        <v>4556.47</v>
      </c>
    </row>
    <row r="63" spans="1:4">
      <c r="A63" s="80" t="s">
        <v>3</v>
      </c>
      <c r="B63" s="2">
        <v>43691</v>
      </c>
      <c r="C63">
        <v>9.3818999999999999</v>
      </c>
      <c r="D63" s="8">
        <f>VLOOKUP(B63,'BAF AIF 3'!$B:$D,3,0)</f>
        <v>4599.91</v>
      </c>
    </row>
    <row r="64" spans="1:4">
      <c r="A64" s="80" t="s">
        <v>3</v>
      </c>
      <c r="B64" s="2">
        <v>43692</v>
      </c>
      <c r="C64">
        <v>9.3818999999999999</v>
      </c>
      <c r="D64" s="8">
        <f>VLOOKUP(B64,'BAF AIF 3'!$B:$D,3,0)</f>
        <v>4599.91</v>
      </c>
    </row>
    <row r="65" spans="1:4">
      <c r="A65" s="80" t="s">
        <v>3</v>
      </c>
      <c r="B65" s="2">
        <v>43693</v>
      </c>
      <c r="C65">
        <v>9.3756000000000004</v>
      </c>
      <c r="D65" s="8">
        <f>VLOOKUP(B65,'BAF AIF 3'!$B:$D,3,0)</f>
        <v>4607.63</v>
      </c>
    </row>
    <row r="66" spans="1:4">
      <c r="A66" s="80" t="s">
        <v>3</v>
      </c>
      <c r="B66" s="2">
        <v>43694</v>
      </c>
      <c r="C66">
        <v>9.3749000000000002</v>
      </c>
      <c r="D66" s="8">
        <f>VLOOKUP(B66,'BAF AIF 3'!$B:$D,3,0)</f>
        <v>4607.63</v>
      </c>
    </row>
    <row r="67" spans="1:4">
      <c r="A67" s="80" t="s">
        <v>3</v>
      </c>
      <c r="B67" s="2">
        <v>43695</v>
      </c>
      <c r="C67">
        <v>9.3755000000000006</v>
      </c>
      <c r="D67" s="8">
        <f>VLOOKUP(B67,'BAF AIF 3'!$B:$D,3,0)</f>
        <v>4607.63</v>
      </c>
    </row>
    <row r="68" spans="1:4">
      <c r="A68" s="80" t="s">
        <v>3</v>
      </c>
      <c r="B68" s="2">
        <v>43696</v>
      </c>
      <c r="C68">
        <v>9.3766999999999996</v>
      </c>
      <c r="D68" s="8">
        <f>VLOOKUP(B68,'BAF AIF 3'!$B:$D,3,0)</f>
        <v>4611.79</v>
      </c>
    </row>
    <row r="69" spans="1:4">
      <c r="A69" s="80" t="s">
        <v>3</v>
      </c>
      <c r="B69" s="2">
        <v>43697</v>
      </c>
      <c r="C69">
        <v>9.3299000000000003</v>
      </c>
      <c r="D69" s="8">
        <f>VLOOKUP(B69,'BAF AIF 3'!$B:$D,3,0)</f>
        <v>4593.3999999999996</v>
      </c>
    </row>
    <row r="70" spans="1:4">
      <c r="A70" s="80" t="s">
        <v>3</v>
      </c>
      <c r="B70" s="2">
        <v>43698</v>
      </c>
      <c r="C70">
        <v>9.3094000000000001</v>
      </c>
      <c r="D70" s="8">
        <f>VLOOKUP(B70,'BAF AIF 3'!$B:$D,3,0)</f>
        <v>4549.97</v>
      </c>
    </row>
    <row r="71" spans="1:4">
      <c r="A71" s="80" t="s">
        <v>3</v>
      </c>
      <c r="B71" s="2">
        <v>43699</v>
      </c>
      <c r="C71">
        <v>9.1966000000000001</v>
      </c>
      <c r="D71" s="8">
        <f>VLOOKUP(B71,'BAF AIF 3'!$B:$D,3,0)</f>
        <v>4477.1099999999997</v>
      </c>
    </row>
    <row r="72" spans="1:4">
      <c r="A72" s="80" t="s">
        <v>3</v>
      </c>
      <c r="B72" s="2">
        <v>43700</v>
      </c>
      <c r="C72">
        <v>9.2188999999999997</v>
      </c>
      <c r="D72" s="8">
        <f>VLOOKUP(B72,'BAF AIF 3'!$B:$D,3,0)</f>
        <v>4513.99</v>
      </c>
    </row>
    <row r="73" spans="1:4">
      <c r="A73" s="80" t="s">
        <v>3</v>
      </c>
      <c r="B73" s="2">
        <v>43701</v>
      </c>
      <c r="C73">
        <v>9.2182999999999993</v>
      </c>
      <c r="D73" s="8">
        <f>VLOOKUP(B73,'BAF AIF 3'!$B:$D,3,0)</f>
        <v>4513.99</v>
      </c>
    </row>
    <row r="74" spans="1:4">
      <c r="A74" s="80" t="s">
        <v>3</v>
      </c>
      <c r="B74" s="2">
        <v>43702</v>
      </c>
      <c r="C74">
        <v>9.2177000000000007</v>
      </c>
      <c r="D74" s="8">
        <f>VLOOKUP(B74,'BAF AIF 3'!$B:$D,3,0)</f>
        <v>4513.99</v>
      </c>
    </row>
    <row r="75" spans="1:4">
      <c r="A75" s="80" t="s">
        <v>3</v>
      </c>
      <c r="B75" s="2">
        <v>43703</v>
      </c>
      <c r="C75">
        <v>9.3344000000000005</v>
      </c>
      <c r="D75" s="8">
        <f>VLOOKUP(B75,'BAF AIF 3'!$B:$D,3,0)</f>
        <v>4603.4399999999996</v>
      </c>
    </row>
    <row r="76" spans="1:4">
      <c r="A76" s="80" t="s">
        <v>3</v>
      </c>
      <c r="B76" s="2">
        <v>43704</v>
      </c>
      <c r="C76">
        <v>9.4928000000000008</v>
      </c>
      <c r="D76" s="8">
        <f>VLOOKUP(B76,'BAF AIF 3'!$B:$D,3,0)</f>
        <v>4630.67</v>
      </c>
    </row>
    <row r="77" spans="1:4">
      <c r="A77" s="80" t="s">
        <v>3</v>
      </c>
      <c r="B77" s="2">
        <v>43705</v>
      </c>
      <c r="C77">
        <v>9.3699999999999992</v>
      </c>
      <c r="D77" s="8">
        <f>VLOOKUP(B77,'BAF AIF 3'!$B:$D,3,0)</f>
        <v>4604.05</v>
      </c>
    </row>
    <row r="78" spans="1:4">
      <c r="A78" s="80" t="s">
        <v>3</v>
      </c>
      <c r="B78" s="2">
        <v>43706</v>
      </c>
      <c r="C78">
        <v>9.2868999999999993</v>
      </c>
      <c r="D78" s="8">
        <f>VLOOKUP(B78,'BAF AIF 3'!$B:$D,3,0)</f>
        <v>4572.63</v>
      </c>
    </row>
    <row r="79" spans="1:4">
      <c r="A79" s="80" t="s">
        <v>3</v>
      </c>
      <c r="B79" s="2">
        <v>43707</v>
      </c>
      <c r="C79">
        <v>9.3892000000000007</v>
      </c>
      <c r="D79" s="8">
        <f>VLOOKUP(B79,'BAF AIF 3'!$B:$D,3,0)</f>
        <v>4609.05</v>
      </c>
    </row>
    <row r="80" spans="1:4">
      <c r="A80" s="80" t="s">
        <v>3</v>
      </c>
      <c r="B80" s="2">
        <v>43708</v>
      </c>
      <c r="C80">
        <v>9.3886000000000003</v>
      </c>
      <c r="D80" s="8">
        <f>VLOOKUP(B80,'BAF AIF 3'!$B:$D,3,0)</f>
        <v>4609.05</v>
      </c>
    </row>
    <row r="81" spans="1:4">
      <c r="A81" s="80" t="s">
        <v>3</v>
      </c>
      <c r="B81" s="2">
        <v>43709</v>
      </c>
      <c r="C81">
        <v>9.3879000000000001</v>
      </c>
      <c r="D81" s="8">
        <f>VLOOKUP(B81,'BAF AIF 3'!$B:$D,3,0)</f>
        <v>4609.05</v>
      </c>
    </row>
    <row r="82" spans="1:4">
      <c r="A82" s="80" t="s">
        <v>3</v>
      </c>
      <c r="B82" s="2">
        <v>43710</v>
      </c>
      <c r="C82">
        <v>9.3873999999999995</v>
      </c>
      <c r="D82" s="8">
        <f>VLOOKUP(B82,'BAF AIF 3'!$B:$D,3,0)</f>
        <v>4609.05</v>
      </c>
    </row>
    <row r="83" spans="1:4">
      <c r="A83" s="80" t="s">
        <v>3</v>
      </c>
      <c r="B83" s="2">
        <v>43711</v>
      </c>
      <c r="C83">
        <v>9.2333999999999996</v>
      </c>
      <c r="D83" s="8">
        <f>VLOOKUP(B83,'BAF AIF 3'!$B:$D,3,0)</f>
        <v>4516.95</v>
      </c>
    </row>
    <row r="84" spans="1:4">
      <c r="A84" s="80" t="s">
        <v>3</v>
      </c>
      <c r="B84" s="2">
        <v>43712</v>
      </c>
      <c r="C84">
        <v>9.2032000000000007</v>
      </c>
      <c r="D84" s="8">
        <f>VLOOKUP(B84,'BAF AIF 3'!$B:$D,3,0)</f>
        <v>4533.1099999999997</v>
      </c>
    </row>
    <row r="85" spans="1:4">
      <c r="A85" s="80" t="s">
        <v>3</v>
      </c>
      <c r="B85" s="2">
        <v>43713</v>
      </c>
      <c r="C85">
        <v>9.1732999999999993</v>
      </c>
      <c r="D85" s="8">
        <f>VLOOKUP(B85,'BAF AIF 3'!$B:$D,3,0)</f>
        <v>4537.68</v>
      </c>
    </row>
    <row r="86" spans="1:4">
      <c r="A86" s="80" t="s">
        <v>3</v>
      </c>
      <c r="B86" s="2">
        <v>43714</v>
      </c>
      <c r="C86">
        <v>9.3050999999999995</v>
      </c>
      <c r="D86" s="8">
        <f>VLOOKUP(B86,'BAF AIF 3'!$B:$D,3,0)</f>
        <v>4574.1000000000004</v>
      </c>
    </row>
    <row r="87" spans="1:4">
      <c r="A87" s="80" t="s">
        <v>3</v>
      </c>
      <c r="B87" s="2">
        <v>43715</v>
      </c>
      <c r="C87">
        <v>9.3045000000000009</v>
      </c>
      <c r="D87" s="8">
        <f>VLOOKUP(B87,'BAF AIF 3'!$B:$D,3,0)</f>
        <v>4574.1000000000004</v>
      </c>
    </row>
    <row r="88" spans="1:4">
      <c r="A88" s="80" t="s">
        <v>3</v>
      </c>
      <c r="B88" s="2">
        <v>43716</v>
      </c>
      <c r="C88">
        <v>9.3040000000000003</v>
      </c>
      <c r="D88" s="8">
        <f>VLOOKUP(B88,'BAF AIF 3'!$B:$D,3,0)</f>
        <v>4574.1000000000004</v>
      </c>
    </row>
    <row r="89" spans="1:4">
      <c r="A89" s="80" t="s">
        <v>3</v>
      </c>
      <c r="B89" s="2">
        <v>43717</v>
      </c>
      <c r="C89">
        <v>9.3831000000000007</v>
      </c>
      <c r="D89" s="8">
        <f>VLOOKUP(B89,'BAF AIF 3'!$B:$D,3,0)</f>
        <v>4600.2299999999996</v>
      </c>
    </row>
    <row r="90" spans="1:4">
      <c r="A90" s="80" t="s">
        <v>3</v>
      </c>
      <c r="B90" s="2">
        <v>43718</v>
      </c>
      <c r="C90">
        <v>9.3825000000000003</v>
      </c>
      <c r="D90" s="8">
        <f>VLOOKUP(B90,'BAF AIF 3'!$B:$D,3,0)</f>
        <v>4600.2299999999996</v>
      </c>
    </row>
    <row r="91" spans="1:4">
      <c r="A91" s="80" t="s">
        <v>3</v>
      </c>
      <c r="B91" s="2">
        <v>43719</v>
      </c>
      <c r="C91">
        <v>9.4002999999999997</v>
      </c>
      <c r="D91" s="8">
        <f>VLOOKUP(B91,'BAF AIF 3'!$B:$D,3,0)</f>
        <v>4618.68</v>
      </c>
    </row>
    <row r="92" spans="1:4">
      <c r="A92" s="80" t="s">
        <v>3</v>
      </c>
      <c r="B92" s="2">
        <v>43720</v>
      </c>
      <c r="C92">
        <v>9.3925999999999998</v>
      </c>
      <c r="D92" s="8">
        <f>VLOOKUP(B92,'BAF AIF 3'!$B:$D,3,0)</f>
        <v>4600.7</v>
      </c>
    </row>
    <row r="93" spans="1:4">
      <c r="A93" s="80" t="s">
        <v>3</v>
      </c>
      <c r="B93" s="2">
        <v>43721</v>
      </c>
      <c r="C93">
        <v>9.4513999999999996</v>
      </c>
      <c r="D93" s="8">
        <f>VLOOKUP(B93,'BAF AIF 3'!$B:$D,3,0)</f>
        <v>4637.42</v>
      </c>
    </row>
    <row r="94" spans="1:4">
      <c r="A94" s="80" t="s">
        <v>3</v>
      </c>
      <c r="B94" s="2">
        <v>43722</v>
      </c>
      <c r="C94">
        <v>9.4506999999999994</v>
      </c>
      <c r="D94" s="8">
        <f>VLOOKUP(B94,'BAF AIF 3'!$B:$D,3,0)</f>
        <v>4637.42</v>
      </c>
    </row>
    <row r="95" spans="1:4">
      <c r="A95" s="80" t="s">
        <v>3</v>
      </c>
      <c r="B95" s="2">
        <v>43723</v>
      </c>
      <c r="C95">
        <v>9.4502000000000006</v>
      </c>
      <c r="D95" s="8">
        <f>VLOOKUP(B95,'BAF AIF 3'!$B:$D,3,0)</f>
        <v>4637.42</v>
      </c>
    </row>
    <row r="96" spans="1:4">
      <c r="A96" s="80" t="s">
        <v>3</v>
      </c>
      <c r="B96" s="2">
        <v>43724</v>
      </c>
      <c r="C96">
        <v>9.5053000000000001</v>
      </c>
      <c r="D96" s="8">
        <f>VLOOKUP(B96,'BAF AIF 3'!$B:$D,3,0)</f>
        <v>4612.1499999999996</v>
      </c>
    </row>
    <row r="97" spans="1:4">
      <c r="A97" s="80" t="s">
        <v>3</v>
      </c>
      <c r="B97" s="2">
        <v>43725</v>
      </c>
      <c r="C97">
        <v>9.3777000000000008</v>
      </c>
      <c r="D97" s="8">
        <f>VLOOKUP(B97,'BAF AIF 3'!$B:$D,3,0)</f>
        <v>4534.66</v>
      </c>
    </row>
    <row r="98" spans="1:4">
      <c r="A98" s="80" t="s">
        <v>3</v>
      </c>
      <c r="B98" s="2">
        <v>43726</v>
      </c>
      <c r="C98">
        <v>9.3911999999999995</v>
      </c>
      <c r="D98" s="8">
        <f>VLOOKUP(B98,'BAF AIF 3'!$B:$D,3,0)</f>
        <v>4547.2299999999996</v>
      </c>
    </row>
    <row r="99" spans="1:4">
      <c r="A99" s="80" t="s">
        <v>3</v>
      </c>
      <c r="B99" s="2">
        <v>43727</v>
      </c>
      <c r="C99">
        <v>9.2933000000000003</v>
      </c>
      <c r="D99" s="8">
        <f>VLOOKUP(B99,'BAF AIF 3'!$B:$D,3,0)</f>
        <v>4490.26</v>
      </c>
    </row>
    <row r="100" spans="1:4">
      <c r="A100" s="80" t="s">
        <v>3</v>
      </c>
      <c r="B100" s="2">
        <v>43728</v>
      </c>
      <c r="C100">
        <v>9.9494000000000007</v>
      </c>
      <c r="D100" s="8">
        <f>VLOOKUP(B100,'BAF AIF 3'!$B:$D,3,0)</f>
        <v>4735.63</v>
      </c>
    </row>
    <row r="101" spans="1:4">
      <c r="A101" s="80" t="s">
        <v>3</v>
      </c>
      <c r="B101" s="2">
        <v>43729</v>
      </c>
      <c r="C101">
        <v>9.9487000000000005</v>
      </c>
      <c r="D101" s="8">
        <f>VLOOKUP(B101,'BAF AIF 3'!$B:$D,3,0)</f>
        <v>4735.63</v>
      </c>
    </row>
    <row r="102" spans="1:4">
      <c r="A102" s="80" t="s">
        <v>3</v>
      </c>
      <c r="B102" s="2">
        <v>43730</v>
      </c>
      <c r="C102">
        <v>9.9482999999999997</v>
      </c>
      <c r="D102" s="8">
        <f>VLOOKUP(B102,'BAF AIF 3'!$B:$D,3,0)</f>
        <v>4735.63</v>
      </c>
    </row>
    <row r="103" spans="1:4">
      <c r="A103" s="80" t="s">
        <v>3</v>
      </c>
      <c r="B103" s="2">
        <v>43731</v>
      </c>
      <c r="C103">
        <v>10.433299999999999</v>
      </c>
      <c r="D103" s="8">
        <f>VLOOKUP(B103,'BAF AIF 3'!$B:$D,3,0)</f>
        <v>4864.6099999999997</v>
      </c>
    </row>
    <row r="104" spans="1:4">
      <c r="A104" s="80" t="s">
        <v>3</v>
      </c>
      <c r="B104" s="2">
        <v>43732</v>
      </c>
      <c r="C104">
        <v>10.364100000000001</v>
      </c>
      <c r="D104" s="8">
        <f>VLOOKUP(B104,'BAF AIF 3'!$B:$D,3,0)</f>
        <v>4856.6000000000004</v>
      </c>
    </row>
    <row r="105" spans="1:4">
      <c r="A105" s="80" t="s">
        <v>3</v>
      </c>
      <c r="B105" s="2">
        <v>43733</v>
      </c>
      <c r="C105">
        <v>10.2544</v>
      </c>
      <c r="D105" s="8">
        <f>VLOOKUP(B105,'BAF AIF 3'!$B:$D,3,0)</f>
        <v>4791.3900000000003</v>
      </c>
    </row>
    <row r="106" spans="1:4">
      <c r="A106" s="80" t="s">
        <v>3</v>
      </c>
      <c r="B106" s="2">
        <v>43734</v>
      </c>
      <c r="C106">
        <v>10.3851</v>
      </c>
      <c r="D106" s="8">
        <f>VLOOKUP(B106,'BAF AIF 3'!$B:$D,3,0)</f>
        <v>4845.87</v>
      </c>
    </row>
    <row r="107" spans="1:4">
      <c r="A107" s="80" t="s">
        <v>3</v>
      </c>
      <c r="B107" s="2">
        <v>43735</v>
      </c>
      <c r="C107">
        <v>10.3408</v>
      </c>
      <c r="D107" s="8">
        <f>VLOOKUP(B107,'BAF AIF 3'!$B:$D,3,0)</f>
        <v>4820.99</v>
      </c>
    </row>
    <row r="108" spans="1:4">
      <c r="A108" s="80" t="s">
        <v>3</v>
      </c>
      <c r="B108" s="2">
        <v>43736</v>
      </c>
      <c r="C108">
        <v>10.340199999999999</v>
      </c>
      <c r="D108" s="8">
        <f>VLOOKUP(B108,'BAF AIF 3'!$B:$D,3,0)</f>
        <v>4820.99</v>
      </c>
    </row>
    <row r="109" spans="1:4">
      <c r="A109" s="80" t="s">
        <v>3</v>
      </c>
      <c r="B109" s="2">
        <v>43737</v>
      </c>
      <c r="C109">
        <v>10.339499999999999</v>
      </c>
      <c r="D109" s="8">
        <f>VLOOKUP(B109,'BAF AIF 3'!$B:$D,3,0)</f>
        <v>4820.99</v>
      </c>
    </row>
    <row r="110" spans="1:4">
      <c r="A110" s="80" t="s">
        <v>3</v>
      </c>
      <c r="B110" s="2">
        <v>43738</v>
      </c>
      <c r="C110">
        <v>10.2418</v>
      </c>
      <c r="D110" s="8">
        <f>VLOOKUP(B110,'BAF AIF 3'!$B:$D,3,0)</f>
        <v>4794.25</v>
      </c>
    </row>
    <row r="111" spans="1:4">
      <c r="A111" s="80" t="s">
        <v>3</v>
      </c>
      <c r="B111" s="2">
        <v>43739</v>
      </c>
      <c r="C111">
        <v>10.212899999999999</v>
      </c>
      <c r="D111" s="8">
        <f>VLOOKUP(B111,'BAF AIF 3'!$B:$D,3,0)</f>
        <v>4742.51</v>
      </c>
    </row>
    <row r="112" spans="1:4">
      <c r="A112" s="80" t="s">
        <v>3</v>
      </c>
      <c r="B112" s="2">
        <v>43740</v>
      </c>
      <c r="C112">
        <v>10.212400000000001</v>
      </c>
      <c r="D112" s="8">
        <f>VLOOKUP(B112,'BAF AIF 3'!$B:$D,3,0)</f>
        <v>4742.51</v>
      </c>
    </row>
    <row r="113" spans="1:4">
      <c r="A113" s="80" t="s">
        <v>3</v>
      </c>
      <c r="B113" s="2">
        <v>43741</v>
      </c>
      <c r="C113">
        <v>10.141999999999999</v>
      </c>
      <c r="D113" s="8">
        <f>VLOOKUP(B113,'BAF AIF 3'!$B:$D,3,0)</f>
        <v>4723.3999999999996</v>
      </c>
    </row>
    <row r="114" spans="1:4">
      <c r="A114" s="80" t="s">
        <v>3</v>
      </c>
      <c r="B114" s="2">
        <v>43742</v>
      </c>
      <c r="C114">
        <v>9.9931000000000001</v>
      </c>
      <c r="D114" s="8">
        <f>VLOOKUP(B114,'BAF AIF 3'!$B:$D,3,0)</f>
        <v>4666.6899999999996</v>
      </c>
    </row>
    <row r="115" spans="1:4">
      <c r="A115" s="80" t="s">
        <v>3</v>
      </c>
      <c r="B115" s="2">
        <v>43743</v>
      </c>
      <c r="C115">
        <v>9.9923999999999999</v>
      </c>
      <c r="D115" s="8">
        <f>VLOOKUP(B115,'BAF AIF 3'!$B:$D,3,0)</f>
        <v>4666.6899999999996</v>
      </c>
    </row>
    <row r="116" spans="1:4">
      <c r="A116" s="80" t="s">
        <v>3</v>
      </c>
      <c r="B116" s="2">
        <v>43744</v>
      </c>
      <c r="C116">
        <v>9.9916999999999998</v>
      </c>
      <c r="D116" s="8">
        <f>VLOOKUP(B116,'BAF AIF 3'!$B:$D,3,0)</f>
        <v>4666.6899999999996</v>
      </c>
    </row>
    <row r="117" spans="1:4">
      <c r="A117" s="80" t="s">
        <v>3</v>
      </c>
      <c r="B117" s="2">
        <v>43745</v>
      </c>
      <c r="C117">
        <v>10.049200000000001</v>
      </c>
      <c r="D117" s="8">
        <f>VLOOKUP(B117,'BAF AIF 3'!$B:$D,3,0)</f>
        <v>4643.4799999999996</v>
      </c>
    </row>
    <row r="118" spans="1:4">
      <c r="A118" s="80" t="s">
        <v>3</v>
      </c>
      <c r="B118" s="2">
        <v>43746</v>
      </c>
      <c r="C118">
        <v>10.0488</v>
      </c>
      <c r="D118" s="8">
        <f>VLOOKUP(B118,'BAF AIF 3'!$B:$D,3,0)</f>
        <v>4643.4799999999996</v>
      </c>
    </row>
    <row r="119" spans="1:4">
      <c r="A119" s="80" t="s">
        <v>3</v>
      </c>
      <c r="B119" s="2">
        <v>43747</v>
      </c>
      <c r="C119">
        <v>10.206300000000001</v>
      </c>
      <c r="D119" s="8">
        <f>VLOOKUP(B119,'BAF AIF 3'!$B:$D,3,0)</f>
        <v>4717.24</v>
      </c>
    </row>
    <row r="120" spans="1:4">
      <c r="A120" s="80" t="s">
        <v>3</v>
      </c>
      <c r="B120" s="2">
        <v>43748</v>
      </c>
      <c r="C120">
        <v>10.1127</v>
      </c>
      <c r="D120" s="8">
        <f>VLOOKUP(B120,'BAF AIF 3'!$B:$D,3,0)</f>
        <v>4682</v>
      </c>
    </row>
    <row r="121" spans="1:4">
      <c r="A121" s="80" t="s">
        <v>3</v>
      </c>
      <c r="B121" s="2">
        <v>43749</v>
      </c>
      <c r="C121">
        <v>10.141</v>
      </c>
      <c r="D121" s="8">
        <f>VLOOKUP(B121,'BAF AIF 3'!$B:$D,3,0)</f>
        <v>4710.5</v>
      </c>
    </row>
    <row r="122" spans="1:4">
      <c r="A122" s="80" t="s">
        <v>3</v>
      </c>
      <c r="B122" s="2">
        <v>43750</v>
      </c>
      <c r="C122">
        <v>10.1408</v>
      </c>
      <c r="D122" s="8">
        <f>VLOOKUP(B122,'BAF AIF 3'!$B:$D,3,0)</f>
        <v>4710.5</v>
      </c>
    </row>
    <row r="123" spans="1:4">
      <c r="A123" s="80" t="s">
        <v>3</v>
      </c>
      <c r="B123" s="2">
        <v>43751</v>
      </c>
      <c r="C123">
        <v>10.1401</v>
      </c>
      <c r="D123" s="8">
        <f>VLOOKUP(B123,'BAF AIF 3'!$B:$D,3,0)</f>
        <v>4710.5</v>
      </c>
    </row>
    <row r="124" spans="1:4">
      <c r="A124" s="80" t="s">
        <v>3</v>
      </c>
      <c r="B124" s="2">
        <v>43752</v>
      </c>
      <c r="C124">
        <v>10.1751</v>
      </c>
      <c r="D124" s="8">
        <f>VLOOKUP(B124,'BAF AIF 3'!$B:$D,3,0)</f>
        <v>4726.01</v>
      </c>
    </row>
    <row r="125" spans="1:4">
      <c r="A125" s="80" t="s">
        <v>3</v>
      </c>
      <c r="B125" s="2">
        <v>43753</v>
      </c>
      <c r="C125">
        <v>10.2491</v>
      </c>
      <c r="D125" s="8">
        <f>VLOOKUP(B125,'BAF AIF 3'!$B:$D,3,0)</f>
        <v>4761.87</v>
      </c>
    </row>
    <row r="126" spans="1:4">
      <c r="A126" s="80" t="s">
        <v>3</v>
      </c>
      <c r="B126" s="2">
        <v>43754</v>
      </c>
      <c r="C126">
        <v>10.271699999999999</v>
      </c>
      <c r="D126" s="8">
        <f>VLOOKUP(B126,'BAF AIF 3'!$B:$D,3,0)</f>
        <v>4778.18</v>
      </c>
    </row>
    <row r="127" spans="1:4">
      <c r="A127" s="80" t="s">
        <v>3</v>
      </c>
      <c r="B127" s="2">
        <v>43755</v>
      </c>
      <c r="C127">
        <v>10.4039</v>
      </c>
      <c r="D127" s="8">
        <f>VLOOKUP(B127,'BAF AIF 3'!$B:$D,3,0)</f>
        <v>4836.95</v>
      </c>
    </row>
    <row r="128" spans="1:4">
      <c r="A128" s="80" t="s">
        <v>3</v>
      </c>
      <c r="B128" s="2">
        <v>43756</v>
      </c>
      <c r="C128">
        <v>10.525499999999999</v>
      </c>
      <c r="D128" s="8">
        <f>VLOOKUP(B128,'BAF AIF 3'!$B:$D,3,0)</f>
        <v>4878.9799999999996</v>
      </c>
    </row>
    <row r="129" spans="1:4">
      <c r="A129" s="80" t="s">
        <v>3</v>
      </c>
      <c r="B129" s="2">
        <v>43757</v>
      </c>
      <c r="C129">
        <v>10.5253</v>
      </c>
      <c r="D129" s="8">
        <f>VLOOKUP(B129,'BAF AIF 3'!$B:$D,3,0)</f>
        <v>4878.9799999999996</v>
      </c>
    </row>
    <row r="130" spans="1:4">
      <c r="A130" s="80" t="s">
        <v>3</v>
      </c>
      <c r="B130" s="2">
        <v>43758</v>
      </c>
      <c r="C130">
        <v>10.5246</v>
      </c>
      <c r="D130" s="8">
        <f>VLOOKUP(B130,'BAF AIF 3'!$B:$D,3,0)</f>
        <v>4878.9799999999996</v>
      </c>
    </row>
    <row r="131" spans="1:4">
      <c r="A131" s="80" t="s">
        <v>3</v>
      </c>
      <c r="B131" s="2">
        <v>43759</v>
      </c>
      <c r="C131">
        <v>10.523899999999999</v>
      </c>
      <c r="D131" s="8">
        <f>VLOOKUP(B131,'BAF AIF 3'!$B:$D,3,0)</f>
        <v>4878.9799999999996</v>
      </c>
    </row>
    <row r="132" spans="1:4">
      <c r="A132" s="80" t="s">
        <v>3</v>
      </c>
      <c r="B132" s="2">
        <v>43760</v>
      </c>
      <c r="C132">
        <v>10.6111</v>
      </c>
      <c r="D132" s="8">
        <f>VLOOKUP(B132,'BAF AIF 3'!$B:$D,3,0)</f>
        <v>4856.9799999999996</v>
      </c>
    </row>
    <row r="133" spans="1:4">
      <c r="A133" s="80" t="s">
        <v>3</v>
      </c>
      <c r="B133" s="2">
        <v>43761</v>
      </c>
      <c r="C133">
        <v>10.6494</v>
      </c>
      <c r="D133" s="8">
        <f>VLOOKUP(B133,'BAF AIF 3'!$B:$D,3,0)</f>
        <v>4863.92</v>
      </c>
    </row>
    <row r="134" spans="1:4">
      <c r="A134" s="80" t="s">
        <v>3</v>
      </c>
      <c r="B134" s="2">
        <v>43762</v>
      </c>
      <c r="C134">
        <v>10.651999999999999</v>
      </c>
      <c r="D134" s="8">
        <f>VLOOKUP(B134,'BAF AIF 3'!$B:$D,3,0)</f>
        <v>4851.8999999999996</v>
      </c>
    </row>
    <row r="135" spans="1:4">
      <c r="A135" s="80" t="s">
        <v>3</v>
      </c>
      <c r="B135" s="2">
        <v>43763</v>
      </c>
      <c r="C135">
        <v>10.6335</v>
      </c>
      <c r="D135" s="8">
        <f>VLOOKUP(B135,'BAF AIF 3'!$B:$D,3,0)</f>
        <v>4849.33</v>
      </c>
    </row>
    <row r="136" spans="1:4">
      <c r="A136" s="80" t="s">
        <v>3</v>
      </c>
      <c r="B136" s="2">
        <v>43764</v>
      </c>
      <c r="C136">
        <v>10.6333</v>
      </c>
      <c r="D136" s="8">
        <f>VLOOKUP(B136,'BAF AIF 3'!$B:$D,3,0)</f>
        <v>4849.33</v>
      </c>
    </row>
    <row r="137" spans="1:4">
      <c r="A137" s="80" t="s">
        <v>3</v>
      </c>
      <c r="B137" s="2">
        <v>43765</v>
      </c>
      <c r="C137">
        <v>10.6523</v>
      </c>
      <c r="D137" s="8">
        <f>VLOOKUP(B137,'BAF AIF 3'!$B:$D,3,0)</f>
        <v>4872.75</v>
      </c>
    </row>
    <row r="138" spans="1:4">
      <c r="A138" s="80" t="s">
        <v>3</v>
      </c>
      <c r="B138" s="2">
        <v>43766</v>
      </c>
      <c r="C138">
        <v>10.6516</v>
      </c>
      <c r="D138" s="8">
        <f>VLOOKUP(B138,'BAF AIF 3'!$B:$D,3,0)</f>
        <v>4872.75</v>
      </c>
    </row>
    <row r="139" spans="1:4">
      <c r="A139" s="80" t="s">
        <v>3</v>
      </c>
      <c r="B139" s="2">
        <v>43767</v>
      </c>
      <c r="C139">
        <v>10.7773</v>
      </c>
      <c r="D139" s="8">
        <f>VLOOKUP(B139,'BAF AIF 3'!$B:$D,3,0)</f>
        <v>4937.46</v>
      </c>
    </row>
    <row r="140" spans="1:4">
      <c r="A140" s="80" t="s">
        <v>3</v>
      </c>
      <c r="B140" s="2">
        <v>43768</v>
      </c>
      <c r="C140">
        <v>10.722200000000001</v>
      </c>
      <c r="D140" s="8">
        <f>VLOOKUP(B140,'BAF AIF 3'!$B:$D,3,0)</f>
        <v>4962.5200000000004</v>
      </c>
    </row>
    <row r="141" spans="1:4">
      <c r="A141" s="80" t="s">
        <v>3</v>
      </c>
      <c r="B141" s="2">
        <v>43769</v>
      </c>
      <c r="C141">
        <v>10.7468</v>
      </c>
      <c r="D141" s="8">
        <f>VLOOKUP(B141,'BAF AIF 3'!$B:$D,3,0)</f>
        <v>4983.57</v>
      </c>
    </row>
    <row r="142" spans="1:4">
      <c r="A142" s="80" t="s">
        <v>3</v>
      </c>
      <c r="B142" s="2">
        <v>43770</v>
      </c>
      <c r="C142">
        <v>10.664</v>
      </c>
      <c r="D142" s="8">
        <f>VLOOKUP(B142,'BAF AIF 3'!$B:$D,3,0)</f>
        <v>4989.0200000000004</v>
      </c>
    </row>
    <row r="143" spans="1:4">
      <c r="A143" s="80" t="s">
        <v>3</v>
      </c>
      <c r="B143" s="2">
        <v>43771</v>
      </c>
      <c r="C143">
        <v>10.664</v>
      </c>
      <c r="D143" s="8">
        <f>VLOOKUP(B143,'BAF AIF 3'!$B:$D,3,0)</f>
        <v>4989.0200000000004</v>
      </c>
    </row>
    <row r="144" spans="1:4">
      <c r="A144" s="80" t="s">
        <v>3</v>
      </c>
      <c r="B144" s="2">
        <v>43772</v>
      </c>
      <c r="C144">
        <v>10.6633</v>
      </c>
      <c r="D144" s="8">
        <f>VLOOKUP(B144,'BAF AIF 3'!$B:$D,3,0)</f>
        <v>4989.0200000000004</v>
      </c>
    </row>
    <row r="145" spans="1:4">
      <c r="A145" s="80" t="s">
        <v>3</v>
      </c>
      <c r="B145" s="2">
        <v>43773</v>
      </c>
      <c r="C145">
        <v>10.6319</v>
      </c>
      <c r="D145" s="8">
        <f>VLOOKUP(B145,'BAF AIF 3'!$B:$D,3,0)</f>
        <v>5003.1099999999997</v>
      </c>
    </row>
    <row r="146" spans="1:4">
      <c r="A146" s="80" t="s">
        <v>3</v>
      </c>
      <c r="B146" s="2">
        <v>43774</v>
      </c>
      <c r="C146">
        <v>10.5831</v>
      </c>
      <c r="D146" s="8">
        <f>VLOOKUP(B146,'BAF AIF 3'!$B:$D,3,0)</f>
        <v>4987.05</v>
      </c>
    </row>
    <row r="147" spans="1:4">
      <c r="A147" s="80" t="s">
        <v>3</v>
      </c>
      <c r="B147" s="2">
        <v>43775</v>
      </c>
      <c r="C147">
        <v>10.5535</v>
      </c>
      <c r="D147" s="8">
        <f>VLOOKUP(B147,'BAF AIF 3'!$B:$D,3,0)</f>
        <v>5004.12</v>
      </c>
    </row>
    <row r="148" spans="1:4">
      <c r="A148" s="80" t="s">
        <v>3</v>
      </c>
      <c r="B148" s="2">
        <v>43776</v>
      </c>
      <c r="C148">
        <v>10.5785</v>
      </c>
      <c r="D148" s="8">
        <f>VLOOKUP(B148,'BAF AIF 3'!$B:$D,3,0)</f>
        <v>5026.99</v>
      </c>
    </row>
    <row r="149" spans="1:4">
      <c r="A149" s="80" t="s">
        <v>3</v>
      </c>
      <c r="B149" s="2">
        <v>43777</v>
      </c>
      <c r="C149">
        <v>10.5288</v>
      </c>
      <c r="D149" s="8">
        <f>VLOOKUP(B149,'BAF AIF 3'!$B:$D,3,0)</f>
        <v>4981.74</v>
      </c>
    </row>
    <row r="150" spans="1:4">
      <c r="A150" s="80" t="s">
        <v>3</v>
      </c>
      <c r="B150" s="2">
        <v>43778</v>
      </c>
      <c r="C150">
        <v>10.5281</v>
      </c>
      <c r="D150" s="8">
        <f>VLOOKUP(B150,'BAF AIF 3'!$B:$D,3,0)</f>
        <v>4981.74</v>
      </c>
    </row>
    <row r="151" spans="1:4">
      <c r="A151" s="80" t="s">
        <v>3</v>
      </c>
      <c r="B151" s="2">
        <v>43779</v>
      </c>
      <c r="C151">
        <v>10.5274</v>
      </c>
      <c r="D151" s="8">
        <f>VLOOKUP(B151,'BAF AIF 3'!$B:$D,3,0)</f>
        <v>4981.74</v>
      </c>
    </row>
    <row r="152" spans="1:4">
      <c r="A152" s="80" t="s">
        <v>3</v>
      </c>
      <c r="B152" s="2">
        <v>43780</v>
      </c>
      <c r="C152">
        <v>10.5596</v>
      </c>
      <c r="D152" s="8">
        <f>VLOOKUP(B152,'BAF AIF 3'!$B:$D,3,0)</f>
        <v>4988.1400000000003</v>
      </c>
    </row>
    <row r="153" spans="1:4">
      <c r="A153" s="80" t="s">
        <v>3</v>
      </c>
      <c r="B153" s="2">
        <v>43781</v>
      </c>
      <c r="C153">
        <v>10.5589</v>
      </c>
      <c r="D153" s="8">
        <f>VLOOKUP(B153,'BAF AIF 3'!$B:$D,3,0)</f>
        <v>4988.1400000000003</v>
      </c>
    </row>
    <row r="154" spans="1:4">
      <c r="A154" s="80" t="s">
        <v>3</v>
      </c>
      <c r="B154" s="2">
        <v>43782</v>
      </c>
      <c r="C154">
        <v>10.5137</v>
      </c>
      <c r="D154" s="8">
        <f>VLOOKUP(B154,'BAF AIF 3'!$B:$D,3,0)</f>
        <v>4954.79</v>
      </c>
    </row>
    <row r="155" spans="1:4">
      <c r="A155" s="80" t="s">
        <v>3</v>
      </c>
      <c r="B155" s="2">
        <v>43783</v>
      </c>
      <c r="C155">
        <v>10.5288</v>
      </c>
      <c r="D155" s="8">
        <f>VLOOKUP(B155,'BAF AIF 3'!$B:$D,3,0)</f>
        <v>4964.6000000000004</v>
      </c>
    </row>
    <row r="156" spans="1:4">
      <c r="A156" s="80" t="s">
        <v>3</v>
      </c>
      <c r="B156" s="2">
        <v>43784</v>
      </c>
      <c r="C156">
        <v>10.593999999999999</v>
      </c>
      <c r="D156" s="8">
        <f>VLOOKUP(B156,'BAF AIF 3'!$B:$D,3,0)</f>
        <v>4973.72</v>
      </c>
    </row>
    <row r="157" spans="1:4">
      <c r="A157" s="80" t="s">
        <v>3</v>
      </c>
      <c r="B157" s="2">
        <v>43785</v>
      </c>
      <c r="C157">
        <v>10.593400000000001</v>
      </c>
      <c r="D157" s="8">
        <f>VLOOKUP(B157,'BAF AIF 3'!$B:$D,3,0)</f>
        <v>4973.72</v>
      </c>
    </row>
    <row r="158" spans="1:4">
      <c r="A158" s="80" t="s">
        <v>3</v>
      </c>
      <c r="B158" s="2">
        <v>43786</v>
      </c>
      <c r="C158">
        <v>10.592700000000001</v>
      </c>
      <c r="D158" s="8">
        <f>VLOOKUP(B158,'BAF AIF 3'!$B:$D,3,0)</f>
        <v>4973.72</v>
      </c>
    </row>
    <row r="159" spans="1:4">
      <c r="A159" s="80" t="s">
        <v>3</v>
      </c>
      <c r="B159" s="2">
        <v>43787</v>
      </c>
      <c r="C159">
        <v>10.567399999999999</v>
      </c>
      <c r="D159" s="8">
        <f>VLOOKUP(B159,'BAF AIF 3'!$B:$D,3,0)</f>
        <v>4974.3900000000003</v>
      </c>
    </row>
    <row r="160" spans="1:4">
      <c r="A160" s="80" t="s">
        <v>3</v>
      </c>
      <c r="B160" s="2">
        <v>43788</v>
      </c>
      <c r="C160">
        <v>10.600899999999999</v>
      </c>
      <c r="D160" s="8">
        <f>VLOOKUP(B160,'BAF AIF 3'!$B:$D,3,0)</f>
        <v>4991.22</v>
      </c>
    </row>
    <row r="161" spans="1:4">
      <c r="A161" s="80" t="s">
        <v>3</v>
      </c>
      <c r="B161" s="2">
        <v>43789</v>
      </c>
      <c r="C161">
        <v>10.5647</v>
      </c>
      <c r="D161" s="8">
        <f>VLOOKUP(B161,'BAF AIF 3'!$B:$D,3,0)</f>
        <v>5014.07</v>
      </c>
    </row>
    <row r="162" spans="1:4">
      <c r="A162" s="80" t="s">
        <v>3</v>
      </c>
      <c r="B162" s="2">
        <v>43790</v>
      </c>
      <c r="C162">
        <v>10.549799999999999</v>
      </c>
      <c r="D162" s="8">
        <f>VLOOKUP(B162,'BAF AIF 3'!$B:$D,3,0)</f>
        <v>4997.95</v>
      </c>
    </row>
    <row r="163" spans="1:4">
      <c r="A163" s="80" t="s">
        <v>3</v>
      </c>
      <c r="B163" s="2">
        <v>43791</v>
      </c>
      <c r="C163">
        <v>10.526300000000001</v>
      </c>
      <c r="D163" s="8">
        <f>VLOOKUP(B163,'BAF AIF 3'!$B:$D,3,0)</f>
        <v>4978.8100000000004</v>
      </c>
    </row>
    <row r="164" spans="1:4">
      <c r="A164" s="80" t="s">
        <v>3</v>
      </c>
      <c r="B164" s="2">
        <v>43792</v>
      </c>
      <c r="C164">
        <v>10.5258</v>
      </c>
      <c r="D164" s="8">
        <f>VLOOKUP(B164,'BAF AIF 3'!$B:$D,3,0)</f>
        <v>4978.8100000000004</v>
      </c>
    </row>
    <row r="165" spans="1:4">
      <c r="A165" s="80" t="s">
        <v>3</v>
      </c>
      <c r="B165" s="2">
        <v>43793</v>
      </c>
      <c r="C165">
        <v>10.525</v>
      </c>
      <c r="D165" s="8">
        <f>VLOOKUP(B165,'BAF AIF 3'!$B:$D,3,0)</f>
        <v>4978.8100000000004</v>
      </c>
    </row>
    <row r="166" spans="1:4">
      <c r="A166" s="80" t="s">
        <v>3</v>
      </c>
      <c r="B166" s="2">
        <v>43794</v>
      </c>
      <c r="C166">
        <v>10.676500000000001</v>
      </c>
      <c r="D166" s="8">
        <f>VLOOKUP(B166,'BAF AIF 3'!$B:$D,3,0)</f>
        <v>5045.28</v>
      </c>
    </row>
    <row r="167" spans="1:4">
      <c r="A167" s="80" t="s">
        <v>3</v>
      </c>
      <c r="B167" s="2">
        <v>43795</v>
      </c>
      <c r="C167">
        <v>10.6632</v>
      </c>
      <c r="D167" s="8">
        <f>VLOOKUP(B167,'BAF AIF 3'!$B:$D,3,0)</f>
        <v>5024.96</v>
      </c>
    </row>
    <row r="168" spans="1:4">
      <c r="A168" s="80" t="s">
        <v>3</v>
      </c>
      <c r="B168" s="2">
        <v>43796</v>
      </c>
      <c r="C168">
        <v>10.690899999999999</v>
      </c>
      <c r="D168" s="8">
        <f>VLOOKUP(B168,'BAF AIF 3'!$B:$D,3,0)</f>
        <v>5053.83</v>
      </c>
    </row>
    <row r="169" spans="1:4">
      <c r="A169" s="80" t="s">
        <v>3</v>
      </c>
      <c r="B169" s="2">
        <v>43797</v>
      </c>
      <c r="C169">
        <v>10.724399999999999</v>
      </c>
      <c r="D169" s="8">
        <f>VLOOKUP(B169,'BAF AIF 3'!$B:$D,3,0)</f>
        <v>5081.3599999999997</v>
      </c>
    </row>
    <row r="170" spans="1:4">
      <c r="A170" s="80" t="s">
        <v>3</v>
      </c>
      <c r="B170" s="2">
        <v>43798</v>
      </c>
      <c r="C170">
        <v>10.652699999999999</v>
      </c>
      <c r="D170" s="8">
        <f>VLOOKUP(B170,'BAF AIF 3'!$B:$D,3,0)</f>
        <v>5046.49</v>
      </c>
    </row>
    <row r="171" spans="1:4">
      <c r="A171" s="80" t="s">
        <v>3</v>
      </c>
      <c r="B171" s="2">
        <v>43799</v>
      </c>
      <c r="C171">
        <v>10.6523</v>
      </c>
      <c r="D171" s="8">
        <f>VLOOKUP(B171,'BAF AIF 3'!$B:$D,3,0)</f>
        <v>5046.49</v>
      </c>
    </row>
    <row r="172" spans="1:4">
      <c r="A172" s="80" t="s">
        <v>3</v>
      </c>
      <c r="B172" s="2">
        <v>43800</v>
      </c>
      <c r="C172">
        <v>10.6515</v>
      </c>
      <c r="D172" s="8">
        <f>VLOOKUP(B172,'BAF AIF 3'!$B:$D,3,0)</f>
        <v>5046.49</v>
      </c>
    </row>
    <row r="173" spans="1:4">
      <c r="A173" s="80" t="s">
        <v>3</v>
      </c>
      <c r="B173" s="2">
        <v>43801</v>
      </c>
      <c r="C173">
        <v>10.6358</v>
      </c>
      <c r="D173" s="8">
        <f>VLOOKUP(B173,'BAF AIF 3'!$B:$D,3,0)</f>
        <v>5041.07</v>
      </c>
    </row>
    <row r="174" spans="1:4">
      <c r="A174" s="80" t="s">
        <v>3</v>
      </c>
      <c r="B174" s="2">
        <v>43802</v>
      </c>
      <c r="C174">
        <v>10.604100000000001</v>
      </c>
      <c r="D174" s="8">
        <f>VLOOKUP(B174,'BAF AIF 3'!$B:$D,3,0)</f>
        <v>5012.88</v>
      </c>
    </row>
    <row r="175" spans="1:4">
      <c r="A175" s="80" t="s">
        <v>3</v>
      </c>
      <c r="B175" s="2">
        <v>43803</v>
      </c>
      <c r="C175">
        <v>10.6928</v>
      </c>
      <c r="D175" s="8">
        <f>VLOOKUP(B175,'BAF AIF 3'!$B:$D,3,0)</f>
        <v>5034.24</v>
      </c>
    </row>
    <row r="176" spans="1:4">
      <c r="A176" s="80" t="s">
        <v>3</v>
      </c>
      <c r="B176" s="2">
        <v>43804</v>
      </c>
      <c r="C176">
        <v>10.683400000000001</v>
      </c>
      <c r="D176" s="8">
        <f>VLOOKUP(B176,'BAF AIF 3'!$B:$D,3,0)</f>
        <v>5019.34</v>
      </c>
    </row>
    <row r="177" spans="1:4">
      <c r="A177" s="80" t="s">
        <v>3</v>
      </c>
      <c r="B177" s="2">
        <v>43805</v>
      </c>
      <c r="C177">
        <v>10.587400000000001</v>
      </c>
      <c r="D177" s="8">
        <f>VLOOKUP(B177,'BAF AIF 3'!$B:$D,3,0)</f>
        <v>4974.05</v>
      </c>
    </row>
    <row r="178" spans="1:4">
      <c r="A178" s="80" t="s">
        <v>3</v>
      </c>
      <c r="B178" s="2">
        <v>43806</v>
      </c>
      <c r="C178">
        <v>10.587</v>
      </c>
      <c r="D178" s="8">
        <f>VLOOKUP(B178,'BAF AIF 3'!$B:$D,3,0)</f>
        <v>4974.05</v>
      </c>
    </row>
    <row r="179" spans="1:4">
      <c r="A179" s="80" t="s">
        <v>3</v>
      </c>
      <c r="B179" s="2">
        <v>43807</v>
      </c>
      <c r="C179">
        <v>10.5863</v>
      </c>
      <c r="D179" s="8">
        <f>VLOOKUP(B179,'BAF AIF 3'!$B:$D,3,0)</f>
        <v>4974.05</v>
      </c>
    </row>
    <row r="180" spans="1:4">
      <c r="A180" s="80" t="s">
        <v>3</v>
      </c>
      <c r="B180" s="2">
        <v>43808</v>
      </c>
      <c r="C180">
        <v>10.568899999999999</v>
      </c>
      <c r="D180" s="8">
        <f>VLOOKUP(B180,'BAF AIF 3'!$B:$D,3,0)</f>
        <v>4978.18</v>
      </c>
    </row>
    <row r="181" spans="1:4">
      <c r="A181" s="80" t="s">
        <v>3</v>
      </c>
      <c r="B181" s="2">
        <v>43809</v>
      </c>
      <c r="C181">
        <v>10.536799999999999</v>
      </c>
      <c r="D181" s="8">
        <f>VLOOKUP(B181,'BAF AIF 3'!$B:$D,3,0)</f>
        <v>4939.24</v>
      </c>
    </row>
    <row r="182" spans="1:4">
      <c r="A182" s="80" t="s">
        <v>3</v>
      </c>
      <c r="B182" s="2">
        <v>43810</v>
      </c>
      <c r="C182">
        <v>10.5837</v>
      </c>
      <c r="D182" s="8">
        <f>VLOOKUP(B182,'BAF AIF 3'!$B:$D,3,0)</f>
        <v>4962.34</v>
      </c>
    </row>
    <row r="183" spans="1:4">
      <c r="A183" s="80" t="s">
        <v>3</v>
      </c>
      <c r="B183" s="2">
        <v>43811</v>
      </c>
      <c r="C183">
        <v>10.6511</v>
      </c>
      <c r="D183" s="8">
        <f>VLOOKUP(B183,'BAF AIF 3'!$B:$D,3,0)</f>
        <v>4989.59</v>
      </c>
    </row>
    <row r="184" spans="1:4">
      <c r="A184" s="80" t="s">
        <v>3</v>
      </c>
      <c r="B184" s="2">
        <v>43812</v>
      </c>
      <c r="C184">
        <v>10.7155</v>
      </c>
      <c r="D184" s="8">
        <f>VLOOKUP(B184,'BAF AIF 3'!$B:$D,3,0)</f>
        <v>5039.04</v>
      </c>
    </row>
    <row r="185" spans="1:4">
      <c r="A185" s="80" t="s">
        <v>3</v>
      </c>
      <c r="B185" s="2">
        <v>43813</v>
      </c>
      <c r="C185">
        <v>10.715</v>
      </c>
      <c r="D185" s="8">
        <f>VLOOKUP(B185,'BAF AIF 3'!$B:$D,3,0)</f>
        <v>5039.04</v>
      </c>
    </row>
    <row r="186" spans="1:4">
      <c r="A186" s="80" t="s">
        <v>3</v>
      </c>
      <c r="B186" s="2">
        <v>43814</v>
      </c>
      <c r="C186">
        <v>10.7143</v>
      </c>
      <c r="D186" s="8">
        <f>VLOOKUP(B186,'BAF AIF 3'!$B:$D,3,0)</f>
        <v>5039.04</v>
      </c>
    </row>
    <row r="187" spans="1:4">
      <c r="A187" s="80" t="s">
        <v>3</v>
      </c>
      <c r="B187" s="2">
        <v>43815</v>
      </c>
      <c r="C187">
        <v>10.714700000000001</v>
      </c>
      <c r="D187" s="8">
        <f>VLOOKUP(B187,'BAF AIF 3'!$B:$D,3,0)</f>
        <v>5022.93</v>
      </c>
    </row>
    <row r="188" spans="1:4">
      <c r="A188" s="80" t="s">
        <v>3</v>
      </c>
      <c r="B188" s="2">
        <v>43816</v>
      </c>
      <c r="C188">
        <v>10.728300000000001</v>
      </c>
      <c r="D188" s="8">
        <f>VLOOKUP(B188,'BAF AIF 3'!$B:$D,3,0)</f>
        <v>5065.78</v>
      </c>
    </row>
    <row r="189" spans="1:4">
      <c r="A189" s="80" t="s">
        <v>3</v>
      </c>
      <c r="B189" s="2">
        <v>43817</v>
      </c>
      <c r="C189">
        <v>10.7455</v>
      </c>
      <c r="D189" s="8">
        <f>VLOOKUP(B189,'BAF AIF 3'!$B:$D,3,0)</f>
        <v>5083.18</v>
      </c>
    </row>
    <row r="190" spans="1:4">
      <c r="A190" s="80" t="s">
        <v>3</v>
      </c>
      <c r="B190" s="2">
        <v>43818</v>
      </c>
      <c r="C190">
        <v>10.7698</v>
      </c>
      <c r="D190" s="8">
        <f>VLOOKUP(B190,'BAF AIF 3'!$B:$D,3,0)</f>
        <v>5095.66</v>
      </c>
    </row>
    <row r="191" spans="1:4">
      <c r="A191" s="80" t="s">
        <v>3</v>
      </c>
      <c r="B191" s="2">
        <v>43819</v>
      </c>
      <c r="C191">
        <v>10.7857</v>
      </c>
      <c r="D191" s="8">
        <f>VLOOKUP(B191,'BAF AIF 3'!$B:$D,3,0)</f>
        <v>5105.12</v>
      </c>
    </row>
    <row r="192" spans="1:4">
      <c r="A192" s="80" t="s">
        <v>3</v>
      </c>
      <c r="B192" s="2">
        <v>43820</v>
      </c>
      <c r="C192">
        <v>10.785299999999999</v>
      </c>
      <c r="D192" s="8">
        <f>VLOOKUP(B192,'BAF AIF 3'!$B:$D,3,0)</f>
        <v>5105.12</v>
      </c>
    </row>
    <row r="193" spans="1:4">
      <c r="A193" s="80" t="s">
        <v>3</v>
      </c>
      <c r="B193" s="2">
        <v>43821</v>
      </c>
      <c r="C193">
        <v>10.784599999999999</v>
      </c>
      <c r="D193" s="8">
        <f>VLOOKUP(B193,'BAF AIF 3'!$B:$D,3,0)</f>
        <v>5105.12</v>
      </c>
    </row>
    <row r="194" spans="1:4">
      <c r="A194" s="80" t="s">
        <v>3</v>
      </c>
      <c r="B194" s="2">
        <v>43822</v>
      </c>
      <c r="C194">
        <v>10.7036</v>
      </c>
      <c r="D194" s="8">
        <f>VLOOKUP(B194,'BAF AIF 3'!$B:$D,3,0)</f>
        <v>5101.3999999999996</v>
      </c>
    </row>
    <row r="195" spans="1:4">
      <c r="A195" s="80" t="s">
        <v>3</v>
      </c>
      <c r="B195" s="2">
        <v>43823</v>
      </c>
      <c r="C195">
        <v>10.6889</v>
      </c>
      <c r="D195" s="8">
        <f>VLOOKUP(B195,'BAF AIF 3'!$B:$D,3,0)</f>
        <v>5084.91</v>
      </c>
    </row>
    <row r="196" spans="1:4">
      <c r="A196" s="80" t="s">
        <v>3</v>
      </c>
      <c r="B196" s="2">
        <v>43824</v>
      </c>
      <c r="C196">
        <v>10.6883</v>
      </c>
      <c r="D196" s="8">
        <f>VLOOKUP(B196,'BAF AIF 3'!$B:$D,3,0)</f>
        <v>5084.91</v>
      </c>
    </row>
    <row r="197" spans="1:4">
      <c r="A197" s="80" t="s">
        <v>3</v>
      </c>
      <c r="B197" s="2">
        <v>43825</v>
      </c>
      <c r="C197">
        <v>10.669</v>
      </c>
      <c r="D197" s="8">
        <f>VLOOKUP(B197,'BAF AIF 3'!$B:$D,3,0)</f>
        <v>5056.99</v>
      </c>
    </row>
    <row r="198" spans="1:4">
      <c r="A198" s="80" t="s">
        <v>3</v>
      </c>
      <c r="B198" s="2">
        <v>43826</v>
      </c>
      <c r="C198">
        <v>10.7506</v>
      </c>
      <c r="D198" s="8">
        <f>VLOOKUP(B198,'BAF AIF 3'!$B:$D,3,0)</f>
        <v>5103.99</v>
      </c>
    </row>
    <row r="199" spans="1:4">
      <c r="A199" s="80" t="s">
        <v>3</v>
      </c>
      <c r="B199" s="2">
        <v>43827</v>
      </c>
      <c r="C199">
        <v>10.75</v>
      </c>
      <c r="D199" s="8">
        <f>VLOOKUP(B199,'BAF AIF 3'!$B:$D,3,0)</f>
        <v>5103.99</v>
      </c>
    </row>
    <row r="200" spans="1:4">
      <c r="A200" s="80" t="s">
        <v>3</v>
      </c>
      <c r="B200" s="2">
        <v>43828</v>
      </c>
      <c r="C200">
        <v>10.7494</v>
      </c>
      <c r="D200" s="8">
        <f>VLOOKUP(B200,'BAF AIF 3'!$B:$D,3,0)</f>
        <v>5103.99</v>
      </c>
    </row>
    <row r="201" spans="1:4">
      <c r="A201" s="80" t="s">
        <v>3</v>
      </c>
      <c r="B201" s="2">
        <v>43829</v>
      </c>
      <c r="C201">
        <v>10.7431</v>
      </c>
      <c r="D201" s="8">
        <f>VLOOKUP(B201,'BAF AIF 3'!$B:$D,3,0)</f>
        <v>5108.6899999999996</v>
      </c>
    </row>
    <row r="202" spans="1:4">
      <c r="A202" s="80" t="s">
        <v>3</v>
      </c>
      <c r="B202" s="2">
        <v>43830</v>
      </c>
      <c r="C202">
        <v>10.7325</v>
      </c>
      <c r="D202" s="8">
        <f>VLOOKUP(B202,'BAF AIF 3'!$B:$D,3,0)</f>
        <v>5078.4399999999996</v>
      </c>
    </row>
    <row r="203" spans="1:4">
      <c r="A203" s="80" t="s">
        <v>3</v>
      </c>
      <c r="B203" s="2">
        <v>43831</v>
      </c>
      <c r="C203">
        <v>10.727</v>
      </c>
      <c r="D203" s="8">
        <f>VLOOKUP(B203,'BAF AIF 3'!$B:$D,3,0)</f>
        <v>5085.32</v>
      </c>
    </row>
    <row r="204" spans="1:4">
      <c r="A204" s="80" t="s">
        <v>3</v>
      </c>
      <c r="B204" s="2">
        <v>43832</v>
      </c>
      <c r="C204">
        <v>10.7736</v>
      </c>
      <c r="D204" s="8">
        <f>VLOOKUP(B204,'BAF AIF 3'!$B:$D,3,0)</f>
        <v>5130.21</v>
      </c>
    </row>
    <row r="205" spans="1:4">
      <c r="A205" s="80" t="s">
        <v>3</v>
      </c>
      <c r="B205" s="2">
        <v>43833</v>
      </c>
      <c r="C205">
        <v>10.7079</v>
      </c>
      <c r="D205" s="8">
        <f>VLOOKUP(B205,'BAF AIF 3'!$B:$D,3,0)</f>
        <v>5107.83</v>
      </c>
    </row>
    <row r="206" spans="1:4">
      <c r="A206" s="80" t="s">
        <v>3</v>
      </c>
      <c r="B206" s="2">
        <v>43834</v>
      </c>
      <c r="C206">
        <v>10.7073</v>
      </c>
      <c r="D206" s="8">
        <f>VLOOKUP(B206,'BAF AIF 3'!$B:$D,3,0)</f>
        <v>5107.83</v>
      </c>
    </row>
    <row r="207" spans="1:4">
      <c r="A207" s="80" t="s">
        <v>3</v>
      </c>
      <c r="B207" s="2">
        <v>43835</v>
      </c>
      <c r="C207">
        <v>10.7066</v>
      </c>
      <c r="D207" s="8">
        <f>VLOOKUP(B207,'BAF AIF 3'!$B:$D,3,0)</f>
        <v>5107.83</v>
      </c>
    </row>
    <row r="208" spans="1:4">
      <c r="A208" s="80" t="s">
        <v>3</v>
      </c>
      <c r="B208" s="2">
        <v>43836</v>
      </c>
      <c r="C208">
        <v>10.527900000000001</v>
      </c>
      <c r="D208" s="8">
        <f>VLOOKUP(B208,'BAF AIF 3'!$B:$D,3,0)</f>
        <v>5006.93</v>
      </c>
    </row>
    <row r="209" spans="1:4">
      <c r="A209" s="80" t="s">
        <v>3</v>
      </c>
      <c r="B209" s="2">
        <v>43837</v>
      </c>
      <c r="C209">
        <v>10.584300000000001</v>
      </c>
      <c r="D209" s="8">
        <f>VLOOKUP(B209,'BAF AIF 3'!$B:$D,3,0)</f>
        <v>5033.49</v>
      </c>
    </row>
    <row r="210" spans="1:4">
      <c r="A210" s="80" t="s">
        <v>3</v>
      </c>
      <c r="B210" s="2">
        <v>43838</v>
      </c>
      <c r="C210">
        <v>10.566599999999999</v>
      </c>
      <c r="D210" s="8">
        <f>VLOOKUP(B210,'BAF AIF 3'!$B:$D,3,0)</f>
        <v>5028.08</v>
      </c>
    </row>
    <row r="211" spans="1:4">
      <c r="A211" s="80" t="s">
        <v>3</v>
      </c>
      <c r="B211" s="2">
        <v>43839</v>
      </c>
      <c r="C211">
        <v>10.7339</v>
      </c>
      <c r="D211" s="8">
        <f>VLOOKUP(B211,'BAF AIF 3'!$B:$D,3,0)</f>
        <v>5104.91</v>
      </c>
    </row>
    <row r="212" spans="1:4">
      <c r="A212" s="80" t="s">
        <v>3</v>
      </c>
      <c r="B212" s="2">
        <v>43840</v>
      </c>
      <c r="C212">
        <v>10.746600000000001</v>
      </c>
      <c r="D212" s="8">
        <f>VLOOKUP(B212,'BAF AIF 3'!$B:$D,3,0)</f>
        <v>5122.3</v>
      </c>
    </row>
    <row r="213" spans="1:4">
      <c r="A213" s="80" t="s">
        <v>3</v>
      </c>
      <c r="B213" s="2">
        <v>43841</v>
      </c>
      <c r="C213">
        <v>10.746</v>
      </c>
      <c r="D213" s="8">
        <f>VLOOKUP(B213,'BAF AIF 3'!$B:$D,3,0)</f>
        <v>5122.3</v>
      </c>
    </row>
    <row r="214" spans="1:4">
      <c r="A214" s="80" t="s">
        <v>3</v>
      </c>
      <c r="B214" s="2">
        <v>43842</v>
      </c>
      <c r="C214">
        <v>10.7454</v>
      </c>
      <c r="D214" s="8">
        <f>VLOOKUP(B214,'BAF AIF 3'!$B:$D,3,0)</f>
        <v>5122.3</v>
      </c>
    </row>
    <row r="215" spans="1:4">
      <c r="A215" s="80" t="s">
        <v>3</v>
      </c>
      <c r="B215" s="2">
        <v>43843</v>
      </c>
      <c r="C215">
        <v>10.765700000000001</v>
      </c>
      <c r="D215" s="8">
        <f>VLOOKUP(B215,'BAF AIF 3'!$B:$D,3,0)</f>
        <v>5155.1400000000003</v>
      </c>
    </row>
    <row r="216" spans="1:4">
      <c r="A216" s="80" t="s">
        <v>3</v>
      </c>
      <c r="B216" s="2">
        <v>43844</v>
      </c>
      <c r="C216">
        <v>10.8202</v>
      </c>
      <c r="D216" s="8">
        <f>VLOOKUP(B216,'BAF AIF 3'!$B:$D,3,0)</f>
        <v>5171.62</v>
      </c>
    </row>
    <row r="217" spans="1:4">
      <c r="A217" s="80" t="s">
        <v>3</v>
      </c>
      <c r="B217" s="2">
        <v>43845</v>
      </c>
      <c r="C217">
        <v>10.829800000000001</v>
      </c>
      <c r="D217" s="8">
        <f>VLOOKUP(B217,'BAF AIF 3'!$B:$D,3,0)</f>
        <v>5173.8500000000004</v>
      </c>
    </row>
    <row r="218" spans="1:4">
      <c r="A218" s="80" t="s">
        <v>3</v>
      </c>
      <c r="B218" s="2">
        <v>43846</v>
      </c>
      <c r="C218">
        <v>10.9003</v>
      </c>
      <c r="D218" s="8">
        <f>VLOOKUP(B218,'BAF AIF 3'!$B:$D,3,0)</f>
        <v>5181.75</v>
      </c>
    </row>
    <row r="219" spans="1:4">
      <c r="A219" s="80" t="s">
        <v>3</v>
      </c>
      <c r="B219" s="2">
        <v>43847</v>
      </c>
      <c r="C219">
        <v>10.8889</v>
      </c>
      <c r="D219" s="8">
        <f>VLOOKUP(B219,'BAF AIF 3'!$B:$D,3,0)</f>
        <v>5184.8</v>
      </c>
    </row>
    <row r="220" spans="1:4">
      <c r="A220" s="80" t="s">
        <v>3</v>
      </c>
      <c r="B220" s="2">
        <v>43848</v>
      </c>
      <c r="C220">
        <v>10.888299999999999</v>
      </c>
      <c r="D220" s="8">
        <f>VLOOKUP(B220,'BAF AIF 3'!$B:$D,3,0)</f>
        <v>5184.8</v>
      </c>
    </row>
    <row r="221" spans="1:4">
      <c r="A221" s="80" t="s">
        <v>3</v>
      </c>
      <c r="B221" s="2">
        <v>43849</v>
      </c>
      <c r="C221">
        <v>10.887700000000001</v>
      </c>
      <c r="D221" s="8">
        <f>VLOOKUP(B221,'BAF AIF 3'!$B:$D,3,0)</f>
        <v>5184.8</v>
      </c>
    </row>
    <row r="222" spans="1:4">
      <c r="A222" s="80" t="s">
        <v>3</v>
      </c>
      <c r="B222" s="2">
        <v>43850</v>
      </c>
      <c r="C222">
        <v>10.809799999999999</v>
      </c>
      <c r="D222" s="8">
        <f>VLOOKUP(B222,'BAF AIF 3'!$B:$D,3,0)</f>
        <v>5136.8500000000004</v>
      </c>
    </row>
    <row r="223" spans="1:4">
      <c r="A223" s="80" t="s">
        <v>3</v>
      </c>
      <c r="B223" s="2">
        <v>43851</v>
      </c>
      <c r="C223">
        <v>10.7729</v>
      </c>
      <c r="D223" s="8">
        <f>VLOOKUP(B223,'BAF AIF 3'!$B:$D,3,0)</f>
        <v>5115.93</v>
      </c>
    </row>
    <row r="224" spans="1:4">
      <c r="A224" s="80" t="s">
        <v>3</v>
      </c>
      <c r="B224" s="2">
        <v>43852</v>
      </c>
      <c r="C224">
        <v>10.7204</v>
      </c>
      <c r="D224" s="8">
        <f>VLOOKUP(B224,'BAF AIF 3'!$B:$D,3,0)</f>
        <v>5093.97</v>
      </c>
    </row>
    <row r="225" spans="1:4">
      <c r="A225" s="80" t="s">
        <v>3</v>
      </c>
      <c r="B225" s="2">
        <v>43853</v>
      </c>
      <c r="C225">
        <v>10.7758</v>
      </c>
      <c r="D225" s="8">
        <f>VLOOKUP(B225,'BAF AIF 3'!$B:$D,3,0)</f>
        <v>5131.84</v>
      </c>
    </row>
    <row r="226" spans="1:4">
      <c r="A226" s="80" t="s">
        <v>3</v>
      </c>
      <c r="B226" s="2">
        <v>43854</v>
      </c>
      <c r="C226">
        <v>10.8355</v>
      </c>
      <c r="D226" s="8">
        <f>VLOOKUP(B226,'BAF AIF 3'!$B:$D,3,0)</f>
        <v>5163.01</v>
      </c>
    </row>
    <row r="227" spans="1:4">
      <c r="A227" s="80" t="s">
        <v>3</v>
      </c>
      <c r="B227" s="2">
        <v>43855</v>
      </c>
      <c r="C227">
        <v>10.834899999999999</v>
      </c>
      <c r="D227" s="8">
        <f>VLOOKUP(B227,'BAF AIF 3'!$B:$D,3,0)</f>
        <v>5163.01</v>
      </c>
    </row>
    <row r="228" spans="1:4">
      <c r="A228" s="80" t="s">
        <v>3</v>
      </c>
      <c r="B228" s="2">
        <v>43856</v>
      </c>
      <c r="C228">
        <v>10.834199999999999</v>
      </c>
      <c r="D228" s="8">
        <f>VLOOKUP(B228,'BAF AIF 3'!$B:$D,3,0)</f>
        <v>5163.01</v>
      </c>
    </row>
    <row r="229" spans="1:4">
      <c r="A229" s="80" t="s">
        <v>3</v>
      </c>
      <c r="B229" s="2">
        <v>43857</v>
      </c>
      <c r="C229">
        <v>10.7301</v>
      </c>
      <c r="D229" s="8">
        <f>VLOOKUP(B229,'BAF AIF 3'!$B:$D,3,0)</f>
        <v>5115.72</v>
      </c>
    </row>
    <row r="230" spans="1:4">
      <c r="A230" s="80" t="s">
        <v>3</v>
      </c>
      <c r="B230" s="2">
        <v>43858</v>
      </c>
      <c r="C230">
        <v>10.6776</v>
      </c>
      <c r="D230" s="8">
        <f>VLOOKUP(B230,'BAF AIF 3'!$B:$D,3,0)</f>
        <v>5091.05</v>
      </c>
    </row>
    <row r="231" spans="1:4">
      <c r="A231" s="80" t="s">
        <v>3</v>
      </c>
      <c r="B231" s="2">
        <v>43859</v>
      </c>
      <c r="C231">
        <v>10.735799999999999</v>
      </c>
      <c r="D231" s="8">
        <f>VLOOKUP(B231,'BAF AIF 3'!$B:$D,3,0)</f>
        <v>5120.3999999999996</v>
      </c>
    </row>
    <row r="232" spans="1:4">
      <c r="A232" s="80" t="s">
        <v>3</v>
      </c>
      <c r="B232" s="2">
        <v>43860</v>
      </c>
      <c r="C232">
        <v>10.6896</v>
      </c>
      <c r="D232" s="8">
        <f>VLOOKUP(B232,'BAF AIF 3'!$B:$D,3,0)</f>
        <v>5074.1499999999996</v>
      </c>
    </row>
    <row r="233" spans="1:4">
      <c r="A233" s="80" t="s">
        <v>3</v>
      </c>
      <c r="B233" s="2">
        <v>43861</v>
      </c>
      <c r="C233">
        <v>10.667899999999999</v>
      </c>
      <c r="D233" s="8">
        <f>VLOOKUP(B233,'BAF AIF 3'!$B:$D,3,0)</f>
        <v>5041.17</v>
      </c>
    </row>
    <row r="234" spans="1:4">
      <c r="A234" s="80" t="s">
        <v>3</v>
      </c>
      <c r="B234" s="2">
        <v>43862</v>
      </c>
      <c r="C234">
        <v>10.4673</v>
      </c>
      <c r="D234" s="8">
        <f>VLOOKUP(B234,'BAF AIF 3'!$B:$D,3,0)</f>
        <v>4911.08</v>
      </c>
    </row>
    <row r="235" spans="1:4">
      <c r="A235" s="80" t="s">
        <v>3</v>
      </c>
      <c r="B235" s="2">
        <v>43863</v>
      </c>
      <c r="C235">
        <v>10.466699999999999</v>
      </c>
      <c r="D235" s="8">
        <f>VLOOKUP(B235,'BAF AIF 3'!$B:$D,3,0)</f>
        <v>4911.08</v>
      </c>
    </row>
    <row r="236" spans="1:4">
      <c r="A236" s="80" t="s">
        <v>3</v>
      </c>
      <c r="B236" s="2">
        <v>43864</v>
      </c>
      <c r="C236">
        <v>10.531499999999999</v>
      </c>
      <c r="D236" s="8">
        <f>VLOOKUP(B236,'BAF AIF 3'!$B:$D,3,0)</f>
        <v>4936.6899999999996</v>
      </c>
    </row>
    <row r="237" spans="1:4">
      <c r="A237" s="80" t="s">
        <v>3</v>
      </c>
      <c r="B237" s="2">
        <v>43865</v>
      </c>
      <c r="C237">
        <v>10.681699999999999</v>
      </c>
      <c r="D237" s="8">
        <f>VLOOKUP(B237,'BAF AIF 3'!$B:$D,3,0)</f>
        <v>5041.25</v>
      </c>
    </row>
    <row r="238" spans="1:4">
      <c r="A238" s="80" t="s">
        <v>3</v>
      </c>
      <c r="B238" s="2">
        <v>43866</v>
      </c>
      <c r="C238">
        <v>10.7691</v>
      </c>
      <c r="D238" s="8">
        <f>VLOOKUP(B238,'BAF AIF 3'!$B:$D,3,0)</f>
        <v>5092.79</v>
      </c>
    </row>
    <row r="239" spans="1:4">
      <c r="A239" s="80" t="s">
        <v>3</v>
      </c>
      <c r="B239" s="2">
        <v>43867</v>
      </c>
      <c r="C239">
        <v>10.748100000000001</v>
      </c>
      <c r="D239" s="8">
        <f>VLOOKUP(B239,'BAF AIF 3'!$B:$D,3,0)</f>
        <v>5118.8500000000004</v>
      </c>
    </row>
    <row r="240" spans="1:4">
      <c r="A240" s="80" t="s">
        <v>3</v>
      </c>
      <c r="B240" s="2">
        <v>43868</v>
      </c>
      <c r="C240">
        <v>10.7272</v>
      </c>
      <c r="D240" s="8">
        <f>VLOOKUP(B240,'BAF AIF 3'!$B:$D,3,0)</f>
        <v>5114.3900000000003</v>
      </c>
    </row>
    <row r="241" spans="1:4">
      <c r="A241" s="80" t="s">
        <v>3</v>
      </c>
      <c r="B241" s="2">
        <v>43869</v>
      </c>
      <c r="C241">
        <v>10.726699999999999</v>
      </c>
      <c r="D241" s="8">
        <f>VLOOKUP(B241,'BAF AIF 3'!$B:$D,3,0)</f>
        <v>5114.3900000000003</v>
      </c>
    </row>
    <row r="242" spans="1:4">
      <c r="A242" s="80" t="s">
        <v>3</v>
      </c>
      <c r="B242" s="2">
        <v>43870</v>
      </c>
      <c r="C242">
        <v>10.726000000000001</v>
      </c>
      <c r="D242" s="8">
        <f>VLOOKUP(B242,'BAF AIF 3'!$B:$D,3,0)</f>
        <v>5114.3900000000003</v>
      </c>
    </row>
    <row r="243" spans="1:4">
      <c r="A243" s="80" t="s">
        <v>3</v>
      </c>
      <c r="B243" s="2">
        <v>43871</v>
      </c>
      <c r="C243">
        <v>10.6754</v>
      </c>
      <c r="D243" s="8">
        <f>VLOOKUP(B243,'BAF AIF 3'!$B:$D,3,0)</f>
        <v>5086.3900000000003</v>
      </c>
    </row>
    <row r="244" spans="1:4">
      <c r="A244" s="80" t="s">
        <v>3</v>
      </c>
      <c r="B244" s="2">
        <v>43872</v>
      </c>
      <c r="C244">
        <v>10.7103</v>
      </c>
      <c r="D244" s="8">
        <f>VLOOKUP(B244,'BAF AIF 3'!$B:$D,3,0)</f>
        <v>5108.22</v>
      </c>
    </row>
    <row r="245" spans="1:4">
      <c r="A245" s="80" t="s">
        <v>3</v>
      </c>
      <c r="B245" s="2">
        <v>43873</v>
      </c>
      <c r="C245">
        <v>10.7989</v>
      </c>
      <c r="D245" s="8">
        <f>VLOOKUP(B245,'BAF AIF 3'!$B:$D,3,0)</f>
        <v>5137.84</v>
      </c>
    </row>
    <row r="246" spans="1:4">
      <c r="A246" s="80" t="s">
        <v>3</v>
      </c>
      <c r="B246" s="2">
        <v>43874</v>
      </c>
      <c r="C246">
        <v>10.767799999999999</v>
      </c>
      <c r="D246" s="8">
        <f>VLOOKUP(B246,'BAF AIF 3'!$B:$D,3,0)</f>
        <v>5128</v>
      </c>
    </row>
    <row r="247" spans="1:4">
      <c r="A247" s="80" t="s">
        <v>3</v>
      </c>
      <c r="B247" s="2">
        <v>43875</v>
      </c>
      <c r="C247">
        <v>10.704700000000001</v>
      </c>
      <c r="D247" s="8">
        <f>VLOOKUP(B247,'BAF AIF 3'!$B:$D,3,0)</f>
        <v>5097.54</v>
      </c>
    </row>
    <row r="248" spans="1:4">
      <c r="A248" s="80" t="s">
        <v>3</v>
      </c>
      <c r="B248" s="2">
        <v>43876</v>
      </c>
      <c r="C248">
        <v>10.704000000000001</v>
      </c>
      <c r="D248" s="8">
        <f>VLOOKUP(B248,'BAF AIF 3'!$B:$D,3,0)</f>
        <v>5097.54</v>
      </c>
    </row>
    <row r="249" spans="1:4">
      <c r="A249" s="80" t="s">
        <v>3</v>
      </c>
      <c r="B249" s="2">
        <v>43877</v>
      </c>
      <c r="C249">
        <v>10.7034</v>
      </c>
      <c r="D249" s="8">
        <f>VLOOKUP(B249,'BAF AIF 3'!$B:$D,3,0)</f>
        <v>5097.54</v>
      </c>
    </row>
    <row r="250" spans="1:4">
      <c r="A250" s="80" t="s">
        <v>3</v>
      </c>
      <c r="B250" s="2">
        <v>43878</v>
      </c>
      <c r="C250">
        <v>10.6927</v>
      </c>
      <c r="D250" s="8">
        <f>VLOOKUP(B250,'BAF AIF 3'!$B:$D,3,0)</f>
        <v>5062.63</v>
      </c>
    </row>
    <row r="251" spans="1:4">
      <c r="A251" s="80" t="s">
        <v>3</v>
      </c>
      <c r="B251" s="2">
        <v>43879</v>
      </c>
      <c r="C251">
        <v>10.6608</v>
      </c>
      <c r="D251" s="8">
        <f>VLOOKUP(B251,'BAF AIF 3'!$B:$D,3,0)</f>
        <v>5039.54</v>
      </c>
    </row>
    <row r="252" spans="1:4">
      <c r="A252" s="80" t="s">
        <v>3</v>
      </c>
      <c r="B252" s="2">
        <v>43880</v>
      </c>
      <c r="C252">
        <v>10.8019</v>
      </c>
      <c r="D252" s="8">
        <f>VLOOKUP(B252,'BAF AIF 3'!$B:$D,3,0)</f>
        <v>5102.09</v>
      </c>
    </row>
    <row r="253" spans="1:4">
      <c r="A253" s="80" t="s">
        <v>3</v>
      </c>
      <c r="B253" s="2">
        <v>43881</v>
      </c>
      <c r="C253">
        <v>10.8004</v>
      </c>
      <c r="D253" s="8">
        <f>VLOOKUP(B253,'BAF AIF 3'!$B:$D,3,0)</f>
        <v>5093.3</v>
      </c>
    </row>
    <row r="254" spans="1:4">
      <c r="A254" s="80" t="s">
        <v>3</v>
      </c>
      <c r="B254" s="2">
        <v>43882</v>
      </c>
      <c r="C254">
        <v>10.799799999999999</v>
      </c>
      <c r="D254" s="8">
        <f>VLOOKUP(B254,'BAF AIF 3'!$B:$D,3,0)</f>
        <v>5093.3</v>
      </c>
    </row>
    <row r="255" spans="1:4">
      <c r="A255" s="80" t="s">
        <v>3</v>
      </c>
      <c r="B255" s="2">
        <v>43883</v>
      </c>
      <c r="C255">
        <v>10.799099999999999</v>
      </c>
      <c r="D255" s="8">
        <f>VLOOKUP(B255,'BAF AIF 3'!$B:$D,3,0)</f>
        <v>5093.3</v>
      </c>
    </row>
    <row r="256" spans="1:4">
      <c r="A256" s="80" t="s">
        <v>3</v>
      </c>
      <c r="B256" s="2">
        <v>43884</v>
      </c>
      <c r="C256">
        <v>10.798500000000001</v>
      </c>
      <c r="D256" s="8">
        <f>VLOOKUP(B256,'BAF AIF 3'!$B:$D,3,0)</f>
        <v>5093.3</v>
      </c>
    </row>
    <row r="257" spans="1:4">
      <c r="A257" s="80" t="s">
        <v>3</v>
      </c>
      <c r="B257" s="2">
        <v>43885</v>
      </c>
      <c r="C257">
        <v>10.6816</v>
      </c>
      <c r="D257" s="8">
        <f>VLOOKUP(B257,'BAF AIF 3'!$B:$D,3,0)</f>
        <v>4989.47</v>
      </c>
    </row>
    <row r="258" spans="1:4">
      <c r="A258" s="80" t="s">
        <v>3</v>
      </c>
      <c r="B258" s="2">
        <v>43886</v>
      </c>
      <c r="C258">
        <v>10.7226</v>
      </c>
      <c r="D258" s="8">
        <f>VLOOKUP(B258,'BAF AIF 3'!$B:$D,3,0)</f>
        <v>4972.74</v>
      </c>
    </row>
    <row r="259" spans="1:4">
      <c r="A259" s="80" t="s">
        <v>3</v>
      </c>
      <c r="B259" s="2">
        <v>43887</v>
      </c>
      <c r="C259">
        <v>10.685499999999999</v>
      </c>
      <c r="D259" s="8">
        <f>VLOOKUP(B259,'BAF AIF 3'!$B:$D,3,0)</f>
        <v>4919.3999999999996</v>
      </c>
    </row>
    <row r="260" spans="1:4">
      <c r="A260" s="80" t="s">
        <v>3</v>
      </c>
      <c r="B260" s="2">
        <v>43888</v>
      </c>
      <c r="C260">
        <v>10.6937</v>
      </c>
      <c r="D260" s="8">
        <f>VLOOKUP(B260,'BAF AIF 3'!$B:$D,3,0)</f>
        <v>4898.18</v>
      </c>
    </row>
    <row r="261" spans="1:4">
      <c r="A261" s="80" t="s">
        <v>3</v>
      </c>
      <c r="B261" s="2">
        <v>43889</v>
      </c>
      <c r="C261">
        <v>10.4171</v>
      </c>
      <c r="D261" s="8">
        <f>VLOOKUP(B261,'BAF AIF 3'!$B:$D,3,0)</f>
        <v>4718.62</v>
      </c>
    </row>
    <row r="262" spans="1:4">
      <c r="A262" s="80" t="s">
        <v>3</v>
      </c>
      <c r="B262" s="2">
        <v>43890</v>
      </c>
      <c r="C262">
        <v>10.416499999999999</v>
      </c>
      <c r="D262" s="8">
        <f>VLOOKUP(B262,'BAF AIF 3'!$B:$D,3,0)</f>
        <v>4718.62</v>
      </c>
    </row>
    <row r="263" spans="1:4">
      <c r="A263" s="80" t="s">
        <v>3</v>
      </c>
      <c r="B263" s="2">
        <v>43891</v>
      </c>
      <c r="C263">
        <v>10.415900000000001</v>
      </c>
      <c r="D263" s="8">
        <f>VLOOKUP(B263,'BAF AIF 3'!$B:$D,3,0)</f>
        <v>4718.62</v>
      </c>
    </row>
    <row r="264" spans="1:4">
      <c r="A264" s="80" t="s">
        <v>3</v>
      </c>
      <c r="B264" s="2">
        <v>43892</v>
      </c>
      <c r="C264">
        <v>10.339600000000001</v>
      </c>
      <c r="D264" s="8">
        <f>VLOOKUP(B264,'BAF AIF 3'!$B:$D,3,0)</f>
        <v>4694.3599999999997</v>
      </c>
    </row>
    <row r="265" spans="1:4">
      <c r="A265" s="80" t="s">
        <v>3</v>
      </c>
      <c r="B265" s="2">
        <v>43893</v>
      </c>
      <c r="C265">
        <v>10.459199999999999</v>
      </c>
      <c r="D265" s="8">
        <f>VLOOKUP(B265,'BAF AIF 3'!$B:$D,3,0)</f>
        <v>4770.78</v>
      </c>
    </row>
    <row r="266" spans="1:4">
      <c r="A266" s="80" t="s">
        <v>3</v>
      </c>
      <c r="B266" s="2">
        <v>43894</v>
      </c>
      <c r="C266">
        <v>10.3972</v>
      </c>
      <c r="D266" s="8">
        <f>VLOOKUP(B266,'BAF AIF 3'!$B:$D,3,0)</f>
        <v>4739.58</v>
      </c>
    </row>
    <row r="267" spans="1:4">
      <c r="A267" s="80" t="s">
        <v>3</v>
      </c>
      <c r="B267" s="2">
        <v>43895</v>
      </c>
      <c r="C267">
        <v>10.497199999999999</v>
      </c>
      <c r="D267" s="8">
        <f>VLOOKUP(B267,'BAF AIF 3'!$B:$D,3,0)</f>
        <v>4748.41</v>
      </c>
    </row>
    <row r="268" spans="1:4">
      <c r="A268" s="80" t="s">
        <v>3</v>
      </c>
      <c r="B268" s="2">
        <v>43896</v>
      </c>
      <c r="C268">
        <v>10.2285</v>
      </c>
      <c r="D268" s="8">
        <f>VLOOKUP(B268,'BAF AIF 3'!$B:$D,3,0)</f>
        <v>4634.8999999999996</v>
      </c>
    </row>
    <row r="269" spans="1:4">
      <c r="A269" s="80" t="s">
        <v>3</v>
      </c>
      <c r="B269" s="2">
        <v>43897</v>
      </c>
      <c r="C269">
        <v>10.2279</v>
      </c>
      <c r="D269" s="8">
        <f>VLOOKUP(B269,'BAF AIF 3'!$B:$D,3,0)</f>
        <v>4634.8999999999996</v>
      </c>
    </row>
    <row r="270" spans="1:4">
      <c r="A270" s="80" t="s">
        <v>3</v>
      </c>
      <c r="B270" s="2">
        <v>43898</v>
      </c>
      <c r="C270">
        <v>10.2273</v>
      </c>
      <c r="D270" s="8">
        <f>VLOOKUP(B270,'BAF AIF 3'!$B:$D,3,0)</f>
        <v>4634.8999999999996</v>
      </c>
    </row>
    <row r="271" spans="1:4">
      <c r="A271" s="80" t="s">
        <v>3</v>
      </c>
      <c r="B271" s="2">
        <v>43899</v>
      </c>
      <c r="C271">
        <v>9.8886000000000003</v>
      </c>
      <c r="D271" s="8">
        <f>VLOOKUP(B271,'BAF AIF 3'!$B:$D,3,0)</f>
        <v>4410.7700000000004</v>
      </c>
    </row>
    <row r="272" spans="1:4">
      <c r="A272" s="80" t="s">
        <v>3</v>
      </c>
      <c r="B272" s="2">
        <v>43900</v>
      </c>
      <c r="C272">
        <v>9.8879999999999999</v>
      </c>
      <c r="D272" s="8">
        <f>VLOOKUP(B272,'BAF AIF 3'!$B:$D,3,0)</f>
        <v>4410.7700000000004</v>
      </c>
    </row>
    <row r="273" spans="1:4">
      <c r="A273" s="80" t="s">
        <v>3</v>
      </c>
      <c r="B273" s="2">
        <v>43901</v>
      </c>
      <c r="C273">
        <v>9.9321000000000002</v>
      </c>
      <c r="D273" s="8">
        <f>VLOOKUP(B273,'BAF AIF 3'!$B:$D,3,0)</f>
        <v>4406.93</v>
      </c>
    </row>
    <row r="274" spans="1:4">
      <c r="A274" s="80" t="s">
        <v>3</v>
      </c>
      <c r="B274" s="2">
        <v>43902</v>
      </c>
      <c r="C274">
        <v>9.1807999999999996</v>
      </c>
      <c r="D274" s="8">
        <f>VLOOKUP(B274,'BAF AIF 3'!$B:$D,3,0)</f>
        <v>4041.68</v>
      </c>
    </row>
    <row r="275" spans="1:4">
      <c r="A275" s="80" t="s">
        <v>3</v>
      </c>
      <c r="B275" s="2">
        <v>43903</v>
      </c>
      <c r="C275">
        <v>9.2523999999999997</v>
      </c>
      <c r="D275" s="8">
        <f>VLOOKUP(B275,'BAF AIF 3'!$B:$D,3,0)</f>
        <v>4187.6000000000004</v>
      </c>
    </row>
    <row r="276" spans="1:4">
      <c r="A276" s="80" t="s">
        <v>3</v>
      </c>
      <c r="B276" s="2">
        <v>43904</v>
      </c>
      <c r="C276">
        <v>9.2517999999999994</v>
      </c>
      <c r="D276" s="8">
        <f>VLOOKUP(B276,'BAF AIF 3'!$B:$D,3,0)</f>
        <v>4187.6000000000004</v>
      </c>
    </row>
    <row r="277" spans="1:4">
      <c r="A277" s="80" t="s">
        <v>3</v>
      </c>
      <c r="B277" s="2">
        <v>43905</v>
      </c>
      <c r="C277">
        <v>9.2513000000000005</v>
      </c>
      <c r="D277" s="8">
        <f>VLOOKUP(B277,'BAF AIF 3'!$B:$D,3,0)</f>
        <v>4187.6000000000004</v>
      </c>
    </row>
    <row r="278" spans="1:4">
      <c r="A278" s="80" t="s">
        <v>3</v>
      </c>
      <c r="B278" s="2">
        <v>43906</v>
      </c>
      <c r="C278">
        <v>8.6256000000000004</v>
      </c>
      <c r="D278" s="8">
        <f>VLOOKUP(B278,'BAF AIF 3'!$B:$D,3,0)</f>
        <v>3885.15</v>
      </c>
    </row>
    <row r="279" spans="1:4">
      <c r="A279" s="80" t="s">
        <v>3</v>
      </c>
      <c r="B279" s="2">
        <v>43907</v>
      </c>
      <c r="C279">
        <v>8.4260000000000002</v>
      </c>
      <c r="D279" s="8">
        <f>VLOOKUP(B279,'BAF AIF 3'!$B:$D,3,0)</f>
        <v>3798.71</v>
      </c>
    </row>
    <row r="280" spans="1:4">
      <c r="A280" s="80" t="s">
        <v>3</v>
      </c>
      <c r="B280" s="2">
        <v>43908</v>
      </c>
      <c r="C280">
        <v>7.8936999999999999</v>
      </c>
      <c r="D280" s="8">
        <f>VLOOKUP(B280,'BAF AIF 3'!$B:$D,3,0)</f>
        <v>3594.83</v>
      </c>
    </row>
    <row r="281" spans="1:4">
      <c r="A281" s="80" t="s">
        <v>3</v>
      </c>
      <c r="B281" s="2">
        <v>43909</v>
      </c>
      <c r="C281">
        <v>7.8209999999999997</v>
      </c>
      <c r="D281" s="8">
        <f>VLOOKUP(B281,'BAF AIF 3'!$B:$D,3,0)</f>
        <v>3491.04</v>
      </c>
    </row>
    <row r="282" spans="1:4">
      <c r="A282" s="80" t="s">
        <v>3</v>
      </c>
      <c r="B282" s="2">
        <v>43910</v>
      </c>
      <c r="C282">
        <v>8.2199000000000009</v>
      </c>
      <c r="D282" s="8">
        <f>VLOOKUP(B282,'BAF AIF 3'!$B:$D,3,0)</f>
        <v>3684.44</v>
      </c>
    </row>
    <row r="283" spans="1:4">
      <c r="A283" s="80" t="s">
        <v>3</v>
      </c>
      <c r="B283" s="2">
        <v>43911</v>
      </c>
      <c r="C283">
        <v>8.2194000000000003</v>
      </c>
      <c r="D283" s="8">
        <f>VLOOKUP(B283,'BAF AIF 3'!$B:$D,3,0)</f>
        <v>3684.44</v>
      </c>
    </row>
    <row r="284" spans="1:4">
      <c r="A284" s="80" t="s">
        <v>3</v>
      </c>
      <c r="B284" s="2">
        <v>43912</v>
      </c>
      <c r="C284">
        <v>8.2188999999999997</v>
      </c>
      <c r="D284" s="8">
        <f>VLOOKUP(B284,'BAF AIF 3'!$B:$D,3,0)</f>
        <v>3684.44</v>
      </c>
    </row>
    <row r="285" spans="1:4">
      <c r="A285" s="80" t="s">
        <v>3</v>
      </c>
      <c r="B285" s="2">
        <v>43913</v>
      </c>
      <c r="C285">
        <v>7.0025000000000004</v>
      </c>
      <c r="D285" s="8">
        <f>VLOOKUP(B285,'BAF AIF 3'!$B:$D,3,0)</f>
        <v>3208.62</v>
      </c>
    </row>
    <row r="286" spans="1:4">
      <c r="A286" s="80" t="s">
        <v>3</v>
      </c>
      <c r="B286" s="2">
        <v>43914</v>
      </c>
      <c r="C286">
        <v>7.1718000000000002</v>
      </c>
      <c r="D286" s="8">
        <f>VLOOKUP(B286,'BAF AIF 3'!$B:$D,3,0)</f>
        <v>3280.3</v>
      </c>
    </row>
    <row r="287" spans="1:4">
      <c r="A287" s="80" t="s">
        <v>3</v>
      </c>
      <c r="B287" s="2">
        <v>43915</v>
      </c>
      <c r="C287">
        <v>7.6108000000000002</v>
      </c>
      <c r="D287" s="8">
        <f>VLOOKUP(B287,'BAF AIF 3'!$B:$D,3,0)</f>
        <v>3471.93</v>
      </c>
    </row>
    <row r="288" spans="1:4">
      <c r="A288" s="80" t="s">
        <v>3</v>
      </c>
      <c r="B288" s="2">
        <v>43916</v>
      </c>
      <c r="C288">
        <v>8.0296000000000003</v>
      </c>
      <c r="D288" s="8">
        <f>VLOOKUP(B288,'BAF AIF 3'!$B:$D,3,0)</f>
        <v>3630.68</v>
      </c>
    </row>
    <row r="289" spans="1:4">
      <c r="A289" s="80" t="s">
        <v>3</v>
      </c>
      <c r="B289" s="2">
        <v>43917</v>
      </c>
      <c r="C289">
        <v>7.9888000000000003</v>
      </c>
      <c r="D289" s="8">
        <f>VLOOKUP(B289,'BAF AIF 3'!$B:$D,3,0)</f>
        <v>3613.52</v>
      </c>
    </row>
    <row r="290" spans="1:4">
      <c r="A290" s="80" t="s">
        <v>3</v>
      </c>
      <c r="B290" s="2">
        <v>43918</v>
      </c>
      <c r="C290">
        <v>7.9882999999999997</v>
      </c>
      <c r="D290" s="8">
        <f>VLOOKUP(B290,'BAF AIF 3'!$B:$D,3,0)</f>
        <v>3613.52</v>
      </c>
    </row>
    <row r="291" spans="1:4">
      <c r="A291" s="80" t="s">
        <v>3</v>
      </c>
      <c r="B291" s="2">
        <v>43919</v>
      </c>
      <c r="C291">
        <v>7.9878999999999998</v>
      </c>
      <c r="D291" s="8">
        <f>VLOOKUP(B291,'BAF AIF 3'!$B:$D,3,0)</f>
        <v>3613.52</v>
      </c>
    </row>
    <row r="292" spans="1:4">
      <c r="A292" s="80" t="s">
        <v>3</v>
      </c>
      <c r="B292" s="2">
        <v>43920</v>
      </c>
      <c r="C292">
        <v>7.7172999999999998</v>
      </c>
      <c r="D292" s="8">
        <f>VLOOKUP(B292,'BAF AIF 3'!$B:$D,3,0)</f>
        <v>3483.42</v>
      </c>
    </row>
    <row r="293" spans="1:4">
      <c r="A293" s="80" t="s">
        <v>3</v>
      </c>
      <c r="B293" s="2">
        <v>43921</v>
      </c>
      <c r="C293">
        <v>7.8971999999999998</v>
      </c>
      <c r="D293" s="8">
        <f>VLOOKUP(B293,'BAF AIF 3'!$B:$D,3,0)</f>
        <v>3609.83</v>
      </c>
    </row>
    <row r="294" spans="1:4">
      <c r="A294" s="80" t="s">
        <v>3</v>
      </c>
      <c r="B294" s="2">
        <v>43922</v>
      </c>
      <c r="C294">
        <v>7.6138000000000003</v>
      </c>
      <c r="D294" s="8">
        <f>VLOOKUP(B294,'BAF AIF 3'!$B:$D,3,0)</f>
        <v>3483.5</v>
      </c>
    </row>
    <row r="295" spans="1:4">
      <c r="A295" s="80" t="s">
        <v>3</v>
      </c>
      <c r="B295" s="2">
        <v>43923</v>
      </c>
      <c r="C295">
        <v>7.6132999999999997</v>
      </c>
      <c r="D295" s="8">
        <f>VLOOKUP(B295,'BAF AIF 3'!$B:$D,3,0)</f>
        <v>3483.5</v>
      </c>
    </row>
    <row r="296" spans="1:4">
      <c r="A296" s="80" t="s">
        <v>3</v>
      </c>
      <c r="B296" s="2">
        <v>43924</v>
      </c>
      <c r="C296">
        <v>7.3761999999999999</v>
      </c>
      <c r="D296" s="8">
        <f>VLOOKUP(B296,'BAF AIF 3'!$B:$D,3,0)</f>
        <v>3415.68</v>
      </c>
    </row>
    <row r="297" spans="1:4">
      <c r="A297" s="80" t="s">
        <v>3</v>
      </c>
      <c r="B297" s="2">
        <v>43925</v>
      </c>
      <c r="C297">
        <v>7.3757000000000001</v>
      </c>
      <c r="D297" s="8">
        <f>VLOOKUP(B297,'BAF AIF 3'!$B:$D,3,0)</f>
        <v>3415.68</v>
      </c>
    </row>
    <row r="298" spans="1:4">
      <c r="A298" s="80" t="s">
        <v>3</v>
      </c>
      <c r="B298" s="2">
        <v>43926</v>
      </c>
      <c r="C298">
        <v>7.3753000000000002</v>
      </c>
      <c r="D298" s="8">
        <f>VLOOKUP(B298,'BAF AIF 3'!$B:$D,3,0)</f>
        <v>3415.68</v>
      </c>
    </row>
    <row r="299" spans="1:4">
      <c r="A299" s="80" t="s">
        <v>3</v>
      </c>
      <c r="B299" s="2">
        <v>43927</v>
      </c>
      <c r="C299">
        <v>7.3747999999999996</v>
      </c>
      <c r="D299" s="8">
        <f>VLOOKUP(B299,'BAF AIF 3'!$B:$D,3,0)</f>
        <v>3415.68</v>
      </c>
    </row>
    <row r="300" spans="1:4">
      <c r="A300" s="80" t="s">
        <v>3</v>
      </c>
      <c r="B300" s="2">
        <v>43928</v>
      </c>
      <c r="C300">
        <v>7.9931999999999999</v>
      </c>
      <c r="D300" s="8">
        <f>VLOOKUP(B300,'BAF AIF 3'!$B:$D,3,0)</f>
        <v>3692.94</v>
      </c>
    </row>
    <row r="301" spans="1:4">
      <c r="A301" s="80" t="s">
        <v>3</v>
      </c>
      <c r="B301" s="2">
        <v>43929</v>
      </c>
      <c r="C301">
        <v>8.0082000000000004</v>
      </c>
      <c r="D301" s="8">
        <f>VLOOKUP(B301,'BAF AIF 3'!$B:$D,3,0)</f>
        <v>3694.17</v>
      </c>
    </row>
    <row r="302" spans="1:4">
      <c r="A302" s="80" t="s">
        <v>3</v>
      </c>
      <c r="B302" s="2">
        <v>43930</v>
      </c>
      <c r="C302">
        <v>8.2015999999999991</v>
      </c>
      <c r="D302" s="8">
        <f>VLOOKUP(B302,'BAF AIF 3'!$B:$D,3,0)</f>
        <v>3839.5</v>
      </c>
    </row>
    <row r="303" spans="1:4">
      <c r="A303" s="80" t="s">
        <v>3</v>
      </c>
      <c r="B303" s="2">
        <v>43931</v>
      </c>
      <c r="C303">
        <v>8.2011000000000003</v>
      </c>
      <c r="D303" s="8">
        <f>VLOOKUP(B303,'BAF AIF 3'!$B:$D,3,0)</f>
        <v>3839.5</v>
      </c>
    </row>
    <row r="304" spans="1:4">
      <c r="A304" s="80" t="s">
        <v>3</v>
      </c>
      <c r="B304" s="2">
        <v>43932</v>
      </c>
      <c r="C304">
        <v>8.2005999999999997</v>
      </c>
      <c r="D304" s="8">
        <f>VLOOKUP(B304,'BAF AIF 3'!$B:$D,3,0)</f>
        <v>3839.5</v>
      </c>
    </row>
    <row r="305" spans="1:4">
      <c r="A305" s="80" t="s">
        <v>3</v>
      </c>
      <c r="B305" s="2">
        <v>43933</v>
      </c>
      <c r="C305">
        <v>8.2001000000000008</v>
      </c>
      <c r="D305" s="8">
        <f>VLOOKUP(B305,'BAF AIF 3'!$B:$D,3,0)</f>
        <v>3839.5</v>
      </c>
    </row>
    <row r="306" spans="1:4">
      <c r="A306" s="80" t="s">
        <v>3</v>
      </c>
      <c r="B306" s="2">
        <v>43934</v>
      </c>
      <c r="C306">
        <v>7.9772999999999996</v>
      </c>
      <c r="D306" s="8">
        <f>VLOOKUP(B306,'BAF AIF 3'!$B:$D,3,0)</f>
        <v>3794.42</v>
      </c>
    </row>
    <row r="307" spans="1:4">
      <c r="A307" s="80" t="s">
        <v>3</v>
      </c>
      <c r="B307" s="2">
        <v>43935</v>
      </c>
      <c r="C307">
        <v>7.9767999999999999</v>
      </c>
      <c r="D307" s="8">
        <f>VLOOKUP(B307,'BAF AIF 3'!$B:$D,3,0)</f>
        <v>3794.42</v>
      </c>
    </row>
    <row r="308" spans="1:4">
      <c r="A308" s="80" t="s">
        <v>3</v>
      </c>
      <c r="B308" s="2">
        <v>43936</v>
      </c>
      <c r="C308">
        <v>8.1280000000000001</v>
      </c>
      <c r="D308" s="8">
        <f>VLOOKUP(B308,'BAF AIF 3'!$B:$D,3,0)</f>
        <v>3783.97</v>
      </c>
    </row>
    <row r="309" spans="1:4">
      <c r="A309" s="80" t="s">
        <v>3</v>
      </c>
      <c r="B309" s="2">
        <v>43937</v>
      </c>
      <c r="C309">
        <v>8.2279999999999998</v>
      </c>
      <c r="D309" s="8">
        <f>VLOOKUP(B309,'BAF AIF 3'!$B:$D,3,0)</f>
        <v>3819.53</v>
      </c>
    </row>
    <row r="310" spans="1:4">
      <c r="A310" s="80" t="s">
        <v>3</v>
      </c>
      <c r="B310" s="2">
        <v>43938</v>
      </c>
      <c r="C310">
        <v>8.4481999999999999</v>
      </c>
      <c r="D310" s="8">
        <f>VLOOKUP(B310,'BAF AIF 3'!$B:$D,3,0)</f>
        <v>3921.97</v>
      </c>
    </row>
    <row r="311" spans="1:4">
      <c r="A311" s="80" t="s">
        <v>3</v>
      </c>
      <c r="B311" s="2">
        <v>43939</v>
      </c>
      <c r="C311">
        <v>8.4475999999999996</v>
      </c>
      <c r="D311" s="8">
        <f>VLOOKUP(B311,'BAF AIF 3'!$B:$D,3,0)</f>
        <v>3921.97</v>
      </c>
    </row>
    <row r="312" spans="1:4">
      <c r="A312" s="80" t="s">
        <v>3</v>
      </c>
      <c r="B312" s="2">
        <v>43940</v>
      </c>
      <c r="C312">
        <v>8.4471000000000007</v>
      </c>
      <c r="D312" s="8">
        <f>VLOOKUP(B312,'BAF AIF 3'!$B:$D,3,0)</f>
        <v>3921.97</v>
      </c>
    </row>
    <row r="313" spans="1:4">
      <c r="A313" s="80" t="s">
        <v>3</v>
      </c>
      <c r="B313" s="2">
        <v>43941</v>
      </c>
      <c r="C313">
        <v>8.4655000000000005</v>
      </c>
      <c r="D313" s="8">
        <f>VLOOKUP(B313,'BAF AIF 3'!$B:$D,3,0)</f>
        <v>3919.39</v>
      </c>
    </row>
    <row r="314" spans="1:4">
      <c r="A314" s="80" t="s">
        <v>3</v>
      </c>
      <c r="B314" s="2">
        <v>43942</v>
      </c>
      <c r="C314">
        <v>8.2347999999999999</v>
      </c>
      <c r="D314" s="8">
        <f>VLOOKUP(B314,'BAF AIF 3'!$B:$D,3,0)</f>
        <v>3805.4</v>
      </c>
    </row>
    <row r="315" spans="1:4">
      <c r="A315" s="80" t="s">
        <v>3</v>
      </c>
      <c r="B315" s="2">
        <v>43943</v>
      </c>
      <c r="C315">
        <v>8.3878000000000004</v>
      </c>
      <c r="D315" s="8">
        <f>VLOOKUP(B315,'BAF AIF 3'!$B:$D,3,0)</f>
        <v>3882.41</v>
      </c>
    </row>
    <row r="316" spans="1:4">
      <c r="A316" s="80" t="s">
        <v>3</v>
      </c>
      <c r="B316" s="2">
        <v>43944</v>
      </c>
      <c r="C316">
        <v>8.4815000000000005</v>
      </c>
      <c r="D316" s="8">
        <f>VLOOKUP(B316,'BAF AIF 3'!$B:$D,3,0)</f>
        <v>3929.54</v>
      </c>
    </row>
    <row r="317" spans="1:4">
      <c r="A317" s="80" t="s">
        <v>3</v>
      </c>
      <c r="B317" s="2">
        <v>43945</v>
      </c>
      <c r="C317">
        <v>8.3689</v>
      </c>
      <c r="D317" s="8">
        <f>VLOOKUP(B317,'BAF AIF 3'!$B:$D,3,0)</f>
        <v>3862.2</v>
      </c>
    </row>
    <row r="318" spans="1:4">
      <c r="A318" s="80" t="s">
        <v>3</v>
      </c>
      <c r="B318" s="2">
        <v>43946</v>
      </c>
      <c r="C318">
        <v>8.3683999999999994</v>
      </c>
      <c r="D318" s="8">
        <f>VLOOKUP(B318,'BAF AIF 3'!$B:$D,3,0)</f>
        <v>3862.2</v>
      </c>
    </row>
    <row r="319" spans="1:4">
      <c r="A319" s="80" t="s">
        <v>3</v>
      </c>
      <c r="B319" s="2">
        <v>43947</v>
      </c>
      <c r="C319">
        <v>8.3679000000000006</v>
      </c>
      <c r="D319" s="8">
        <f>VLOOKUP(B319,'BAF AIF 3'!$B:$D,3,0)</f>
        <v>3862.2</v>
      </c>
    </row>
    <row r="320" spans="1:4">
      <c r="A320" s="80" t="s">
        <v>3</v>
      </c>
      <c r="B320" s="2">
        <v>43948</v>
      </c>
      <c r="C320">
        <v>8.5863999999999994</v>
      </c>
      <c r="D320" s="8">
        <f>VLOOKUP(B320,'BAF AIF 3'!$B:$D,3,0)</f>
        <v>3920.7</v>
      </c>
    </row>
    <row r="321" spans="1:4">
      <c r="A321" s="80" t="s">
        <v>3</v>
      </c>
      <c r="B321" s="2">
        <v>43949</v>
      </c>
      <c r="C321">
        <v>8.6835000000000004</v>
      </c>
      <c r="D321" s="8">
        <f>VLOOKUP(B321,'BAF AIF 3'!$B:$D,3,0)</f>
        <v>3956.03</v>
      </c>
    </row>
    <row r="322" spans="1:4">
      <c r="A322" s="80" t="s">
        <v>3</v>
      </c>
      <c r="B322" s="2">
        <v>43950</v>
      </c>
      <c r="C322">
        <v>8.7216000000000005</v>
      </c>
      <c r="D322" s="8">
        <f>VLOOKUP(B322,'BAF AIF 3'!$B:$D,3,0)</f>
        <v>4022.22</v>
      </c>
    </row>
    <row r="323" spans="1:4">
      <c r="A323" s="80" t="s">
        <v>3</v>
      </c>
      <c r="B323" s="2">
        <v>43951</v>
      </c>
      <c r="C323">
        <v>8.8477999999999994</v>
      </c>
      <c r="D323" s="8">
        <f>VLOOKUP(B323,'BAF AIF 3'!$B:$D,3,0)</f>
        <v>4140.41</v>
      </c>
    </row>
    <row r="324" spans="1:4">
      <c r="A324" s="80" t="s">
        <v>3</v>
      </c>
      <c r="B324" s="2">
        <v>43952</v>
      </c>
      <c r="C324">
        <v>8.8473000000000006</v>
      </c>
      <c r="D324" s="8">
        <f>VLOOKUP(B324,'BAF AIF 3'!$B:$D,3,0)</f>
        <v>4140.41</v>
      </c>
    </row>
    <row r="325" spans="1:4">
      <c r="A325" s="80" t="s">
        <v>3</v>
      </c>
      <c r="B325" s="2">
        <v>43953</v>
      </c>
      <c r="C325">
        <v>8.8467000000000002</v>
      </c>
      <c r="D325" s="8">
        <f>VLOOKUP(B325,'BAF AIF 3'!$B:$D,3,0)</f>
        <v>4140.41</v>
      </c>
    </row>
    <row r="326" spans="1:4">
      <c r="A326" s="80" t="s">
        <v>3</v>
      </c>
      <c r="B326" s="2">
        <v>43954</v>
      </c>
      <c r="C326">
        <v>8.8461999999999996</v>
      </c>
      <c r="D326" s="8">
        <f>VLOOKUP(B326,'BAF AIF 3'!$B:$D,3,0)</f>
        <v>4140.41</v>
      </c>
    </row>
    <row r="327" spans="1:4">
      <c r="A327" s="80" t="s">
        <v>3</v>
      </c>
      <c r="B327" s="2">
        <v>43955</v>
      </c>
      <c r="C327">
        <v>8.4236000000000004</v>
      </c>
      <c r="D327" s="8">
        <f>VLOOKUP(B327,'BAF AIF 3'!$B:$D,3,0)</f>
        <v>3916.23</v>
      </c>
    </row>
    <row r="328" spans="1:4">
      <c r="A328" s="80" t="s">
        <v>3</v>
      </c>
      <c r="B328" s="2">
        <v>43956</v>
      </c>
      <c r="C328">
        <v>8.2691999999999997</v>
      </c>
      <c r="D328" s="8">
        <f>VLOOKUP(B328,'BAF AIF 3'!$B:$D,3,0)</f>
        <v>3879.82</v>
      </c>
    </row>
    <row r="329" spans="1:4">
      <c r="A329" s="80" t="s">
        <v>3</v>
      </c>
      <c r="B329" s="2">
        <v>43957</v>
      </c>
      <c r="C329">
        <v>8.3407999999999998</v>
      </c>
      <c r="D329" s="8">
        <f>VLOOKUP(B329,'BAF AIF 3'!$B:$D,3,0)</f>
        <v>3908.08</v>
      </c>
    </row>
    <row r="330" spans="1:4">
      <c r="A330" s="80" t="s">
        <v>3</v>
      </c>
      <c r="B330" s="2">
        <v>43958</v>
      </c>
      <c r="C330">
        <v>8.2323000000000004</v>
      </c>
      <c r="D330" s="8">
        <f>VLOOKUP(B330,'BAF AIF 3'!$B:$D,3,0)</f>
        <v>3877.82</v>
      </c>
    </row>
    <row r="331" spans="1:4">
      <c r="A331" s="80" t="s">
        <v>3</v>
      </c>
      <c r="B331" s="2">
        <v>43959</v>
      </c>
      <c r="C331">
        <v>8.2680000000000007</v>
      </c>
      <c r="D331" s="8">
        <f>VLOOKUP(B331,'BAF AIF 3'!$B:$D,3,0)</f>
        <v>3897.86</v>
      </c>
    </row>
    <row r="332" spans="1:4">
      <c r="A332" s="80" t="s">
        <v>3</v>
      </c>
      <c r="B332" s="2">
        <v>43960</v>
      </c>
      <c r="C332">
        <v>8.2675000000000001</v>
      </c>
      <c r="D332" s="8">
        <f>VLOOKUP(B332,'BAF AIF 3'!$B:$D,3,0)</f>
        <v>3897.86</v>
      </c>
    </row>
    <row r="333" spans="1:4">
      <c r="A333" s="80" t="s">
        <v>3</v>
      </c>
      <c r="B333" s="2">
        <v>43961</v>
      </c>
      <c r="C333">
        <v>8.2669999999999995</v>
      </c>
      <c r="D333" s="8">
        <f>VLOOKUP(B333,'BAF AIF 3'!$B:$D,3,0)</f>
        <v>3897.86</v>
      </c>
    </row>
    <row r="334" spans="1:4">
      <c r="A334" s="80" t="s">
        <v>3</v>
      </c>
      <c r="B334" s="2">
        <v>43962</v>
      </c>
      <c r="C334">
        <v>8.2312999999999992</v>
      </c>
      <c r="D334" s="8">
        <f>VLOOKUP(B334,'BAF AIF 3'!$B:$D,3,0)</f>
        <v>3901.54</v>
      </c>
    </row>
    <row r="335" spans="1:4">
      <c r="A335" s="80" t="s">
        <v>3</v>
      </c>
      <c r="B335" s="2">
        <v>43963</v>
      </c>
      <c r="C335">
        <v>8.24</v>
      </c>
      <c r="D335" s="8">
        <f>VLOOKUP(B335,'BAF AIF 3'!$B:$D,3,0)</f>
        <v>3883.55</v>
      </c>
    </row>
    <row r="336" spans="1:4">
      <c r="A336" s="80" t="s">
        <v>3</v>
      </c>
      <c r="B336" s="2">
        <v>43964</v>
      </c>
      <c r="C336">
        <v>8.3737999999999992</v>
      </c>
      <c r="D336" s="8">
        <f>VLOOKUP(B336,'BAF AIF 3'!$B:$D,3,0)</f>
        <v>3958.03</v>
      </c>
    </row>
    <row r="337" spans="1:4">
      <c r="A337" s="80" t="s">
        <v>3</v>
      </c>
      <c r="B337" s="2">
        <v>43965</v>
      </c>
      <c r="C337">
        <v>8.2332999999999998</v>
      </c>
      <c r="D337" s="8">
        <f>VLOOKUP(B337,'BAF AIF 3'!$B:$D,3,0)</f>
        <v>3875.19</v>
      </c>
    </row>
    <row r="338" spans="1:4">
      <c r="A338" s="80" t="s">
        <v>3</v>
      </c>
      <c r="B338" s="2">
        <v>43966</v>
      </c>
      <c r="C338">
        <v>8.2132000000000005</v>
      </c>
      <c r="D338" s="8">
        <f>VLOOKUP(B338,'BAF AIF 3'!$B:$D,3,0)</f>
        <v>3868.53</v>
      </c>
    </row>
    <row r="339" spans="1:4">
      <c r="A339" s="80" t="s">
        <v>3</v>
      </c>
      <c r="B339" s="2">
        <v>43967</v>
      </c>
      <c r="C339">
        <v>8.2126999999999999</v>
      </c>
      <c r="D339" s="8">
        <f>VLOOKUP(B339,'BAF AIF 3'!$B:$D,3,0)</f>
        <v>3868.53</v>
      </c>
    </row>
    <row r="340" spans="1:4">
      <c r="A340" s="80" t="s">
        <v>3</v>
      </c>
      <c r="B340" s="2">
        <v>43968</v>
      </c>
      <c r="C340">
        <v>8.2121999999999993</v>
      </c>
      <c r="D340" s="8">
        <f>VLOOKUP(B340,'BAF AIF 3'!$B:$D,3,0)</f>
        <v>3868.53</v>
      </c>
    </row>
    <row r="341" spans="1:4">
      <c r="A341" s="80" t="s">
        <v>3</v>
      </c>
      <c r="B341" s="2">
        <v>43969</v>
      </c>
      <c r="C341">
        <v>7.8963000000000001</v>
      </c>
      <c r="D341" s="8">
        <f>VLOOKUP(B341,'BAF AIF 3'!$B:$D,3,0)</f>
        <v>3734.22</v>
      </c>
    </row>
    <row r="342" spans="1:4">
      <c r="A342" s="80" t="s">
        <v>3</v>
      </c>
      <c r="B342" s="2">
        <v>43970</v>
      </c>
      <c r="C342">
        <v>7.9325999999999999</v>
      </c>
      <c r="D342" s="8">
        <f>VLOOKUP(B342,'BAF AIF 3'!$B:$D,3,0)</f>
        <v>3755.51</v>
      </c>
    </row>
    <row r="343" spans="1:4">
      <c r="A343" s="80" t="s">
        <v>3</v>
      </c>
      <c r="B343" s="2">
        <v>43971</v>
      </c>
      <c r="C343">
        <v>8.0967000000000002</v>
      </c>
      <c r="D343" s="8">
        <f>VLOOKUP(B343,'BAF AIF 3'!$B:$D,3,0)</f>
        <v>3831.46</v>
      </c>
    </row>
    <row r="344" spans="1:4">
      <c r="A344" s="80" t="s">
        <v>3</v>
      </c>
      <c r="B344" s="2">
        <v>43972</v>
      </c>
      <c r="C344">
        <v>8.1730999999999998</v>
      </c>
      <c r="D344" s="8">
        <f>VLOOKUP(B344,'BAF AIF 3'!$B:$D,3,0)</f>
        <v>3850.67</v>
      </c>
    </row>
    <row r="345" spans="1:4">
      <c r="A345" s="80" t="s">
        <v>3</v>
      </c>
      <c r="B345" s="2">
        <v>43973</v>
      </c>
      <c r="C345">
        <v>8.1258999999999997</v>
      </c>
      <c r="D345" s="8">
        <f>VLOOKUP(B345,'BAF AIF 3'!$B:$D,3,0)</f>
        <v>3823.44</v>
      </c>
    </row>
    <row r="346" spans="1:4">
      <c r="A346" s="80" t="s">
        <v>3</v>
      </c>
      <c r="B346" s="2">
        <v>43974</v>
      </c>
      <c r="C346">
        <v>8.1254000000000008</v>
      </c>
      <c r="D346" s="8">
        <f>VLOOKUP(B346,'BAF AIF 3'!$B:$D,3,0)</f>
        <v>3823.44</v>
      </c>
    </row>
    <row r="347" spans="1:4">
      <c r="A347" s="80" t="s">
        <v>3</v>
      </c>
      <c r="B347" s="2">
        <v>43975</v>
      </c>
      <c r="C347">
        <v>8.1249000000000002</v>
      </c>
      <c r="D347" s="8">
        <f>VLOOKUP(B347,'BAF AIF 3'!$B:$D,3,0)</f>
        <v>3823.44</v>
      </c>
    </row>
    <row r="348" spans="1:4">
      <c r="A348" s="80" t="s">
        <v>3</v>
      </c>
      <c r="B348" s="2">
        <v>43976</v>
      </c>
      <c r="C348">
        <v>8.1243999999999996</v>
      </c>
      <c r="D348" s="8">
        <f>VLOOKUP(B348,'BAF AIF 3'!$B:$D,3,0)</f>
        <v>3823.44</v>
      </c>
    </row>
    <row r="349" spans="1:4">
      <c r="A349" s="80" t="s">
        <v>3</v>
      </c>
      <c r="B349" s="2">
        <v>43977</v>
      </c>
      <c r="C349">
        <v>8.2064000000000004</v>
      </c>
      <c r="D349" s="8">
        <f>VLOOKUP(B349,'BAF AIF 3'!$B:$D,3,0)</f>
        <v>3827.58</v>
      </c>
    </row>
    <row r="350" spans="1:4">
      <c r="A350" s="80" t="s">
        <v>3</v>
      </c>
      <c r="B350" s="2">
        <v>43978</v>
      </c>
      <c r="C350">
        <v>8.4257000000000009</v>
      </c>
      <c r="D350" s="8">
        <f>VLOOKUP(B350,'BAF AIF 3'!$B:$D,3,0)</f>
        <v>3923.37</v>
      </c>
    </row>
    <row r="351" spans="1:4">
      <c r="A351" s="80" t="s">
        <v>3</v>
      </c>
      <c r="B351" s="2">
        <v>43979</v>
      </c>
      <c r="C351">
        <v>8.5931999999999995</v>
      </c>
      <c r="D351" s="8">
        <f>VLOOKUP(B351,'BAF AIF 3'!$B:$D,3,0)</f>
        <v>3994.14</v>
      </c>
    </row>
    <row r="352" spans="1:4">
      <c r="A352" s="80" t="s">
        <v>3</v>
      </c>
      <c r="B352" s="2">
        <v>43980</v>
      </c>
      <c r="C352">
        <v>8.7001000000000008</v>
      </c>
      <c r="D352" s="8">
        <f>VLOOKUP(B352,'BAF AIF 3'!$B:$D,3,0)</f>
        <v>4040.42</v>
      </c>
    </row>
    <row r="353" spans="1:4">
      <c r="A353" s="80" t="s">
        <v>3</v>
      </c>
      <c r="B353" s="2">
        <v>43981</v>
      </c>
      <c r="C353">
        <v>8.6996000000000002</v>
      </c>
      <c r="D353" s="8">
        <f>VLOOKUP(B353,'BAF AIF 3'!$B:$D,3,0)</f>
        <v>4040.42</v>
      </c>
    </row>
    <row r="354" spans="1:4">
      <c r="A354" s="80" t="s">
        <v>3</v>
      </c>
      <c r="B354" s="2">
        <v>43982</v>
      </c>
      <c r="C354">
        <v>8.6990999999999996</v>
      </c>
      <c r="D354" s="8">
        <f>VLOOKUP(B354,'BAF AIF 3'!$B:$D,3,0)</f>
        <v>4040.42</v>
      </c>
    </row>
    <row r="355" spans="1:4">
      <c r="A355" s="80" t="s">
        <v>3</v>
      </c>
      <c r="B355" s="2">
        <v>43983</v>
      </c>
      <c r="C355">
        <v>8.9184000000000001</v>
      </c>
      <c r="D355" s="8">
        <f>VLOOKUP(B355,'BAF AIF 3'!$B:$D,3,0)</f>
        <v>4140.17</v>
      </c>
    </row>
    <row r="356" spans="1:4">
      <c r="A356" s="80" t="s">
        <v>3</v>
      </c>
      <c r="B356" s="2">
        <v>43984</v>
      </c>
      <c r="C356">
        <v>9.0347000000000008</v>
      </c>
      <c r="D356" s="8">
        <f>VLOOKUP(B356,'BAF AIF 3'!$B:$D,3,0)</f>
        <v>4199.8100000000004</v>
      </c>
    </row>
    <row r="357" spans="1:4">
      <c r="A357" s="80" t="s">
        <v>3</v>
      </c>
      <c r="B357" s="2">
        <v>43985</v>
      </c>
      <c r="C357">
        <v>9.0854999999999997</v>
      </c>
      <c r="D357" s="8">
        <f>VLOOKUP(B357,'BAF AIF 3'!$B:$D,3,0)</f>
        <v>4231.75</v>
      </c>
    </row>
    <row r="358" spans="1:4">
      <c r="A358" s="80" t="s">
        <v>3</v>
      </c>
      <c r="B358" s="2">
        <v>43986</v>
      </c>
      <c r="C358">
        <v>9.0206</v>
      </c>
      <c r="D358" s="8">
        <f>VLOOKUP(B358,'BAF AIF 3'!$B:$D,3,0)</f>
        <v>4224.41</v>
      </c>
    </row>
    <row r="359" spans="1:4">
      <c r="A359" s="80" t="s">
        <v>3</v>
      </c>
      <c r="B359" s="2">
        <v>43987</v>
      </c>
      <c r="C359">
        <v>9.1195000000000004</v>
      </c>
      <c r="D359" s="8">
        <f>VLOOKUP(B359,'BAF AIF 3'!$B:$D,3,0)</f>
        <v>4276.47</v>
      </c>
    </row>
    <row r="360" spans="1:4">
      <c r="A360" s="80" t="s">
        <v>3</v>
      </c>
      <c r="B360" s="2">
        <v>43988</v>
      </c>
      <c r="C360">
        <v>9.1189</v>
      </c>
      <c r="D360" s="8">
        <f>VLOOKUP(B360,'BAF AIF 3'!$B:$D,3,0)</f>
        <v>4276.47</v>
      </c>
    </row>
    <row r="361" spans="1:4">
      <c r="A361" s="80" t="s">
        <v>3</v>
      </c>
      <c r="B361" s="2">
        <v>43989</v>
      </c>
      <c r="C361">
        <v>9.1183999999999994</v>
      </c>
      <c r="D361" s="8">
        <f>VLOOKUP(B361,'BAF AIF 3'!$B:$D,3,0)</f>
        <v>4276.47</v>
      </c>
    </row>
    <row r="362" spans="1:4">
      <c r="A362" s="80" t="s">
        <v>3</v>
      </c>
      <c r="B362" s="2">
        <v>43990</v>
      </c>
      <c r="C362">
        <v>9.1109000000000009</v>
      </c>
      <c r="D362" s="8">
        <f>VLOOKUP(B362,'BAF AIF 3'!$B:$D,3,0)</f>
        <v>4285.8599999999997</v>
      </c>
    </row>
    <row r="363" spans="1:4">
      <c r="A363" s="80" t="s">
        <v>3</v>
      </c>
      <c r="B363" s="2">
        <v>43991</v>
      </c>
      <c r="C363">
        <v>8.9771999999999998</v>
      </c>
      <c r="D363" s="8">
        <f>VLOOKUP(B363,'BAF AIF 3'!$B:$D,3,0)</f>
        <v>4241.99</v>
      </c>
    </row>
    <row r="364" spans="1:4">
      <c r="A364" s="80" t="s">
        <v>3</v>
      </c>
      <c r="B364" s="2">
        <v>43992</v>
      </c>
      <c r="C364">
        <v>9.0692000000000004</v>
      </c>
      <c r="D364" s="8">
        <f>VLOOKUP(B364,'BAF AIF 3'!$B:$D,3,0)</f>
        <v>4270.71</v>
      </c>
    </row>
    <row r="365" spans="1:4">
      <c r="A365" s="80" t="s">
        <v>3</v>
      </c>
      <c r="B365" s="2">
        <v>43993</v>
      </c>
      <c r="C365">
        <v>8.9013000000000009</v>
      </c>
      <c r="D365" s="8">
        <f>VLOOKUP(B365,'BAF AIF 3'!$B:$D,3,0)</f>
        <v>4186.32</v>
      </c>
    </row>
    <row r="366" spans="1:4">
      <c r="A366" s="80" t="s">
        <v>3</v>
      </c>
      <c r="B366" s="2">
        <v>43994</v>
      </c>
      <c r="C366">
        <v>8.9280000000000008</v>
      </c>
      <c r="D366" s="8">
        <f>VLOOKUP(B366,'BAF AIF 3'!$B:$D,3,0)</f>
        <v>4218.82</v>
      </c>
    </row>
    <row r="367" spans="1:4">
      <c r="A367" s="80" t="s">
        <v>3</v>
      </c>
      <c r="B367" s="2">
        <v>43995</v>
      </c>
      <c r="C367">
        <v>8.9275000000000002</v>
      </c>
      <c r="D367" s="8">
        <f>VLOOKUP(B367,'BAF AIF 3'!$B:$D,3,0)</f>
        <v>4218.82</v>
      </c>
    </row>
    <row r="368" spans="1:4">
      <c r="A368" s="80" t="s">
        <v>3</v>
      </c>
      <c r="B368" s="2">
        <v>43996</v>
      </c>
      <c r="C368">
        <v>8.9268999999999998</v>
      </c>
      <c r="D368" s="8">
        <f>VLOOKUP(B368,'BAF AIF 3'!$B:$D,3,0)</f>
        <v>4218.82</v>
      </c>
    </row>
    <row r="369" spans="1:4">
      <c r="A369" s="80" t="s">
        <v>3</v>
      </c>
      <c r="B369" s="2">
        <v>43997</v>
      </c>
      <c r="C369">
        <v>8.7494999999999994</v>
      </c>
      <c r="D369" s="8">
        <f>VLOOKUP(B369,'BAF AIF 3'!$B:$D,3,0)</f>
        <v>4158.22</v>
      </c>
    </row>
    <row r="370" spans="1:4">
      <c r="A370" s="80" t="s">
        <v>3</v>
      </c>
      <c r="B370" s="2">
        <v>43998</v>
      </c>
      <c r="C370">
        <v>8.8549000000000007</v>
      </c>
      <c r="D370" s="8">
        <f>VLOOKUP(B370,'BAF AIF 3'!$B:$D,3,0)</f>
        <v>4193.18</v>
      </c>
    </row>
    <row r="371" spans="1:4">
      <c r="A371" s="80" t="s">
        <v>3</v>
      </c>
      <c r="B371" s="2">
        <v>43999</v>
      </c>
      <c r="C371">
        <v>8.8168000000000006</v>
      </c>
      <c r="D371" s="8">
        <f>VLOOKUP(B371,'BAF AIF 3'!$B:$D,3,0)</f>
        <v>4186.96</v>
      </c>
    </row>
    <row r="372" spans="1:4">
      <c r="A372" s="80" t="s">
        <v>3</v>
      </c>
      <c r="B372" s="2">
        <v>44000</v>
      </c>
      <c r="C372">
        <v>8.9533000000000005</v>
      </c>
      <c r="D372" s="8">
        <f>VLOOKUP(B372,'BAF AIF 3'!$B:$D,3,0)</f>
        <v>4260.5</v>
      </c>
    </row>
    <row r="373" spans="1:4">
      <c r="A373" s="80" t="s">
        <v>3</v>
      </c>
      <c r="B373" s="2">
        <v>44001</v>
      </c>
      <c r="C373">
        <v>9.0754999999999999</v>
      </c>
      <c r="D373" s="8">
        <f>VLOOKUP(B373,'BAF AIF 3'!$B:$D,3,0)</f>
        <v>4322.17</v>
      </c>
    </row>
    <row r="374" spans="1:4">
      <c r="A374" s="80" t="s">
        <v>3</v>
      </c>
      <c r="B374" s="2">
        <v>44002</v>
      </c>
      <c r="C374">
        <v>9.0748999999999995</v>
      </c>
      <c r="D374" s="8">
        <f>VLOOKUP(B374,'BAF AIF 3'!$B:$D,3,0)</f>
        <v>4322.17</v>
      </c>
    </row>
    <row r="375" spans="1:4">
      <c r="A375" s="80" t="s">
        <v>3</v>
      </c>
      <c r="B375" s="2">
        <v>44003</v>
      </c>
      <c r="C375">
        <v>9.0744000000000007</v>
      </c>
      <c r="D375" s="8">
        <f>VLOOKUP(B375,'BAF AIF 3'!$B:$D,3,0)</f>
        <v>4322.17</v>
      </c>
    </row>
    <row r="376" spans="1:4">
      <c r="A376" s="80" t="s">
        <v>3</v>
      </c>
      <c r="B376" s="2">
        <v>44004</v>
      </c>
      <c r="C376">
        <v>9.1087000000000007</v>
      </c>
      <c r="D376" s="8">
        <f>VLOOKUP(B376,'BAF AIF 3'!$B:$D,3,0)</f>
        <v>4360.83</v>
      </c>
    </row>
    <row r="377" spans="1:4">
      <c r="A377" s="80" t="s">
        <v>3</v>
      </c>
      <c r="B377" s="2">
        <v>44005</v>
      </c>
      <c r="C377">
        <v>9.2197999999999993</v>
      </c>
      <c r="D377" s="8">
        <f>VLOOKUP(B377,'BAF AIF 3'!$B:$D,3,0)</f>
        <v>4430</v>
      </c>
    </row>
    <row r="378" spans="1:4">
      <c r="A378" s="80" t="s">
        <v>3</v>
      </c>
      <c r="B378" s="2">
        <v>44006</v>
      </c>
      <c r="C378">
        <v>9.1788000000000007</v>
      </c>
      <c r="D378" s="8">
        <f>VLOOKUP(B378,'BAF AIF 3'!$B:$D,3,0)</f>
        <v>4364.83</v>
      </c>
    </row>
    <row r="379" spans="1:4">
      <c r="A379" s="80" t="s">
        <v>3</v>
      </c>
      <c r="B379" s="2">
        <v>44007</v>
      </c>
      <c r="C379">
        <v>9.2403999999999993</v>
      </c>
      <c r="D379" s="8">
        <f>VLOOKUP(B379,'BAF AIF 3'!$B:$D,3,0)</f>
        <v>4365.72</v>
      </c>
    </row>
    <row r="380" spans="1:4">
      <c r="A380" s="80" t="s">
        <v>3</v>
      </c>
      <c r="B380" s="2">
        <v>44008</v>
      </c>
      <c r="C380">
        <v>9.2617999999999991</v>
      </c>
      <c r="D380" s="8">
        <f>VLOOKUP(B380,'BAF AIF 3'!$B:$D,3,0)</f>
        <v>4398.79</v>
      </c>
    </row>
    <row r="381" spans="1:4">
      <c r="A381" s="80" t="s">
        <v>3</v>
      </c>
      <c r="B381" s="2">
        <v>44009</v>
      </c>
      <c r="C381">
        <v>9.2613000000000003</v>
      </c>
      <c r="D381" s="8">
        <f>VLOOKUP(B381,'BAF AIF 3'!$B:$D,3,0)</f>
        <v>4398.79</v>
      </c>
    </row>
    <row r="382" spans="1:4">
      <c r="A382" s="80" t="s">
        <v>3</v>
      </c>
      <c r="B382" s="2">
        <v>44010</v>
      </c>
      <c r="C382">
        <v>9.2606999999999999</v>
      </c>
      <c r="D382" s="8">
        <f>VLOOKUP(B382,'BAF AIF 3'!$B:$D,3,0)</f>
        <v>4398.79</v>
      </c>
    </row>
    <row r="383" spans="1:4">
      <c r="A383" s="80" t="s">
        <v>3</v>
      </c>
      <c r="B383" s="2">
        <v>44011</v>
      </c>
      <c r="C383">
        <v>9.2431000000000001</v>
      </c>
      <c r="D383" s="8">
        <f>VLOOKUP(B383,'BAF AIF 3'!$B:$D,3,0)</f>
        <v>4363.66</v>
      </c>
    </row>
    <row r="384" spans="1:4">
      <c r="A384" s="80" t="s">
        <v>3</v>
      </c>
      <c r="B384" s="2">
        <v>44012</v>
      </c>
      <c r="C384">
        <v>9.3231000000000002</v>
      </c>
      <c r="D384" s="8">
        <f>VLOOKUP(B384,'BAF AIF 3'!$B:$D,3,0)</f>
        <v>4356.3</v>
      </c>
    </row>
    <row r="385" spans="1:4">
      <c r="A385" s="80" t="s">
        <v>3</v>
      </c>
      <c r="B385" s="2">
        <v>44013</v>
      </c>
      <c r="C385">
        <v>9.3503000000000007</v>
      </c>
      <c r="D385" s="8">
        <f>VLOOKUP(B385,'BAF AIF 3'!$B:$D,3,0)</f>
        <v>4400.7</v>
      </c>
    </row>
    <row r="386" spans="1:4">
      <c r="A386" s="80" t="s">
        <v>3</v>
      </c>
      <c r="B386" s="2">
        <v>44014</v>
      </c>
      <c r="C386">
        <v>9.3953000000000007</v>
      </c>
      <c r="D386" s="8">
        <f>VLOOKUP(B386,'BAF AIF 3'!$B:$D,3,0)</f>
        <v>4451.1400000000003</v>
      </c>
    </row>
    <row r="387" spans="1:4">
      <c r="A387" s="80" t="s">
        <v>3</v>
      </c>
      <c r="B387" s="2">
        <v>44015</v>
      </c>
      <c r="C387">
        <v>9.4924999999999997</v>
      </c>
      <c r="D387" s="8">
        <f>VLOOKUP(B387,'BAF AIF 3'!$B:$D,3,0)</f>
        <v>4476.46</v>
      </c>
    </row>
    <row r="388" spans="1:4">
      <c r="A388" s="80" t="s">
        <v>3</v>
      </c>
      <c r="B388" s="2">
        <v>44016</v>
      </c>
      <c r="C388">
        <v>9.4918999999999993</v>
      </c>
      <c r="D388" s="8">
        <f>VLOOKUP(B388,'BAF AIF 3'!$B:$D,3,0)</f>
        <v>4476.46</v>
      </c>
    </row>
    <row r="389" spans="1:4">
      <c r="A389" s="80" t="s">
        <v>3</v>
      </c>
      <c r="B389" s="2">
        <v>44017</v>
      </c>
      <c r="C389">
        <v>9.4913000000000007</v>
      </c>
      <c r="D389" s="8">
        <f>VLOOKUP(B389,'BAF AIF 3'!$B:$D,3,0)</f>
        <v>4476.46</v>
      </c>
    </row>
    <row r="390" spans="1:4">
      <c r="A390" s="80" t="s">
        <v>3</v>
      </c>
      <c r="B390" s="2">
        <v>44018</v>
      </c>
      <c r="C390">
        <v>9.6371000000000002</v>
      </c>
      <c r="D390" s="8">
        <f>VLOOKUP(B390,'BAF AIF 3'!$B:$D,3,0)</f>
        <v>4530.6099999999997</v>
      </c>
    </row>
    <row r="391" spans="1:4">
      <c r="A391" s="80" t="s">
        <v>3</v>
      </c>
      <c r="B391" s="2">
        <v>44019</v>
      </c>
      <c r="C391">
        <v>9.6907999999999994</v>
      </c>
      <c r="D391" s="8">
        <f>VLOOKUP(B391,'BAF AIF 3'!$B:$D,3,0)</f>
        <v>4547.42</v>
      </c>
    </row>
    <row r="392" spans="1:4">
      <c r="A392" s="80" t="s">
        <v>3</v>
      </c>
      <c r="B392" s="2">
        <v>44020</v>
      </c>
      <c r="C392">
        <v>9.6014999999999997</v>
      </c>
      <c r="D392" s="8">
        <f>VLOOKUP(B392,'BAF AIF 3'!$B:$D,3,0)</f>
        <v>4510.92</v>
      </c>
    </row>
    <row r="393" spans="1:4">
      <c r="A393" s="80" t="s">
        <v>3</v>
      </c>
      <c r="B393" s="2">
        <v>44021</v>
      </c>
      <c r="C393">
        <v>9.6704000000000008</v>
      </c>
      <c r="D393" s="8">
        <f>VLOOKUP(B393,'BAF AIF 3'!$B:$D,3,0)</f>
        <v>4546.99</v>
      </c>
    </row>
    <row r="394" spans="1:4">
      <c r="A394" s="80" t="s">
        <v>3</v>
      </c>
      <c r="B394" s="2">
        <v>44022</v>
      </c>
      <c r="C394">
        <v>9.6494</v>
      </c>
      <c r="D394" s="8">
        <f>VLOOKUP(B394,'BAF AIF 3'!$B:$D,3,0)</f>
        <v>4527.59</v>
      </c>
    </row>
    <row r="395" spans="1:4">
      <c r="A395" s="80" t="s">
        <v>3</v>
      </c>
      <c r="B395" s="2">
        <v>44023</v>
      </c>
      <c r="C395">
        <v>9.6487999999999996</v>
      </c>
      <c r="D395" s="8">
        <f>VLOOKUP(B395,'BAF AIF 3'!$B:$D,3,0)</f>
        <v>4527.59</v>
      </c>
    </row>
    <row r="396" spans="1:4">
      <c r="A396" s="80" t="s">
        <v>3</v>
      </c>
      <c r="B396" s="2">
        <v>44024</v>
      </c>
      <c r="C396">
        <v>9.6481999999999992</v>
      </c>
      <c r="D396" s="8">
        <f>VLOOKUP(B396,'BAF AIF 3'!$B:$D,3,0)</f>
        <v>4527.59</v>
      </c>
    </row>
    <row r="397" spans="1:4">
      <c r="A397" s="80" t="s">
        <v>3</v>
      </c>
      <c r="B397" s="2">
        <v>44025</v>
      </c>
      <c r="C397">
        <v>9.6437000000000008</v>
      </c>
      <c r="D397" s="8">
        <f>VLOOKUP(B397,'BAF AIF 3'!$B:$D,3,0)</f>
        <v>4539.49</v>
      </c>
    </row>
    <row r="398" spans="1:4">
      <c r="A398" s="80" t="s">
        <v>3</v>
      </c>
      <c r="B398" s="2">
        <v>44026</v>
      </c>
      <c r="C398">
        <v>9.4948999999999995</v>
      </c>
      <c r="D398" s="8">
        <f>VLOOKUP(B398,'BAF AIF 3'!$B:$D,3,0)</f>
        <v>4465.74</v>
      </c>
    </row>
    <row r="399" spans="1:4">
      <c r="A399" s="80" t="s">
        <v>3</v>
      </c>
      <c r="B399" s="2">
        <v>44027</v>
      </c>
      <c r="C399">
        <v>9.4687999999999999</v>
      </c>
      <c r="D399" s="8">
        <f>VLOOKUP(B399,'BAF AIF 3'!$B:$D,3,0)</f>
        <v>4465.37</v>
      </c>
    </row>
    <row r="400" spans="1:4">
      <c r="A400" s="80" t="s">
        <v>3</v>
      </c>
      <c r="B400" s="2">
        <v>44028</v>
      </c>
      <c r="C400">
        <v>9.6565999999999992</v>
      </c>
      <c r="D400" s="8">
        <f>VLOOKUP(B400,'BAF AIF 3'!$B:$D,3,0)</f>
        <v>4509.82</v>
      </c>
    </row>
    <row r="401" spans="1:4">
      <c r="A401" s="80" t="s">
        <v>3</v>
      </c>
      <c r="B401" s="2">
        <v>44029</v>
      </c>
      <c r="C401">
        <v>9.7058999999999997</v>
      </c>
      <c r="D401" s="8">
        <f>VLOOKUP(B401,'BAF AIF 3'!$B:$D,3,0)</f>
        <v>4579.1499999999996</v>
      </c>
    </row>
    <row r="402" spans="1:4">
      <c r="A402" s="80" t="s">
        <v>3</v>
      </c>
      <c r="B402" s="2">
        <v>44030</v>
      </c>
      <c r="C402">
        <v>9.7052999999999994</v>
      </c>
      <c r="D402" s="8">
        <f>VLOOKUP(B402,'BAF AIF 3'!$B:$D,3,0)</f>
        <v>4579.1499999999996</v>
      </c>
    </row>
    <row r="403" spans="1:4">
      <c r="A403" s="80" t="s">
        <v>3</v>
      </c>
      <c r="B403" s="2">
        <v>44031</v>
      </c>
      <c r="C403">
        <v>9.7047000000000008</v>
      </c>
      <c r="D403" s="8">
        <f>VLOOKUP(B403,'BAF AIF 3'!$B:$D,3,0)</f>
        <v>4579.1499999999996</v>
      </c>
    </row>
    <row r="404" spans="1:4">
      <c r="A404" s="80" t="s">
        <v>3</v>
      </c>
      <c r="B404" s="2">
        <v>44032</v>
      </c>
      <c r="C404">
        <v>9.7847000000000008</v>
      </c>
      <c r="D404" s="8">
        <f>VLOOKUP(B404,'BAF AIF 3'!$B:$D,3,0)</f>
        <v>4624.41</v>
      </c>
    </row>
    <row r="405" spans="1:4">
      <c r="A405" s="80" t="s">
        <v>3</v>
      </c>
      <c r="B405" s="2">
        <v>44033</v>
      </c>
      <c r="C405">
        <v>9.8785000000000007</v>
      </c>
      <c r="D405" s="8">
        <f>VLOOKUP(B405,'BAF AIF 3'!$B:$D,3,0)</f>
        <v>4671.13</v>
      </c>
    </row>
    <row r="406" spans="1:4">
      <c r="A406" s="80" t="s">
        <v>3</v>
      </c>
      <c r="B406" s="2">
        <v>44034</v>
      </c>
      <c r="C406">
        <v>9.8323</v>
      </c>
      <c r="D406" s="8">
        <f>VLOOKUP(B406,'BAF AIF 3'!$B:$D,3,0)</f>
        <v>4659</v>
      </c>
    </row>
    <row r="407" spans="1:4">
      <c r="A407" s="80" t="s">
        <v>3</v>
      </c>
      <c r="B407" s="2">
        <v>44035</v>
      </c>
      <c r="C407">
        <v>9.9047999999999998</v>
      </c>
      <c r="D407" s="8">
        <f>VLOOKUP(B407,'BAF AIF 3'!$B:$D,3,0)</f>
        <v>4692.8999999999996</v>
      </c>
    </row>
    <row r="408" spans="1:4">
      <c r="A408" s="80" t="s">
        <v>3</v>
      </c>
      <c r="B408" s="2">
        <v>44036</v>
      </c>
      <c r="C408">
        <v>9.8160000000000007</v>
      </c>
      <c r="D408" s="8">
        <f>VLOOKUP(B408,'BAF AIF 3'!$B:$D,3,0)</f>
        <v>4678.5600000000004</v>
      </c>
    </row>
    <row r="409" spans="1:4">
      <c r="A409" s="80" t="s">
        <v>3</v>
      </c>
      <c r="B409" s="2">
        <v>44037</v>
      </c>
      <c r="C409">
        <v>9.8154000000000003</v>
      </c>
      <c r="D409" s="8">
        <f>VLOOKUP(B409,'BAF AIF 3'!$B:$D,3,0)</f>
        <v>4678.5600000000004</v>
      </c>
    </row>
    <row r="410" spans="1:4">
      <c r="A410" s="80" t="s">
        <v>3</v>
      </c>
      <c r="B410" s="2">
        <v>44038</v>
      </c>
      <c r="C410">
        <v>9.8147000000000002</v>
      </c>
      <c r="D410" s="8">
        <f>VLOOKUP(B410,'BAF AIF 3'!$B:$D,3,0)</f>
        <v>4678.5600000000004</v>
      </c>
    </row>
    <row r="411" spans="1:4">
      <c r="A411" s="80" t="s">
        <v>3</v>
      </c>
      <c r="B411" s="2">
        <v>44039</v>
      </c>
      <c r="C411">
        <v>9.7537000000000003</v>
      </c>
      <c r="D411" s="8">
        <f>VLOOKUP(B411,'BAF AIF 3'!$B:$D,3,0)</f>
        <v>4648.2700000000004</v>
      </c>
    </row>
    <row r="412" spans="1:4">
      <c r="A412" s="80" t="s">
        <v>3</v>
      </c>
      <c r="B412" s="2">
        <v>44040</v>
      </c>
      <c r="C412">
        <v>9.8726000000000003</v>
      </c>
      <c r="D412" s="8">
        <f>VLOOKUP(B412,'BAF AIF 3'!$B:$D,3,0)</f>
        <v>4710.1099999999997</v>
      </c>
    </row>
    <row r="413" spans="1:4">
      <c r="A413" s="80" t="s">
        <v>3</v>
      </c>
      <c r="B413" s="2">
        <v>44041</v>
      </c>
      <c r="C413">
        <v>9.8452999999999999</v>
      </c>
      <c r="D413" s="8">
        <f>VLOOKUP(B413,'BAF AIF 3'!$B:$D,3,0)</f>
        <v>4685.18</v>
      </c>
    </row>
    <row r="414" spans="1:4">
      <c r="A414" s="80" t="s">
        <v>3</v>
      </c>
      <c r="B414" s="2">
        <v>44042</v>
      </c>
      <c r="C414">
        <v>9.7994000000000003</v>
      </c>
      <c r="D414" s="8">
        <f>VLOOKUP(B414,'BAF AIF 3'!$B:$D,3,0)</f>
        <v>4652.6000000000004</v>
      </c>
    </row>
    <row r="415" spans="1:4">
      <c r="A415" s="80" t="s">
        <v>3</v>
      </c>
      <c r="B415" s="2">
        <v>44043</v>
      </c>
      <c r="C415">
        <v>9.7583000000000002</v>
      </c>
      <c r="D415" s="8">
        <f>VLOOKUP(B415,'BAF AIF 3'!$B:$D,3,0)</f>
        <v>4653.04</v>
      </c>
    </row>
    <row r="416" spans="1:4">
      <c r="A416" s="80" t="s">
        <v>3</v>
      </c>
      <c r="B416" s="2">
        <v>44044</v>
      </c>
      <c r="C416">
        <v>9.7576999999999998</v>
      </c>
      <c r="D416" s="8">
        <f>VLOOKUP(B416,'BAF AIF 3'!$B:$D,3,0)</f>
        <v>4653.04</v>
      </c>
    </row>
    <row r="417" spans="1:4">
      <c r="A417" s="80" t="s">
        <v>3</v>
      </c>
      <c r="B417" s="2">
        <v>44045</v>
      </c>
      <c r="C417">
        <v>9.7570999999999994</v>
      </c>
      <c r="D417" s="8">
        <f>VLOOKUP(B417,'BAF AIF 3'!$B:$D,3,0)</f>
        <v>4653.04</v>
      </c>
    </row>
    <row r="418" spans="1:4">
      <c r="A418" s="80" t="s">
        <v>3</v>
      </c>
      <c r="B418" s="2">
        <v>44046</v>
      </c>
      <c r="C418">
        <v>9.6155000000000008</v>
      </c>
      <c r="D418" s="8">
        <f>VLOOKUP(B418,'BAF AIF 3'!$B:$D,3,0)</f>
        <v>4592.18</v>
      </c>
    </row>
    <row r="419" spans="1:4">
      <c r="A419" s="80" t="s">
        <v>3</v>
      </c>
      <c r="B419" s="2">
        <v>44047</v>
      </c>
      <c r="C419">
        <v>9.6783000000000001</v>
      </c>
      <c r="D419" s="8">
        <f>VLOOKUP(B419,'BAF AIF 3'!$B:$D,3,0)</f>
        <v>4668.28</v>
      </c>
    </row>
    <row r="420" spans="1:4">
      <c r="A420" s="80" t="s">
        <v>3</v>
      </c>
      <c r="B420" s="2">
        <v>44048</v>
      </c>
      <c r="C420">
        <v>9.7696000000000005</v>
      </c>
      <c r="D420" s="8">
        <f>VLOOKUP(B420,'BAF AIF 3'!$B:$D,3,0)</f>
        <v>4672.8500000000004</v>
      </c>
    </row>
    <row r="421" spans="1:4">
      <c r="A421" s="80" t="s">
        <v>3</v>
      </c>
      <c r="B421" s="2">
        <v>44049</v>
      </c>
      <c r="C421">
        <v>9.8040000000000003</v>
      </c>
      <c r="D421" s="8">
        <f>VLOOKUP(B421,'BAF AIF 3'!$B:$D,3,0)</f>
        <v>4715.1499999999996</v>
      </c>
    </row>
    <row r="422" spans="1:4">
      <c r="A422" s="80" t="s">
        <v>3</v>
      </c>
      <c r="B422" s="2">
        <v>44050</v>
      </c>
      <c r="C422">
        <v>9.8005999999999993</v>
      </c>
      <c r="D422" s="8">
        <f>VLOOKUP(B422,'BAF AIF 3'!$B:$D,3,0)</f>
        <v>4728.55</v>
      </c>
    </row>
    <row r="423" spans="1:4">
      <c r="A423" s="80" t="s">
        <v>3</v>
      </c>
      <c r="B423" s="2">
        <v>44051</v>
      </c>
      <c r="C423">
        <v>9.8000000000000007</v>
      </c>
      <c r="D423" s="8">
        <f>VLOOKUP(B423,'BAF AIF 3'!$B:$D,3,0)</f>
        <v>4728.55</v>
      </c>
    </row>
    <row r="424" spans="1:4">
      <c r="A424" s="80" t="s">
        <v>3</v>
      </c>
      <c r="B424" s="2">
        <v>44052</v>
      </c>
      <c r="C424">
        <v>9.7994000000000003</v>
      </c>
      <c r="D424" s="8">
        <f>VLOOKUP(B424,'BAF AIF 3'!$B:$D,3,0)</f>
        <v>4728.55</v>
      </c>
    </row>
    <row r="425" spans="1:4">
      <c r="A425" s="80" t="s">
        <v>3</v>
      </c>
      <c r="B425" s="2">
        <v>44053</v>
      </c>
      <c r="C425">
        <v>9.8160000000000007</v>
      </c>
      <c r="D425" s="8">
        <f>VLOOKUP(B425,'BAF AIF 3'!$B:$D,3,0)</f>
        <v>4761.4399999999996</v>
      </c>
    </row>
    <row r="426" spans="1:4">
      <c r="A426" s="80" t="s">
        <v>3</v>
      </c>
      <c r="B426" s="2">
        <v>44054</v>
      </c>
      <c r="C426">
        <v>9.8579000000000008</v>
      </c>
      <c r="D426" s="8">
        <f>VLOOKUP(B426,'BAF AIF 3'!$B:$D,3,0)</f>
        <v>4775.08</v>
      </c>
    </row>
    <row r="427" spans="1:4">
      <c r="A427" s="80" t="s">
        <v>3</v>
      </c>
      <c r="B427" s="2">
        <v>44055</v>
      </c>
      <c r="C427">
        <v>9.8404000000000007</v>
      </c>
      <c r="D427" s="8">
        <f>VLOOKUP(B427,'BAF AIF 3'!$B:$D,3,0)</f>
        <v>4770.26</v>
      </c>
    </row>
    <row r="428" spans="1:4">
      <c r="A428" s="80" t="s">
        <v>3</v>
      </c>
      <c r="B428" s="2">
        <v>44056</v>
      </c>
      <c r="C428">
        <v>9.7992000000000008</v>
      </c>
      <c r="D428" s="8">
        <f>VLOOKUP(B428,'BAF AIF 3'!$B:$D,3,0)</f>
        <v>4779.3100000000004</v>
      </c>
    </row>
    <row r="429" spans="1:4">
      <c r="A429" s="80" t="s">
        <v>3</v>
      </c>
      <c r="B429" s="2">
        <v>44057</v>
      </c>
      <c r="C429">
        <v>9.6761999999999997</v>
      </c>
      <c r="D429" s="8">
        <f>VLOOKUP(B429,'BAF AIF 3'!$B:$D,3,0)</f>
        <v>4729.8500000000004</v>
      </c>
    </row>
    <row r="430" spans="1:4">
      <c r="A430" s="80" t="s">
        <v>3</v>
      </c>
      <c r="B430" s="2">
        <v>44058</v>
      </c>
      <c r="C430">
        <v>9.6755999999999993</v>
      </c>
      <c r="D430" s="8">
        <f>VLOOKUP(B430,'BAF AIF 3'!$B:$D,3,0)</f>
        <v>4729.8500000000004</v>
      </c>
    </row>
    <row r="431" spans="1:4">
      <c r="A431" s="80" t="s">
        <v>3</v>
      </c>
      <c r="B431" s="2">
        <v>44059</v>
      </c>
      <c r="C431">
        <v>9.6750000000000007</v>
      </c>
      <c r="D431" s="8">
        <f>VLOOKUP(B431,'BAF AIF 3'!$B:$D,3,0)</f>
        <v>4729.8500000000004</v>
      </c>
    </row>
    <row r="432" spans="1:4">
      <c r="A432" s="80" t="s">
        <v>3</v>
      </c>
      <c r="B432" s="2">
        <v>44060</v>
      </c>
      <c r="C432">
        <v>9.7501999999999995</v>
      </c>
      <c r="D432" s="8">
        <f>VLOOKUP(B432,'BAF AIF 3'!$B:$D,3,0)</f>
        <v>4756.2700000000004</v>
      </c>
    </row>
    <row r="433" spans="1:4">
      <c r="A433" s="80" t="s">
        <v>3</v>
      </c>
      <c r="B433" s="2">
        <v>44061</v>
      </c>
      <c r="C433">
        <v>9.9202999999999992</v>
      </c>
      <c r="D433" s="8">
        <f>VLOOKUP(B433,'BAF AIF 3'!$B:$D,3,0)</f>
        <v>4812.97</v>
      </c>
    </row>
    <row r="434" spans="1:4">
      <c r="A434" s="80" t="s">
        <v>3</v>
      </c>
      <c r="B434" s="2">
        <v>44062</v>
      </c>
      <c r="C434">
        <v>9.8963000000000001</v>
      </c>
      <c r="D434" s="8">
        <f>VLOOKUP(B434,'BAF AIF 3'!$B:$D,3,0)</f>
        <v>4826.32</v>
      </c>
    </row>
    <row r="435" spans="1:4">
      <c r="A435" s="80" t="s">
        <v>3</v>
      </c>
      <c r="B435" s="2">
        <v>44063</v>
      </c>
      <c r="C435">
        <v>9.8401999999999994</v>
      </c>
      <c r="D435" s="8">
        <f>VLOOKUP(B435,'BAF AIF 3'!$B:$D,3,0)</f>
        <v>4797.6899999999996</v>
      </c>
    </row>
    <row r="436" spans="1:4">
      <c r="A436" s="80" t="s">
        <v>3</v>
      </c>
      <c r="B436" s="2">
        <v>44064</v>
      </c>
      <c r="C436">
        <v>9.9876000000000005</v>
      </c>
      <c r="D436" s="8">
        <f>VLOOKUP(B436,'BAF AIF 3'!$B:$D,3,0)</f>
        <v>4822.95</v>
      </c>
    </row>
    <row r="437" spans="1:4">
      <c r="A437" s="80" t="s">
        <v>3</v>
      </c>
      <c r="B437" s="2">
        <v>44065</v>
      </c>
      <c r="C437">
        <v>9.9870000000000001</v>
      </c>
      <c r="D437" s="8">
        <f>VLOOKUP(B437,'BAF AIF 3'!$B:$D,3,0)</f>
        <v>4822.95</v>
      </c>
    </row>
    <row r="438" spans="1:4">
      <c r="A438" s="80" t="s">
        <v>3</v>
      </c>
      <c r="B438" s="2">
        <v>44066</v>
      </c>
      <c r="C438">
        <v>9.9863999999999997</v>
      </c>
      <c r="D438" s="8">
        <f>VLOOKUP(B438,'BAF AIF 3'!$B:$D,3,0)</f>
        <v>4822.95</v>
      </c>
    </row>
    <row r="439" spans="1:4">
      <c r="A439" s="80" t="s">
        <v>3</v>
      </c>
      <c r="B439" s="2">
        <v>44067</v>
      </c>
      <c r="C439">
        <v>10.0877</v>
      </c>
      <c r="D439" s="8">
        <f>VLOOKUP(B439,'BAF AIF 3'!$B:$D,3,0)</f>
        <v>4857.6000000000004</v>
      </c>
    </row>
    <row r="440" spans="1:4">
      <c r="A440" s="80" t="s">
        <v>3</v>
      </c>
      <c r="B440" s="2">
        <v>44068</v>
      </c>
      <c r="C440">
        <v>10.2316</v>
      </c>
      <c r="D440" s="8">
        <f>VLOOKUP(B440,'BAF AIF 3'!$B:$D,3,0)</f>
        <v>4864.71</v>
      </c>
    </row>
    <row r="441" spans="1:4">
      <c r="A441" s="80" t="s">
        <v>3</v>
      </c>
      <c r="B441" s="2">
        <v>44069</v>
      </c>
      <c r="C441">
        <v>10.3346</v>
      </c>
      <c r="D441" s="8">
        <f>VLOOKUP(B441,'BAF AIF 3'!$B:$D,3,0)</f>
        <v>4892.16</v>
      </c>
    </row>
    <row r="442" spans="1:4">
      <c r="A442" s="80" t="s">
        <v>3</v>
      </c>
      <c r="B442" s="2">
        <v>44070</v>
      </c>
      <c r="C442">
        <v>10.3597</v>
      </c>
      <c r="D442" s="8">
        <f>VLOOKUP(B442,'BAF AIF 3'!$B:$D,3,0)</f>
        <v>4900.0600000000004</v>
      </c>
    </row>
    <row r="443" spans="1:4">
      <c r="A443" s="80" t="s">
        <v>3</v>
      </c>
      <c r="B443" s="2">
        <v>44071</v>
      </c>
      <c r="C443">
        <v>10.4336</v>
      </c>
      <c r="D443" s="8">
        <f>VLOOKUP(B443,'BAF AIF 3'!$B:$D,3,0)</f>
        <v>4933.79</v>
      </c>
    </row>
    <row r="444" spans="1:4">
      <c r="A444" s="80" t="s">
        <v>3</v>
      </c>
      <c r="B444" s="2">
        <v>44072</v>
      </c>
      <c r="C444">
        <v>10.433</v>
      </c>
      <c r="D444" s="8">
        <f>VLOOKUP(B444,'BAF AIF 3'!$B:$D,3,0)</f>
        <v>4933.79</v>
      </c>
    </row>
    <row r="445" spans="1:4">
      <c r="A445" s="80" t="s">
        <v>3</v>
      </c>
      <c r="B445" s="2">
        <v>44073</v>
      </c>
      <c r="C445">
        <v>10.4323</v>
      </c>
      <c r="D445" s="8">
        <f>VLOOKUP(B445,'BAF AIF 3'!$B:$D,3,0)</f>
        <v>4933.79</v>
      </c>
    </row>
    <row r="446" spans="1:4">
      <c r="A446" s="80" t="s">
        <v>3</v>
      </c>
      <c r="B446" s="2">
        <v>44074</v>
      </c>
      <c r="C446">
        <v>10.182499999999999</v>
      </c>
      <c r="D446" s="8">
        <f>VLOOKUP(B446,'BAF AIF 3'!$B:$D,3,0)</f>
        <v>4805.58</v>
      </c>
    </row>
    <row r="447" spans="1:4">
      <c r="A447" s="80" t="s">
        <v>3</v>
      </c>
      <c r="B447" s="2">
        <v>44075</v>
      </c>
      <c r="C447">
        <v>10.2555</v>
      </c>
      <c r="D447" s="8">
        <f>VLOOKUP(B447,'BAF AIF 3'!$B:$D,3,0)</f>
        <v>4845.2700000000004</v>
      </c>
    </row>
    <row r="448" spans="1:4">
      <c r="A448" s="80" t="s">
        <v>3</v>
      </c>
      <c r="B448" s="2">
        <v>44076</v>
      </c>
      <c r="C448">
        <v>10.266999999999999</v>
      </c>
      <c r="D448" s="8">
        <f>VLOOKUP(B448,'BAF AIF 3'!$B:$D,3,0)</f>
        <v>4880.87</v>
      </c>
    </row>
    <row r="449" spans="1:4">
      <c r="A449" s="80" t="s">
        <v>3</v>
      </c>
      <c r="B449" s="2">
        <v>44077</v>
      </c>
      <c r="C449">
        <v>10.338699999999999</v>
      </c>
      <c r="D449" s="8">
        <f>VLOOKUP(B449,'BAF AIF 3'!$B:$D,3,0)</f>
        <v>4886.3</v>
      </c>
    </row>
    <row r="450" spans="1:4">
      <c r="A450" s="80" t="s">
        <v>3</v>
      </c>
      <c r="B450" s="2">
        <v>44078</v>
      </c>
      <c r="C450">
        <v>10.1564</v>
      </c>
      <c r="D450" s="8">
        <f>VLOOKUP(B450,'BAF AIF 3'!$B:$D,3,0)</f>
        <v>4803.38</v>
      </c>
    </row>
    <row r="451" spans="1:4">
      <c r="A451" s="80" t="s">
        <v>3</v>
      </c>
      <c r="B451" s="2">
        <v>44079</v>
      </c>
      <c r="C451">
        <v>10.155799999999999</v>
      </c>
      <c r="D451" s="8">
        <f>VLOOKUP(B451,'BAF AIF 3'!$B:$D,3,0)</f>
        <v>4803.38</v>
      </c>
    </row>
    <row r="452" spans="1:4">
      <c r="A452" s="80" t="s">
        <v>3</v>
      </c>
      <c r="B452" s="2">
        <v>44080</v>
      </c>
      <c r="C452">
        <v>10.155200000000001</v>
      </c>
      <c r="D452" s="8">
        <f>VLOOKUP(B452,'BAF AIF 3'!$B:$D,3,0)</f>
        <v>4803.38</v>
      </c>
    </row>
    <row r="453" spans="1:4">
      <c r="A453" s="80" t="s">
        <v>3</v>
      </c>
      <c r="B453" s="2">
        <v>44081</v>
      </c>
      <c r="C453">
        <v>10.153600000000001</v>
      </c>
      <c r="D453" s="8">
        <f>VLOOKUP(B453,'BAF AIF 3'!$B:$D,3,0)</f>
        <v>4805.2299999999996</v>
      </c>
    </row>
    <row r="454" spans="1:4">
      <c r="A454" s="80" t="s">
        <v>3</v>
      </c>
      <c r="B454" s="2">
        <v>44082</v>
      </c>
      <c r="C454">
        <v>10.111700000000001</v>
      </c>
      <c r="D454" s="8">
        <f>VLOOKUP(B454,'BAF AIF 3'!$B:$D,3,0)</f>
        <v>4781.88</v>
      </c>
    </row>
    <row r="455" spans="1:4">
      <c r="A455" s="80" t="s">
        <v>3</v>
      </c>
      <c r="B455" s="2">
        <v>44083</v>
      </c>
      <c r="C455">
        <v>10.0381</v>
      </c>
      <c r="D455" s="8">
        <f>VLOOKUP(B455,'BAF AIF 3'!$B:$D,3,0)</f>
        <v>4766.88</v>
      </c>
    </row>
    <row r="456" spans="1:4">
      <c r="A456" s="80" t="s">
        <v>3</v>
      </c>
      <c r="B456" s="2">
        <v>44084</v>
      </c>
      <c r="C456">
        <v>10.0657</v>
      </c>
      <c r="D456" s="8">
        <f>VLOOKUP(B456,'BAF AIF 3'!$B:$D,3,0)</f>
        <v>4834.92</v>
      </c>
    </row>
    <row r="457" spans="1:4">
      <c r="A457" s="80" t="s">
        <v>3</v>
      </c>
      <c r="B457" s="2">
        <v>44085</v>
      </c>
      <c r="C457">
        <v>10.110099999999999</v>
      </c>
      <c r="D457" s="8">
        <f>VLOOKUP(B457,'BAF AIF 3'!$B:$D,3,0)</f>
        <v>4846.91</v>
      </c>
    </row>
    <row r="458" spans="1:4">
      <c r="A458" s="80" t="s">
        <v>3</v>
      </c>
      <c r="B458" s="2">
        <v>44086</v>
      </c>
      <c r="C458">
        <v>10.109500000000001</v>
      </c>
      <c r="D458" s="8">
        <f>VLOOKUP(B458,'BAF AIF 3'!$B:$D,3,0)</f>
        <v>4846.91</v>
      </c>
    </row>
    <row r="459" spans="1:4">
      <c r="A459" s="80" t="s">
        <v>3</v>
      </c>
      <c r="B459" s="2">
        <v>44087</v>
      </c>
      <c r="C459">
        <v>10.1089</v>
      </c>
      <c r="D459" s="8">
        <f>VLOOKUP(B459,'BAF AIF 3'!$B:$D,3,0)</f>
        <v>4846.91</v>
      </c>
    </row>
    <row r="460" spans="1:4">
      <c r="A460" s="80" t="s">
        <v>3</v>
      </c>
      <c r="B460" s="2">
        <v>44088</v>
      </c>
      <c r="C460">
        <v>10.264900000000001</v>
      </c>
      <c r="D460" s="8">
        <f>VLOOKUP(B460,'BAF AIF 3'!$B:$D,3,0)</f>
        <v>4854.75</v>
      </c>
    </row>
    <row r="461" spans="1:4">
      <c r="A461" s="80" t="s">
        <v>3</v>
      </c>
      <c r="B461" s="2">
        <v>44089</v>
      </c>
      <c r="C461">
        <v>10.3184</v>
      </c>
      <c r="D461" s="8">
        <f>VLOOKUP(B461,'BAF AIF 3'!$B:$D,3,0)</f>
        <v>4894.72</v>
      </c>
    </row>
    <row r="462" spans="1:4">
      <c r="A462" s="80" t="s">
        <v>3</v>
      </c>
      <c r="B462" s="2">
        <v>44090</v>
      </c>
      <c r="C462">
        <v>10.3607</v>
      </c>
      <c r="D462" s="8">
        <f>VLOOKUP(B462,'BAF AIF 3'!$B:$D,3,0)</f>
        <v>4926.6899999999996</v>
      </c>
    </row>
    <row r="463" spans="1:4">
      <c r="A463" s="80" t="s">
        <v>3</v>
      </c>
      <c r="B463" s="2">
        <v>44091</v>
      </c>
      <c r="C463">
        <v>10.278</v>
      </c>
      <c r="D463" s="8">
        <f>VLOOKUP(B463,'BAF AIF 3'!$B:$D,3,0)</f>
        <v>4893.08</v>
      </c>
    </row>
    <row r="464" spans="1:4">
      <c r="A464" s="80" t="s">
        <v>3</v>
      </c>
      <c r="B464" s="2">
        <v>44092</v>
      </c>
      <c r="C464">
        <v>10.1805</v>
      </c>
      <c r="D464" s="8">
        <f>VLOOKUP(B464,'BAF AIF 3'!$B:$D,3,0)</f>
        <v>4891.6099999999997</v>
      </c>
    </row>
    <row r="465" spans="1:4">
      <c r="A465" s="80" t="s">
        <v>3</v>
      </c>
      <c r="B465" s="2">
        <v>44093</v>
      </c>
      <c r="C465">
        <v>10.1799</v>
      </c>
      <c r="D465" s="8">
        <f>VLOOKUP(B465,'BAF AIF 3'!$B:$D,3,0)</f>
        <v>4891.6099999999997</v>
      </c>
    </row>
    <row r="466" spans="1:4">
      <c r="A466" s="80" t="s">
        <v>3</v>
      </c>
      <c r="B466" s="2">
        <v>44094</v>
      </c>
      <c r="C466">
        <v>10.1793</v>
      </c>
      <c r="D466" s="8">
        <f>VLOOKUP(B466,'BAF AIF 3'!$B:$D,3,0)</f>
        <v>4891.6099999999997</v>
      </c>
    </row>
    <row r="467" spans="1:4">
      <c r="A467" s="80" t="s">
        <v>3</v>
      </c>
      <c r="B467" s="2">
        <v>44095</v>
      </c>
      <c r="C467">
        <v>9.9985999999999997</v>
      </c>
      <c r="D467" s="8">
        <f>VLOOKUP(B467,'BAF AIF 3'!$B:$D,3,0)</f>
        <v>4768.34</v>
      </c>
    </row>
    <row r="468" spans="1:4">
      <c r="A468" s="80" t="s">
        <v>3</v>
      </c>
      <c r="B468" s="2">
        <v>44096</v>
      </c>
      <c r="C468">
        <v>9.9426000000000005</v>
      </c>
      <c r="D468" s="8">
        <f>VLOOKUP(B468,'BAF AIF 3'!$B:$D,3,0)</f>
        <v>4722.96</v>
      </c>
    </row>
    <row r="469" spans="1:4">
      <c r="A469" s="80" t="s">
        <v>3</v>
      </c>
      <c r="B469" s="2">
        <v>44097</v>
      </c>
      <c r="C469">
        <v>9.8869000000000007</v>
      </c>
      <c r="D469" s="8">
        <f>VLOOKUP(B469,'BAF AIF 3'!$B:$D,3,0)</f>
        <v>4710.83</v>
      </c>
    </row>
    <row r="470" spans="1:4">
      <c r="A470" s="80" t="s">
        <v>3</v>
      </c>
      <c r="B470" s="2">
        <v>44098</v>
      </c>
      <c r="C470">
        <v>9.6567000000000007</v>
      </c>
      <c r="D470" s="8">
        <f>VLOOKUP(B470,'BAF AIF 3'!$B:$D,3,0)</f>
        <v>4580.92</v>
      </c>
    </row>
    <row r="471" spans="1:4">
      <c r="A471" s="80" t="s">
        <v>3</v>
      </c>
      <c r="B471" s="2">
        <v>44099</v>
      </c>
      <c r="C471">
        <v>9.8477999999999994</v>
      </c>
      <c r="D471" s="8">
        <f>VLOOKUP(B471,'BAF AIF 3'!$B:$D,3,0)</f>
        <v>4689.32</v>
      </c>
    </row>
    <row r="472" spans="1:4">
      <c r="A472" s="80" t="s">
        <v>3</v>
      </c>
      <c r="B472" s="2">
        <v>44100</v>
      </c>
      <c r="C472">
        <v>9.8472000000000008</v>
      </c>
      <c r="D472" s="8">
        <f>VLOOKUP(B472,'BAF AIF 3'!$B:$D,3,0)</f>
        <v>4689.32</v>
      </c>
    </row>
    <row r="473" spans="1:4">
      <c r="A473" s="80" t="s">
        <v>3</v>
      </c>
      <c r="B473" s="2">
        <v>44101</v>
      </c>
      <c r="C473">
        <v>9.8466000000000005</v>
      </c>
      <c r="D473" s="8">
        <f>VLOOKUP(B473,'BAF AIF 3'!$B:$D,3,0)</f>
        <v>4689.32</v>
      </c>
    </row>
    <row r="474" spans="1:4">
      <c r="A474" s="80" t="s">
        <v>3</v>
      </c>
      <c r="B474" s="2">
        <v>44102</v>
      </c>
      <c r="C474">
        <v>10.0611</v>
      </c>
      <c r="D474" s="8">
        <f>VLOOKUP(B474,'BAF AIF 3'!$B:$D,3,0)</f>
        <v>4774.92</v>
      </c>
    </row>
    <row r="475" spans="1:4">
      <c r="A475" s="80" t="s">
        <v>3</v>
      </c>
      <c r="B475" s="2">
        <v>44103</v>
      </c>
      <c r="C475">
        <v>10.015000000000001</v>
      </c>
      <c r="D475" s="8">
        <f>VLOOKUP(B475,'BAF AIF 3'!$B:$D,3,0)</f>
        <v>4770.51</v>
      </c>
    </row>
    <row r="476" spans="1:4">
      <c r="A476" s="80" t="s">
        <v>3</v>
      </c>
      <c r="B476" s="2">
        <v>44104</v>
      </c>
      <c r="C476">
        <v>10.054600000000001</v>
      </c>
      <c r="D476" s="8">
        <f>VLOOKUP(B476,'BAF AIF 3'!$B:$D,3,0)</f>
        <v>4781.63</v>
      </c>
    </row>
    <row r="477" spans="1:4">
      <c r="A477" s="80" t="s">
        <v>3</v>
      </c>
      <c r="B477" s="2">
        <v>44105</v>
      </c>
      <c r="C477">
        <v>10.2158</v>
      </c>
      <c r="D477" s="8">
        <f>VLOOKUP(B477,'BAF AIF 3'!$B:$D,3,0)</f>
        <v>4844.47</v>
      </c>
    </row>
    <row r="478" spans="1:4">
      <c r="A478" s="80" t="s">
        <v>3</v>
      </c>
      <c r="B478" s="2">
        <v>44106</v>
      </c>
      <c r="C478">
        <v>10.215199999999999</v>
      </c>
      <c r="D478" s="8">
        <f>VLOOKUP(B478,'BAF AIF 3'!$B:$D,3,0)</f>
        <v>4844.47</v>
      </c>
    </row>
    <row r="479" spans="1:4">
      <c r="A479" s="80" t="s">
        <v>3</v>
      </c>
      <c r="B479" s="2">
        <v>44107</v>
      </c>
      <c r="C479">
        <v>10.214600000000001</v>
      </c>
      <c r="D479" s="8">
        <f>VLOOKUP(B479,'BAF AIF 3'!$B:$D,3,0)</f>
        <v>4844.47</v>
      </c>
    </row>
    <row r="480" spans="1:4">
      <c r="A480" s="80" t="s">
        <v>3</v>
      </c>
      <c r="B480" s="2">
        <v>44108</v>
      </c>
      <c r="C480">
        <v>10.214</v>
      </c>
      <c r="D480" s="8">
        <f>VLOOKUP(B480,'BAF AIF 3'!$B:$D,3,0)</f>
        <v>4844.47</v>
      </c>
    </row>
    <row r="481" spans="1:4">
      <c r="A481" s="80" t="s">
        <v>3</v>
      </c>
      <c r="B481" s="2">
        <v>44109</v>
      </c>
      <c r="C481">
        <v>10.3248</v>
      </c>
      <c r="D481" s="8">
        <f>VLOOKUP(B481,'BAF AIF 3'!$B:$D,3,0)</f>
        <v>4873.3900000000003</v>
      </c>
    </row>
    <row r="482" spans="1:4">
      <c r="A482" s="80" t="s">
        <v>3</v>
      </c>
      <c r="B482" s="2">
        <v>44110</v>
      </c>
      <c r="C482">
        <v>10.4483</v>
      </c>
      <c r="D482" s="8">
        <f>VLOOKUP(B482,'BAF AIF 3'!$B:$D,3,0)</f>
        <v>4930.51</v>
      </c>
    </row>
    <row r="483" spans="1:4">
      <c r="A483" s="80" t="s">
        <v>3</v>
      </c>
      <c r="B483" s="2">
        <v>44111</v>
      </c>
      <c r="C483">
        <v>10.4742</v>
      </c>
      <c r="D483" s="8">
        <f>VLOOKUP(B483,'BAF AIF 3'!$B:$D,3,0)</f>
        <v>4949.04</v>
      </c>
    </row>
    <row r="484" spans="1:4">
      <c r="A484" s="80" t="s">
        <v>3</v>
      </c>
      <c r="B484" s="2">
        <v>44112</v>
      </c>
      <c r="C484">
        <v>10.587199999999999</v>
      </c>
      <c r="D484" s="8">
        <f>VLOOKUP(B484,'BAF AIF 3'!$B:$D,3,0)</f>
        <v>4983.1899999999996</v>
      </c>
    </row>
    <row r="485" spans="1:4">
      <c r="A485" s="80" t="s">
        <v>3</v>
      </c>
      <c r="B485" s="2">
        <v>44113</v>
      </c>
      <c r="C485">
        <v>10.629200000000001</v>
      </c>
      <c r="D485" s="8">
        <f>VLOOKUP(B485,'BAF AIF 3'!$B:$D,3,0)</f>
        <v>5006.8100000000004</v>
      </c>
    </row>
    <row r="486" spans="1:4">
      <c r="A486" s="80" t="s">
        <v>3</v>
      </c>
      <c r="B486" s="2">
        <v>44114</v>
      </c>
      <c r="C486">
        <v>10.628500000000001</v>
      </c>
      <c r="D486" s="8">
        <f>VLOOKUP(B486,'BAF AIF 3'!$B:$D,3,0)</f>
        <v>5006.8100000000004</v>
      </c>
    </row>
    <row r="487" spans="1:4">
      <c r="A487" s="80" t="s">
        <v>3</v>
      </c>
      <c r="B487" s="2">
        <v>44115</v>
      </c>
      <c r="C487">
        <v>10.6279</v>
      </c>
      <c r="D487" s="8">
        <f>VLOOKUP(B487,'BAF AIF 3'!$B:$D,3,0)</f>
        <v>5006.8100000000004</v>
      </c>
    </row>
    <row r="488" spans="1:4">
      <c r="A488" s="80" t="s">
        <v>3</v>
      </c>
      <c r="B488" s="2">
        <v>44116</v>
      </c>
      <c r="C488">
        <v>10.661199999999999</v>
      </c>
      <c r="D488" s="8">
        <f>VLOOKUP(B488,'BAF AIF 3'!$B:$D,3,0)</f>
        <v>5002.53</v>
      </c>
    </row>
    <row r="489" spans="1:4">
      <c r="A489" s="80" t="s">
        <v>3</v>
      </c>
      <c r="B489" s="2">
        <v>44117</v>
      </c>
      <c r="C489">
        <v>10.6302</v>
      </c>
      <c r="D489" s="8">
        <f>VLOOKUP(B489,'BAF AIF 3'!$B:$D,3,0)</f>
        <v>4998.8500000000004</v>
      </c>
    </row>
    <row r="490" spans="1:4">
      <c r="A490" s="80" t="s">
        <v>3</v>
      </c>
      <c r="B490" s="2">
        <v>44118</v>
      </c>
      <c r="C490">
        <v>10.769500000000001</v>
      </c>
      <c r="D490" s="8">
        <f>VLOOKUP(B490,'BAF AIF 3'!$B:$D,3,0)</f>
        <v>5013.3999999999996</v>
      </c>
    </row>
    <row r="491" spans="1:4">
      <c r="A491" s="80" t="s">
        <v>3</v>
      </c>
      <c r="B491" s="2">
        <v>44119</v>
      </c>
      <c r="C491">
        <v>10.5443</v>
      </c>
      <c r="D491" s="8">
        <f>VLOOKUP(B491,'BAF AIF 3'!$B:$D,3,0)</f>
        <v>4900.05</v>
      </c>
    </row>
    <row r="492" spans="1:4">
      <c r="A492" s="80" t="s">
        <v>3</v>
      </c>
      <c r="B492" s="2">
        <v>44120</v>
      </c>
      <c r="C492">
        <v>10.5799</v>
      </c>
      <c r="D492" s="8">
        <f>VLOOKUP(B492,'BAF AIF 3'!$B:$D,3,0)</f>
        <v>4938.16</v>
      </c>
    </row>
    <row r="493" spans="1:4">
      <c r="A493" s="80" t="s">
        <v>3</v>
      </c>
      <c r="B493" s="2">
        <v>44121</v>
      </c>
      <c r="C493">
        <v>10.5792</v>
      </c>
      <c r="D493" s="8">
        <f>VLOOKUP(B493,'BAF AIF 3'!$B:$D,3,0)</f>
        <v>4938.16</v>
      </c>
    </row>
    <row r="494" spans="1:4">
      <c r="A494" s="80" t="s">
        <v>3</v>
      </c>
      <c r="B494" s="2">
        <v>44122</v>
      </c>
      <c r="C494">
        <v>10.5786</v>
      </c>
      <c r="D494" s="8">
        <f>VLOOKUP(B494,'BAF AIF 3'!$B:$D,3,0)</f>
        <v>4938.16</v>
      </c>
    </row>
    <row r="495" spans="1:4">
      <c r="A495" s="80" t="s">
        <v>3</v>
      </c>
      <c r="B495" s="2">
        <v>44123</v>
      </c>
      <c r="C495">
        <v>10.6424</v>
      </c>
      <c r="D495" s="8">
        <f>VLOOKUP(B495,'BAF AIF 3'!$B:$D,3,0)</f>
        <v>4983.7700000000004</v>
      </c>
    </row>
    <row r="496" spans="1:4">
      <c r="A496" s="80" t="s">
        <v>3</v>
      </c>
      <c r="B496" s="2">
        <v>44124</v>
      </c>
      <c r="C496">
        <v>10.6114</v>
      </c>
      <c r="D496" s="8">
        <f>VLOOKUP(B496,'BAF AIF 3'!$B:$D,3,0)</f>
        <v>4996.0200000000004</v>
      </c>
    </row>
    <row r="497" spans="1:4">
      <c r="A497" s="80" t="s">
        <v>3</v>
      </c>
      <c r="B497" s="2">
        <v>44125</v>
      </c>
      <c r="C497">
        <v>10.6168</v>
      </c>
      <c r="D497" s="8">
        <f>VLOOKUP(B497,'BAF AIF 3'!$B:$D,3,0)</f>
        <v>5008.68</v>
      </c>
    </row>
    <row r="498" spans="1:4">
      <c r="A498" s="80" t="s">
        <v>3</v>
      </c>
      <c r="B498" s="2">
        <v>44126</v>
      </c>
      <c r="C498">
        <v>10.600199999999999</v>
      </c>
      <c r="D498" s="8">
        <f>VLOOKUP(B498,'BAF AIF 3'!$B:$D,3,0)</f>
        <v>5000.43</v>
      </c>
    </row>
    <row r="499" spans="1:4">
      <c r="A499" s="80" t="s">
        <v>3</v>
      </c>
      <c r="B499" s="2">
        <v>44127</v>
      </c>
      <c r="C499">
        <v>10.657</v>
      </c>
      <c r="D499" s="8">
        <f>VLOOKUP(B499,'BAF AIF 3'!$B:$D,3,0)</f>
        <v>5016.03</v>
      </c>
    </row>
    <row r="500" spans="1:4">
      <c r="A500" s="80" t="s">
        <v>3</v>
      </c>
      <c r="B500" s="2">
        <v>44128</v>
      </c>
      <c r="C500">
        <v>10.6563</v>
      </c>
      <c r="D500" s="8">
        <f>VLOOKUP(B500,'BAF AIF 3'!$B:$D,3,0)</f>
        <v>5016.03</v>
      </c>
    </row>
    <row r="501" spans="1:4">
      <c r="A501" s="80" t="s">
        <v>3</v>
      </c>
      <c r="B501" s="2">
        <v>44129</v>
      </c>
      <c r="C501">
        <v>10.6557</v>
      </c>
      <c r="D501" s="8">
        <f>VLOOKUP(B501,'BAF AIF 3'!$B:$D,3,0)</f>
        <v>5016.03</v>
      </c>
    </row>
    <row r="502" spans="1:4">
      <c r="A502" s="80" t="s">
        <v>3</v>
      </c>
      <c r="B502" s="2">
        <v>44130</v>
      </c>
      <c r="C502">
        <v>10.5443</v>
      </c>
      <c r="D502" s="8">
        <f>VLOOKUP(B502,'BAF AIF 3'!$B:$D,3,0)</f>
        <v>4946.76</v>
      </c>
    </row>
    <row r="503" spans="1:4">
      <c r="A503" s="80" t="s">
        <v>3</v>
      </c>
      <c r="B503" s="2">
        <v>44131</v>
      </c>
      <c r="C503">
        <v>10.6943</v>
      </c>
      <c r="D503" s="8">
        <f>VLOOKUP(B503,'BAF AIF 3'!$B:$D,3,0)</f>
        <v>4999.3599999999997</v>
      </c>
    </row>
    <row r="504" spans="1:4">
      <c r="A504" s="80" t="s">
        <v>3</v>
      </c>
      <c r="B504" s="2">
        <v>44132</v>
      </c>
      <c r="C504">
        <v>10.632400000000001</v>
      </c>
      <c r="D504" s="8">
        <f>VLOOKUP(B504,'BAF AIF 3'!$B:$D,3,0)</f>
        <v>4934.29</v>
      </c>
    </row>
    <row r="505" spans="1:4">
      <c r="A505" s="80" t="s">
        <v>3</v>
      </c>
      <c r="B505" s="2">
        <v>44133</v>
      </c>
      <c r="C505">
        <v>10.6381</v>
      </c>
      <c r="D505" s="8">
        <f>VLOOKUP(B505,'BAF AIF 3'!$B:$D,3,0)</f>
        <v>4917.22</v>
      </c>
    </row>
    <row r="506" spans="1:4">
      <c r="A506" s="80" t="s">
        <v>3</v>
      </c>
      <c r="B506" s="2">
        <v>44134</v>
      </c>
      <c r="C506">
        <v>10.585000000000001</v>
      </c>
      <c r="D506" s="8">
        <f>VLOOKUP(B506,'BAF AIF 3'!$B:$D,3,0)</f>
        <v>4910.04</v>
      </c>
    </row>
    <row r="507" spans="1:4">
      <c r="A507" s="80" t="s">
        <v>3</v>
      </c>
      <c r="B507" s="2">
        <v>44135</v>
      </c>
      <c r="C507">
        <v>10.584300000000001</v>
      </c>
      <c r="D507" s="8">
        <f>VLOOKUP(B507,'BAF AIF 3'!$B:$D,3,0)</f>
        <v>4910.04</v>
      </c>
    </row>
    <row r="508" spans="1:4">
      <c r="A508" s="80" t="s">
        <v>3</v>
      </c>
      <c r="B508" s="2">
        <v>44136</v>
      </c>
      <c r="C508">
        <v>10.5837</v>
      </c>
      <c r="D508" s="8">
        <f>VLOOKUP(B508,'BAF AIF 3'!$B:$D,3,0)</f>
        <v>4910.04</v>
      </c>
    </row>
    <row r="509" spans="1:4">
      <c r="A509" s="80" t="s">
        <v>3</v>
      </c>
      <c r="B509" s="2">
        <v>44137</v>
      </c>
      <c r="C509">
        <v>10.6463</v>
      </c>
      <c r="D509" s="8">
        <f>VLOOKUP(B509,'BAF AIF 3'!$B:$D,3,0)</f>
        <v>4922.0600000000004</v>
      </c>
    </row>
    <row r="510" spans="1:4">
      <c r="A510" s="80" t="s">
        <v>3</v>
      </c>
      <c r="B510" s="2">
        <v>44138</v>
      </c>
      <c r="C510">
        <v>10.814399999999999</v>
      </c>
      <c r="D510" s="8">
        <f>VLOOKUP(B510,'BAF AIF 3'!$B:$D,3,0)</f>
        <v>4976.08</v>
      </c>
    </row>
    <row r="511" spans="1:4">
      <c r="A511" s="80" t="s">
        <v>3</v>
      </c>
      <c r="B511" s="2">
        <v>44139</v>
      </c>
      <c r="C511">
        <v>10.8909</v>
      </c>
      <c r="D511" s="8">
        <f>VLOOKUP(B511,'BAF AIF 3'!$B:$D,3,0)</f>
        <v>5015.62</v>
      </c>
    </row>
    <row r="512" spans="1:4">
      <c r="A512" s="80" t="s">
        <v>3</v>
      </c>
      <c r="B512" s="2">
        <v>44140</v>
      </c>
      <c r="C512">
        <v>11.0494</v>
      </c>
      <c r="D512" s="8">
        <f>VLOOKUP(B512,'BAF AIF 3'!$B:$D,3,0)</f>
        <v>5102.91</v>
      </c>
    </row>
    <row r="513" spans="1:4">
      <c r="A513" s="80" t="s">
        <v>3</v>
      </c>
      <c r="B513" s="2">
        <v>44141</v>
      </c>
      <c r="C513">
        <v>11.142200000000001</v>
      </c>
      <c r="D513" s="8">
        <f>VLOOKUP(B513,'BAF AIF 3'!$B:$D,3,0)</f>
        <v>5153.9399999999996</v>
      </c>
    </row>
    <row r="514" spans="1:4">
      <c r="A514" s="80" t="s">
        <v>3</v>
      </c>
      <c r="B514" s="2">
        <v>44142</v>
      </c>
      <c r="C514">
        <v>11.141500000000001</v>
      </c>
      <c r="D514" s="8">
        <f>VLOOKUP(B514,'BAF AIF 3'!$B:$D,3,0)</f>
        <v>5153.9399999999996</v>
      </c>
    </row>
    <row r="515" spans="1:4">
      <c r="A515" s="80" t="s">
        <v>3</v>
      </c>
      <c r="B515" s="2">
        <v>44143</v>
      </c>
      <c r="C515">
        <v>11.1408</v>
      </c>
      <c r="D515" s="8">
        <f>VLOOKUP(B515,'BAF AIF 3'!$B:$D,3,0)</f>
        <v>5153.9399999999996</v>
      </c>
    </row>
    <row r="516" spans="1:4">
      <c r="A516" s="80" t="s">
        <v>3</v>
      </c>
      <c r="B516" s="2">
        <v>44144</v>
      </c>
      <c r="C516">
        <v>11.3209</v>
      </c>
      <c r="D516" s="8">
        <f>VLOOKUP(B516,'BAF AIF 3'!$B:$D,3,0)</f>
        <v>5231.8500000000004</v>
      </c>
    </row>
    <row r="517" spans="1:4">
      <c r="A517" s="80" t="s">
        <v>3</v>
      </c>
      <c r="B517" s="2">
        <v>44145</v>
      </c>
      <c r="C517">
        <v>11.3917</v>
      </c>
      <c r="D517" s="8">
        <f>VLOOKUP(B517,'BAF AIF 3'!$B:$D,3,0)</f>
        <v>5284.82</v>
      </c>
    </row>
    <row r="518" spans="1:4">
      <c r="A518" s="80" t="s">
        <v>3</v>
      </c>
      <c r="B518" s="2">
        <v>44146</v>
      </c>
      <c r="C518">
        <v>11.4674</v>
      </c>
      <c r="D518" s="8">
        <f>VLOOKUP(B518,'BAF AIF 3'!$B:$D,3,0)</f>
        <v>5330.99</v>
      </c>
    </row>
    <row r="519" spans="1:4">
      <c r="A519" s="80" t="s">
        <v>3</v>
      </c>
      <c r="B519" s="2">
        <v>44147</v>
      </c>
      <c r="C519">
        <v>11.4133</v>
      </c>
      <c r="D519" s="8">
        <f>VLOOKUP(B519,'BAF AIF 3'!$B:$D,3,0)</f>
        <v>5318.65</v>
      </c>
    </row>
    <row r="520" spans="1:4">
      <c r="A520" s="80" t="s">
        <v>3</v>
      </c>
      <c r="B520" s="2">
        <v>44148</v>
      </c>
      <c r="C520">
        <v>11.5014</v>
      </c>
      <c r="D520" s="8">
        <f>VLOOKUP(B520,'BAF AIF 3'!$B:$D,3,0)</f>
        <v>5339.46</v>
      </c>
    </row>
    <row r="521" spans="1:4">
      <c r="A521" s="80" t="s">
        <v>3</v>
      </c>
      <c r="B521" s="2">
        <v>44149</v>
      </c>
      <c r="C521">
        <v>11.5663</v>
      </c>
      <c r="D521" s="8">
        <f>VLOOKUP(B521,'BAF AIF 3'!$B:$D,3,0)</f>
        <v>5365.47</v>
      </c>
    </row>
    <row r="522" spans="1:4">
      <c r="A522" s="80" t="s">
        <v>3</v>
      </c>
      <c r="B522" s="2">
        <v>44150</v>
      </c>
      <c r="C522">
        <v>11.5656</v>
      </c>
      <c r="D522" s="8">
        <f>VLOOKUP(B522,'BAF AIF 3'!$B:$D,3,0)</f>
        <v>5365.47</v>
      </c>
    </row>
    <row r="523" spans="1:4">
      <c r="A523" s="80" t="s">
        <v>3</v>
      </c>
      <c r="B523" s="2">
        <v>44151</v>
      </c>
      <c r="C523">
        <v>11.5649</v>
      </c>
      <c r="D523" s="8">
        <f>VLOOKUP(B523,'BAF AIF 3'!$B:$D,3,0)</f>
        <v>5365.47</v>
      </c>
    </row>
    <row r="524" spans="1:4">
      <c r="A524" s="80" t="s">
        <v>3</v>
      </c>
      <c r="B524" s="2">
        <v>44152</v>
      </c>
      <c r="C524">
        <v>11.7019</v>
      </c>
      <c r="D524" s="8">
        <f>VLOOKUP(B524,'BAF AIF 3'!$B:$D,3,0)</f>
        <v>5407.44</v>
      </c>
    </row>
    <row r="525" spans="1:4">
      <c r="A525" s="80" t="s">
        <v>3</v>
      </c>
      <c r="B525" s="2">
        <v>44153</v>
      </c>
      <c r="C525">
        <v>11.7987</v>
      </c>
      <c r="D525" s="8">
        <f>VLOOKUP(B525,'BAF AIF 3'!$B:$D,3,0)</f>
        <v>5439.85</v>
      </c>
    </row>
    <row r="526" spans="1:4">
      <c r="A526" s="80" t="s">
        <v>3</v>
      </c>
      <c r="B526" s="2">
        <v>44154</v>
      </c>
      <c r="C526">
        <v>11.6541</v>
      </c>
      <c r="D526" s="8">
        <f>VLOOKUP(B526,'BAF AIF 3'!$B:$D,3,0)</f>
        <v>5376.09</v>
      </c>
    </row>
    <row r="527" spans="1:4">
      <c r="A527" s="80" t="s">
        <v>3</v>
      </c>
      <c r="B527" s="2">
        <v>44155</v>
      </c>
      <c r="C527">
        <v>11.8293</v>
      </c>
      <c r="D527" s="8">
        <f>VLOOKUP(B527,'BAF AIF 3'!$B:$D,3,0)</f>
        <v>5416.36</v>
      </c>
    </row>
    <row r="528" spans="1:4">
      <c r="A528" s="80" t="s">
        <v>3</v>
      </c>
      <c r="B528" s="2">
        <v>44156</v>
      </c>
      <c r="C528">
        <v>11.8286</v>
      </c>
      <c r="D528" s="8">
        <f>VLOOKUP(B528,'BAF AIF 3'!$B:$D,3,0)</f>
        <v>5416.36</v>
      </c>
    </row>
    <row r="529" spans="1:4">
      <c r="A529" s="80" t="s">
        <v>3</v>
      </c>
      <c r="B529" s="2">
        <v>44157</v>
      </c>
      <c r="C529">
        <v>11.8279</v>
      </c>
      <c r="D529" s="8">
        <f>VLOOKUP(B529,'BAF AIF 3'!$B:$D,3,0)</f>
        <v>5416.36</v>
      </c>
    </row>
    <row r="530" spans="1:4">
      <c r="A530" s="80" t="s">
        <v>3</v>
      </c>
      <c r="B530" s="2">
        <v>44158</v>
      </c>
      <c r="C530">
        <v>11.9232</v>
      </c>
      <c r="D530" s="8">
        <f>VLOOKUP(B530,'BAF AIF 3'!$B:$D,3,0)</f>
        <v>5452.46</v>
      </c>
    </row>
    <row r="531" spans="1:4">
      <c r="A531" s="80" t="s">
        <v>3</v>
      </c>
      <c r="B531" s="2">
        <v>44159</v>
      </c>
      <c r="C531">
        <v>12.103999999999999</v>
      </c>
      <c r="D531" s="8">
        <f>VLOOKUP(B531,'BAF AIF 3'!$B:$D,3,0)</f>
        <v>5502.61</v>
      </c>
    </row>
    <row r="532" spans="1:4">
      <c r="A532" s="80" t="s">
        <v>3</v>
      </c>
      <c r="B532" s="2">
        <v>44160</v>
      </c>
      <c r="C532">
        <v>11.8582</v>
      </c>
      <c r="D532" s="8">
        <f>VLOOKUP(B532,'BAF AIF 3'!$B:$D,3,0)</f>
        <v>5419.2</v>
      </c>
    </row>
    <row r="533" spans="1:4">
      <c r="A533" s="80" t="s">
        <v>3</v>
      </c>
      <c r="B533" s="2">
        <v>44161</v>
      </c>
      <c r="C533">
        <v>11.9209</v>
      </c>
      <c r="D533" s="8">
        <f>VLOOKUP(B533,'BAF AIF 3'!$B:$D,3,0)</f>
        <v>5473.88</v>
      </c>
    </row>
    <row r="534" spans="1:4">
      <c r="A534" s="80" t="s">
        <v>3</v>
      </c>
      <c r="B534" s="2">
        <v>44162</v>
      </c>
      <c r="C534">
        <v>12.0229</v>
      </c>
      <c r="D534" s="8">
        <f>VLOOKUP(B534,'BAF AIF 3'!$B:$D,3,0)</f>
        <v>5480.58</v>
      </c>
    </row>
    <row r="535" spans="1:4">
      <c r="A535" s="80" t="s">
        <v>3</v>
      </c>
      <c r="B535" s="2">
        <v>44163</v>
      </c>
      <c r="C535">
        <v>12.0222</v>
      </c>
      <c r="D535" s="8">
        <f>VLOOKUP(B535,'BAF AIF 3'!$B:$D,3,0)</f>
        <v>5480.58</v>
      </c>
    </row>
    <row r="536" spans="1:4">
      <c r="A536" s="80" t="s">
        <v>3</v>
      </c>
      <c r="B536" s="2">
        <v>44164</v>
      </c>
      <c r="C536">
        <v>12.0215</v>
      </c>
      <c r="D536" s="8">
        <f>VLOOKUP(B536,'BAF AIF 3'!$B:$D,3,0)</f>
        <v>5480.58</v>
      </c>
    </row>
    <row r="537" spans="1:4">
      <c r="A537" s="80" t="s">
        <v>3</v>
      </c>
      <c r="B537" s="2">
        <v>44165</v>
      </c>
      <c r="C537">
        <v>12.0207</v>
      </c>
      <c r="D537" s="8">
        <f>VLOOKUP(B537,'BAF AIF 3'!$B:$D,3,0)</f>
        <v>5480.58</v>
      </c>
    </row>
    <row r="538" spans="1:4">
      <c r="A538" s="80" t="s">
        <v>3</v>
      </c>
      <c r="B538" s="2">
        <v>44166</v>
      </c>
      <c r="C538">
        <v>12.0313</v>
      </c>
      <c r="D538" s="8">
        <f>VLOOKUP(B538,'BAF AIF 3'!$B:$D,3,0)</f>
        <v>5544.07</v>
      </c>
    </row>
    <row r="539" spans="1:4">
      <c r="A539" s="80" t="s">
        <v>3</v>
      </c>
      <c r="B539" s="2">
        <v>44167</v>
      </c>
      <c r="C539">
        <v>12.033200000000001</v>
      </c>
      <c r="D539" s="8">
        <f>VLOOKUP(B539,'BAF AIF 3'!$B:$D,3,0)</f>
        <v>5557.29</v>
      </c>
    </row>
    <row r="540" spans="1:4">
      <c r="A540" s="80" t="s">
        <v>3</v>
      </c>
      <c r="B540" s="2">
        <v>44168</v>
      </c>
      <c r="C540">
        <v>12.021000000000001</v>
      </c>
      <c r="D540" s="8">
        <f>VLOOKUP(B540,'BAF AIF 3'!$B:$D,3,0)</f>
        <v>5575.67</v>
      </c>
    </row>
    <row r="541" spans="1:4">
      <c r="A541" s="80" t="s">
        <v>3</v>
      </c>
      <c r="B541" s="2">
        <v>44169</v>
      </c>
      <c r="C541">
        <v>12.1226</v>
      </c>
      <c r="D541" s="8">
        <f>VLOOKUP(B541,'BAF AIF 3'!$B:$D,3,0)</f>
        <v>5621.93</v>
      </c>
    </row>
    <row r="542" spans="1:4">
      <c r="A542" s="80" t="s">
        <v>3</v>
      </c>
      <c r="B542" s="2">
        <v>44170</v>
      </c>
      <c r="C542">
        <v>12.1219</v>
      </c>
      <c r="D542" s="8">
        <f>VLOOKUP(B542,'BAF AIF 3'!$B:$D,3,0)</f>
        <v>5621.93</v>
      </c>
    </row>
    <row r="543" spans="1:4">
      <c r="A543" s="80" t="s">
        <v>3</v>
      </c>
      <c r="B543" s="2">
        <v>44171</v>
      </c>
      <c r="C543">
        <v>12.1212</v>
      </c>
      <c r="D543" s="8">
        <f>VLOOKUP(B543,'BAF AIF 3'!$B:$D,3,0)</f>
        <v>5621.93</v>
      </c>
    </row>
    <row r="544" spans="1:4">
      <c r="A544" s="80" t="s">
        <v>3</v>
      </c>
      <c r="B544" s="2">
        <v>44172</v>
      </c>
      <c r="C544">
        <v>12.1731</v>
      </c>
      <c r="D544" s="8">
        <f>VLOOKUP(B544,'BAF AIF 3'!$B:$D,3,0)</f>
        <v>5668.13</v>
      </c>
    </row>
    <row r="545" spans="1:4">
      <c r="A545" s="80" t="s">
        <v>3</v>
      </c>
      <c r="B545" s="2">
        <v>44173</v>
      </c>
      <c r="C545">
        <v>12.1744</v>
      </c>
      <c r="D545" s="8">
        <f>VLOOKUP(B545,'BAF AIF 3'!$B:$D,3,0)</f>
        <v>5679.64</v>
      </c>
    </row>
    <row r="546" spans="1:4">
      <c r="A546" s="80" t="s">
        <v>3</v>
      </c>
      <c r="B546" s="2">
        <v>44174</v>
      </c>
      <c r="C546">
        <v>12.273099999999999</v>
      </c>
      <c r="D546" s="8">
        <f>VLOOKUP(B546,'BAF AIF 3'!$B:$D,3,0)</f>
        <v>5726.32</v>
      </c>
    </row>
    <row r="547" spans="1:4">
      <c r="A547" s="80" t="s">
        <v>3</v>
      </c>
      <c r="B547" s="2">
        <v>44175</v>
      </c>
      <c r="C547">
        <v>12.249000000000001</v>
      </c>
      <c r="D547" s="8">
        <f>VLOOKUP(B547,'BAF AIF 3'!$B:$D,3,0)</f>
        <v>5707.25</v>
      </c>
    </row>
    <row r="548" spans="1:4">
      <c r="A548" s="80" t="s">
        <v>3</v>
      </c>
      <c r="B548" s="2">
        <v>44176</v>
      </c>
      <c r="C548">
        <v>12.265000000000001</v>
      </c>
      <c r="D548" s="8">
        <f>VLOOKUP(B548,'BAF AIF 3'!$B:$D,3,0)</f>
        <v>5721.97</v>
      </c>
    </row>
    <row r="549" spans="1:4">
      <c r="A549" s="80" t="s">
        <v>3</v>
      </c>
      <c r="B549" s="2">
        <v>44177</v>
      </c>
      <c r="C549">
        <v>12.264200000000001</v>
      </c>
      <c r="D549" s="8">
        <f>VLOOKUP(B549,'BAF AIF 3'!$B:$D,3,0)</f>
        <v>5721.97</v>
      </c>
    </row>
    <row r="550" spans="1:4">
      <c r="A550" s="80" t="s">
        <v>3</v>
      </c>
      <c r="B550" s="2">
        <v>44178</v>
      </c>
      <c r="C550">
        <v>12.263500000000001</v>
      </c>
      <c r="D550" s="8">
        <f>VLOOKUP(B550,'BAF AIF 3'!$B:$D,3,0)</f>
        <v>5721.97</v>
      </c>
    </row>
    <row r="551" spans="1:4">
      <c r="A551" s="80" t="s">
        <v>3</v>
      </c>
      <c r="B551" s="2">
        <v>44179</v>
      </c>
      <c r="C551">
        <v>12.286300000000001</v>
      </c>
      <c r="D551" s="8">
        <f>VLOOKUP(B551,'BAF AIF 3'!$B:$D,3,0)</f>
        <v>5743.88</v>
      </c>
    </row>
    <row r="552" spans="1:4">
      <c r="A552" s="80" t="s">
        <v>3</v>
      </c>
      <c r="B552" s="2">
        <v>44180</v>
      </c>
      <c r="C552">
        <v>12.2599</v>
      </c>
      <c r="D552" s="8">
        <f>VLOOKUP(B552,'BAF AIF 3'!$B:$D,3,0)</f>
        <v>5748.34</v>
      </c>
    </row>
    <row r="553" spans="1:4">
      <c r="A553" s="80" t="s">
        <v>3</v>
      </c>
      <c r="B553" s="2">
        <v>44181</v>
      </c>
      <c r="C553">
        <v>12.318099999999999</v>
      </c>
      <c r="D553" s="8">
        <f>VLOOKUP(B553,'BAF AIF 3'!$B:$D,3,0)</f>
        <v>5797.69</v>
      </c>
    </row>
    <row r="554" spans="1:4">
      <c r="A554" s="80" t="s">
        <v>3</v>
      </c>
      <c r="B554" s="2">
        <v>44182</v>
      </c>
      <c r="C554">
        <v>12.396699999999999</v>
      </c>
      <c r="D554" s="8">
        <f>VLOOKUP(B554,'BAF AIF 3'!$B:$D,3,0)</f>
        <v>5811.09</v>
      </c>
    </row>
    <row r="555" spans="1:4">
      <c r="A555" s="80" t="s">
        <v>3</v>
      </c>
      <c r="B555" s="2">
        <v>44183</v>
      </c>
      <c r="C555">
        <v>12.389099999999999</v>
      </c>
      <c r="D555" s="8">
        <f>VLOOKUP(B555,'BAF AIF 3'!$B:$D,3,0)</f>
        <v>5818.55</v>
      </c>
    </row>
    <row r="556" spans="1:4">
      <c r="A556" s="80" t="s">
        <v>3</v>
      </c>
      <c r="B556" s="2">
        <v>44184</v>
      </c>
      <c r="C556">
        <v>12.388400000000001</v>
      </c>
      <c r="D556" s="8">
        <f>VLOOKUP(B556,'BAF AIF 3'!$B:$D,3,0)</f>
        <v>5818.55</v>
      </c>
    </row>
    <row r="557" spans="1:4">
      <c r="A557" s="80" t="s">
        <v>3</v>
      </c>
      <c r="B557" s="2">
        <v>44185</v>
      </c>
      <c r="C557">
        <v>12.387600000000001</v>
      </c>
      <c r="D557" s="8">
        <f>VLOOKUP(B557,'BAF AIF 3'!$B:$D,3,0)</f>
        <v>5818.55</v>
      </c>
    </row>
    <row r="558" spans="1:4">
      <c r="A558" s="80" t="s">
        <v>3</v>
      </c>
      <c r="B558" s="2">
        <v>44186</v>
      </c>
      <c r="C558">
        <v>12.1068</v>
      </c>
      <c r="D558" s="8">
        <f>VLOOKUP(B558,'BAF AIF 3'!$B:$D,3,0)</f>
        <v>5621.32</v>
      </c>
    </row>
    <row r="559" spans="1:4">
      <c r="A559" s="80" t="s">
        <v>3</v>
      </c>
      <c r="B559" s="2">
        <v>44187</v>
      </c>
      <c r="C559">
        <v>12.244999999999999</v>
      </c>
      <c r="D559" s="8">
        <f>VLOOKUP(B559,'BAF AIF 3'!$B:$D,3,0)</f>
        <v>5684.83</v>
      </c>
    </row>
    <row r="560" spans="1:4">
      <c r="A560" s="80" t="s">
        <v>3</v>
      </c>
      <c r="B560" s="2">
        <v>44188</v>
      </c>
      <c r="C560">
        <v>12.478300000000001</v>
      </c>
      <c r="D560" s="8">
        <f>VLOOKUP(B560,'BAF AIF 3'!$B:$D,3,0)</f>
        <v>5756.87</v>
      </c>
    </row>
    <row r="561" spans="1:4">
      <c r="A561" s="80" t="s">
        <v>3</v>
      </c>
      <c r="B561" s="2">
        <v>44189</v>
      </c>
      <c r="C561">
        <v>12.5585</v>
      </c>
      <c r="D561" s="8">
        <f>VLOOKUP(B561,'BAF AIF 3'!$B:$D,3,0)</f>
        <v>5810.6</v>
      </c>
    </row>
    <row r="562" spans="1:4">
      <c r="A562" s="80" t="s">
        <v>3</v>
      </c>
      <c r="B562" s="2">
        <v>44190</v>
      </c>
      <c r="C562">
        <v>12.557700000000001</v>
      </c>
      <c r="D562" s="8">
        <f>VLOOKUP(B562,'BAF AIF 3'!$B:$D,3,0)</f>
        <v>5810.6</v>
      </c>
    </row>
    <row r="563" spans="1:4">
      <c r="A563" s="80" t="s">
        <v>3</v>
      </c>
      <c r="B563" s="2">
        <v>44191</v>
      </c>
      <c r="C563">
        <v>12.557</v>
      </c>
      <c r="D563" s="8">
        <f>VLOOKUP(B563,'BAF AIF 3'!$B:$D,3,0)</f>
        <v>5810.6</v>
      </c>
    </row>
    <row r="564" spans="1:4">
      <c r="A564" s="80" t="s">
        <v>3</v>
      </c>
      <c r="B564" s="2">
        <v>44192</v>
      </c>
      <c r="C564">
        <v>12.5562</v>
      </c>
      <c r="D564" s="8">
        <f>VLOOKUP(B564,'BAF AIF 3'!$B:$D,3,0)</f>
        <v>5810.6</v>
      </c>
    </row>
    <row r="565" spans="1:4">
      <c r="A565" s="80" t="s">
        <v>3</v>
      </c>
      <c r="B565" s="2">
        <v>44193</v>
      </c>
      <c r="C565">
        <v>12.702199999999999</v>
      </c>
      <c r="D565" s="8">
        <f>VLOOKUP(B565,'BAF AIF 3'!$B:$D,3,0)</f>
        <v>5863.15</v>
      </c>
    </row>
    <row r="566" spans="1:4">
      <c r="A566" s="80" t="s">
        <v>3</v>
      </c>
      <c r="B566" s="2">
        <v>44194</v>
      </c>
      <c r="C566">
        <v>12.7087</v>
      </c>
      <c r="D566" s="8">
        <f>VLOOKUP(B566,'BAF AIF 3'!$B:$D,3,0)</f>
        <v>5881.05</v>
      </c>
    </row>
    <row r="567" spans="1:4">
      <c r="A567" s="80" t="s">
        <v>3</v>
      </c>
      <c r="B567" s="2">
        <v>44195</v>
      </c>
      <c r="C567">
        <v>12.777900000000001</v>
      </c>
      <c r="D567" s="8">
        <f>VLOOKUP(B567,'BAF AIF 3'!$B:$D,3,0)</f>
        <v>5902.29</v>
      </c>
    </row>
    <row r="568" spans="1:4">
      <c r="A568" s="80" t="s">
        <v>3</v>
      </c>
      <c r="B568" s="2">
        <v>44196</v>
      </c>
      <c r="C568">
        <v>12.7479</v>
      </c>
      <c r="D568" s="8">
        <f>VLOOKUP(B568,'BAF AIF 3'!$B:$D,3,0)</f>
        <v>5906.87</v>
      </c>
    </row>
    <row r="569" spans="1:4">
      <c r="A569" s="80" t="s">
        <v>3</v>
      </c>
      <c r="B569" s="2">
        <v>44197</v>
      </c>
      <c r="C569">
        <v>12.8208</v>
      </c>
      <c r="D569" s="8">
        <f>VLOOKUP(B569,'BAF AIF 3'!$B:$D,3,0)</f>
        <v>5932.14</v>
      </c>
    </row>
    <row r="570" spans="1:4">
      <c r="A570" s="80" t="s">
        <v>3</v>
      </c>
      <c r="B570" s="2">
        <v>44198</v>
      </c>
      <c r="C570">
        <v>12.82</v>
      </c>
      <c r="D570" s="8">
        <f>VLOOKUP(B570,'BAF AIF 3'!$B:$D,3,0)</f>
        <v>5932.14</v>
      </c>
    </row>
    <row r="571" spans="1:4">
      <c r="A571" s="80" t="s">
        <v>3</v>
      </c>
      <c r="B571" s="2">
        <v>44199</v>
      </c>
      <c r="C571">
        <v>12.8192</v>
      </c>
      <c r="D571" s="8">
        <f>VLOOKUP(B571,'BAF AIF 3'!$B:$D,3,0)</f>
        <v>5932.14</v>
      </c>
    </row>
    <row r="572" spans="1:4">
      <c r="A572" s="80" t="s">
        <v>3</v>
      </c>
      <c r="B572" s="2">
        <v>44200</v>
      </c>
      <c r="C572">
        <v>12.9528</v>
      </c>
      <c r="D572" s="8">
        <f>VLOOKUP(B572,'BAF AIF 3'!$B:$D,3,0)</f>
        <v>5992.75</v>
      </c>
    </row>
    <row r="573" spans="1:4">
      <c r="A573" s="80" t="s">
        <v>3</v>
      </c>
      <c r="B573" s="2">
        <v>44201</v>
      </c>
      <c r="C573">
        <v>13.194599999999999</v>
      </c>
      <c r="D573" s="8">
        <f>VLOOKUP(B573,'BAF AIF 3'!$B:$D,3,0)</f>
        <v>6030.94</v>
      </c>
    </row>
    <row r="574" spans="1:4">
      <c r="A574" s="80" t="s">
        <v>3</v>
      </c>
      <c r="B574" s="2">
        <v>44202</v>
      </c>
      <c r="C574">
        <v>13.162000000000001</v>
      </c>
      <c r="D574" s="8">
        <f>VLOOKUP(B574,'BAF AIF 3'!$B:$D,3,0)</f>
        <v>6016.42</v>
      </c>
    </row>
    <row r="575" spans="1:4">
      <c r="A575" s="80" t="s">
        <v>3</v>
      </c>
      <c r="B575" s="2">
        <v>44203</v>
      </c>
      <c r="C575">
        <v>13.1</v>
      </c>
      <c r="D575" s="8">
        <f>VLOOKUP(B575,'BAF AIF 3'!$B:$D,3,0)</f>
        <v>6027.48</v>
      </c>
    </row>
    <row r="576" spans="1:4">
      <c r="A576" s="80" t="s">
        <v>3</v>
      </c>
      <c r="B576" s="2">
        <v>44204</v>
      </c>
      <c r="C576">
        <v>13.3363</v>
      </c>
      <c r="D576" s="8">
        <f>VLOOKUP(B576,'BAF AIF 3'!$B:$D,3,0)</f>
        <v>6110.07</v>
      </c>
    </row>
    <row r="577" spans="1:4">
      <c r="A577" s="80" t="s">
        <v>3</v>
      </c>
      <c r="B577" s="2">
        <v>44205</v>
      </c>
      <c r="C577">
        <v>13.3355</v>
      </c>
      <c r="D577" s="8">
        <f>VLOOKUP(B577,'BAF AIF 3'!$B:$D,3,0)</f>
        <v>6110.07</v>
      </c>
    </row>
    <row r="578" spans="1:4">
      <c r="A578" s="80" t="s">
        <v>3</v>
      </c>
      <c r="B578" s="2">
        <v>44206</v>
      </c>
      <c r="C578">
        <v>13.3347</v>
      </c>
      <c r="D578" s="8">
        <f>VLOOKUP(B578,'BAF AIF 3'!$B:$D,3,0)</f>
        <v>6110.07</v>
      </c>
    </row>
    <row r="579" spans="1:4">
      <c r="A579" s="80" t="s">
        <v>3</v>
      </c>
      <c r="B579" s="2">
        <v>44207</v>
      </c>
      <c r="C579">
        <v>13.4063</v>
      </c>
      <c r="D579" s="8">
        <f>VLOOKUP(B579,'BAF AIF 3'!$B:$D,3,0)</f>
        <v>6155.72</v>
      </c>
    </row>
    <row r="580" spans="1:4">
      <c r="A580" s="80" t="s">
        <v>3</v>
      </c>
      <c r="B580" s="2">
        <v>44208</v>
      </c>
      <c r="C580">
        <v>13.422599999999999</v>
      </c>
      <c r="D580" s="8">
        <f>VLOOKUP(B580,'BAF AIF 3'!$B:$D,3,0)</f>
        <v>6185.48</v>
      </c>
    </row>
    <row r="581" spans="1:4">
      <c r="A581" s="80" t="s">
        <v>3</v>
      </c>
      <c r="B581" s="2">
        <v>44209</v>
      </c>
      <c r="C581">
        <v>13.4108</v>
      </c>
      <c r="D581" s="8">
        <f>VLOOKUP(B581,'BAF AIF 3'!$B:$D,3,0)</f>
        <v>6178.04</v>
      </c>
    </row>
    <row r="582" spans="1:4">
      <c r="A582" s="80" t="s">
        <v>3</v>
      </c>
      <c r="B582" s="2">
        <v>44210</v>
      </c>
      <c r="C582">
        <v>13.423299999999999</v>
      </c>
      <c r="D582" s="8">
        <f>VLOOKUP(B582,'BAF AIF 3'!$B:$D,3,0)</f>
        <v>6191.69</v>
      </c>
    </row>
    <row r="583" spans="1:4">
      <c r="A583" s="80" t="s">
        <v>3</v>
      </c>
      <c r="B583" s="2">
        <v>44211</v>
      </c>
      <c r="C583">
        <v>13.2676</v>
      </c>
      <c r="D583" s="8">
        <f>VLOOKUP(B583,'BAF AIF 3'!$B:$D,3,0)</f>
        <v>6120.94</v>
      </c>
    </row>
    <row r="584" spans="1:4">
      <c r="A584" s="80" t="s">
        <v>3</v>
      </c>
      <c r="B584" s="2">
        <v>44212</v>
      </c>
      <c r="C584">
        <v>13.2667</v>
      </c>
      <c r="D584" s="8">
        <f>VLOOKUP(B584,'BAF AIF 3'!$B:$D,3,0)</f>
        <v>6120.94</v>
      </c>
    </row>
    <row r="585" spans="1:4">
      <c r="A585" s="80" t="s">
        <v>3</v>
      </c>
      <c r="B585" s="2">
        <v>44213</v>
      </c>
      <c r="C585">
        <v>13.2659</v>
      </c>
      <c r="D585" s="8">
        <f>VLOOKUP(B585,'BAF AIF 3'!$B:$D,3,0)</f>
        <v>6120.94</v>
      </c>
    </row>
    <row r="586" spans="1:4">
      <c r="A586" s="80" t="s">
        <v>3</v>
      </c>
      <c r="B586" s="2">
        <v>44214</v>
      </c>
      <c r="C586">
        <v>13.067299999999999</v>
      </c>
      <c r="D586" s="8">
        <f>VLOOKUP(B586,'BAF AIF 3'!$B:$D,3,0)</f>
        <v>6042.13</v>
      </c>
    </row>
    <row r="587" spans="1:4">
      <c r="A587" s="80" t="s">
        <v>3</v>
      </c>
      <c r="B587" s="2">
        <v>44215</v>
      </c>
      <c r="C587">
        <v>13.2844</v>
      </c>
      <c r="D587" s="8">
        <f>VLOOKUP(B587,'BAF AIF 3'!$B:$D,3,0)</f>
        <v>6150.54</v>
      </c>
    </row>
    <row r="588" spans="1:4">
      <c r="A588" s="80" t="s">
        <v>3</v>
      </c>
      <c r="B588" s="2">
        <v>44216</v>
      </c>
      <c r="C588">
        <v>13.334300000000001</v>
      </c>
      <c r="D588" s="8">
        <f>VLOOKUP(B588,'BAF AIF 3'!$B:$D,3,0)</f>
        <v>6201.23</v>
      </c>
    </row>
    <row r="589" spans="1:4">
      <c r="A589" s="80" t="s">
        <v>3</v>
      </c>
      <c r="B589" s="2">
        <v>44217</v>
      </c>
      <c r="C589">
        <v>13.2296</v>
      </c>
      <c r="D589" s="8">
        <f>VLOOKUP(B589,'BAF AIF 3'!$B:$D,3,0)</f>
        <v>6168.38</v>
      </c>
    </row>
    <row r="590" spans="1:4">
      <c r="A590" s="80" t="s">
        <v>3</v>
      </c>
      <c r="B590" s="2">
        <v>44218</v>
      </c>
      <c r="C590">
        <v>13.051600000000001</v>
      </c>
      <c r="D590" s="8">
        <f>VLOOKUP(B590,'BAF AIF 3'!$B:$D,3,0)</f>
        <v>6082.34</v>
      </c>
    </row>
    <row r="591" spans="1:4">
      <c r="A591" s="80" t="s">
        <v>3</v>
      </c>
      <c r="B591" s="2">
        <v>44219</v>
      </c>
      <c r="C591">
        <v>13.0509</v>
      </c>
      <c r="D591" s="8">
        <f>VLOOKUP(B591,'BAF AIF 3'!$B:$D,3,0)</f>
        <v>6082.34</v>
      </c>
    </row>
    <row r="592" spans="1:4">
      <c r="A592" s="80" t="s">
        <v>3</v>
      </c>
      <c r="B592" s="2">
        <v>44220</v>
      </c>
      <c r="C592">
        <v>13.0501</v>
      </c>
      <c r="D592" s="8">
        <f>VLOOKUP(B592,'BAF AIF 3'!$B:$D,3,0)</f>
        <v>6082.34</v>
      </c>
    </row>
    <row r="593" spans="1:4">
      <c r="A593" s="80" t="s">
        <v>3</v>
      </c>
      <c r="B593" s="2">
        <v>44221</v>
      </c>
      <c r="C593">
        <v>12.974600000000001</v>
      </c>
      <c r="D593" s="8">
        <f>VLOOKUP(B593,'BAF AIF 3'!$B:$D,3,0)</f>
        <v>6026.25</v>
      </c>
    </row>
    <row r="594" spans="1:4">
      <c r="A594" s="80" t="s">
        <v>3</v>
      </c>
      <c r="B594" s="2">
        <v>44222</v>
      </c>
      <c r="C594">
        <v>12.973800000000001</v>
      </c>
      <c r="D594" s="8">
        <f>VLOOKUP(B594,'BAF AIF 3'!$B:$D,3,0)</f>
        <v>6026.25</v>
      </c>
    </row>
    <row r="595" spans="1:4">
      <c r="A595" s="80" t="s">
        <v>3</v>
      </c>
      <c r="B595" s="2">
        <v>44223</v>
      </c>
      <c r="C595">
        <v>12.7887</v>
      </c>
      <c r="D595" s="8">
        <f>VLOOKUP(B595,'BAF AIF 3'!$B:$D,3,0)</f>
        <v>5919.65</v>
      </c>
    </row>
    <row r="596" spans="1:4">
      <c r="A596" s="80" t="s">
        <v>3</v>
      </c>
      <c r="B596" s="2">
        <v>44224</v>
      </c>
      <c r="C596">
        <v>12.658799999999999</v>
      </c>
      <c r="D596" s="8">
        <f>VLOOKUP(B596,'BAF AIF 3'!$B:$D,3,0)</f>
        <v>5867.75</v>
      </c>
    </row>
    <row r="597" spans="1:4">
      <c r="A597" s="80" t="s">
        <v>3</v>
      </c>
      <c r="B597" s="2">
        <v>44225</v>
      </c>
      <c r="C597">
        <v>12.6555</v>
      </c>
      <c r="D597" s="8">
        <f>VLOOKUP(B597,'BAF AIF 3'!$B:$D,3,0)</f>
        <v>5790.35</v>
      </c>
    </row>
    <row r="598" spans="1:4">
      <c r="A598" s="80" t="s">
        <v>3</v>
      </c>
      <c r="B598" s="2">
        <v>44226</v>
      </c>
      <c r="C598">
        <v>12.6548</v>
      </c>
      <c r="D598" s="8">
        <f>VLOOKUP(B598,'BAF AIF 3'!$B:$D,3,0)</f>
        <v>5790.35</v>
      </c>
    </row>
    <row r="599" spans="1:4">
      <c r="A599" s="80" t="s">
        <v>3</v>
      </c>
      <c r="B599" s="2">
        <v>44227</v>
      </c>
      <c r="C599">
        <v>12.654</v>
      </c>
      <c r="D599" s="8">
        <f>VLOOKUP(B599,'BAF AIF 3'!$B:$D,3,0)</f>
        <v>5790.35</v>
      </c>
    </row>
    <row r="600" spans="1:4">
      <c r="A600" s="80" t="s">
        <v>3</v>
      </c>
      <c r="B600" s="2">
        <v>44228</v>
      </c>
      <c r="C600">
        <v>13.1553</v>
      </c>
      <c r="D600" s="8">
        <f>VLOOKUP(B600,'BAF AIF 3'!$B:$D,3,0)</f>
        <v>6041.28</v>
      </c>
    </row>
    <row r="601" spans="1:4">
      <c r="A601" s="80" t="s">
        <v>3</v>
      </c>
      <c r="B601" s="2">
        <v>44229</v>
      </c>
      <c r="C601">
        <v>13.356199999999999</v>
      </c>
      <c r="D601" s="8">
        <f>VLOOKUP(B601,'BAF AIF 3'!$B:$D,3,0)</f>
        <v>6187.68</v>
      </c>
    </row>
    <row r="602" spans="1:4">
      <c r="A602" s="80" t="s">
        <v>3</v>
      </c>
      <c r="B602" s="2">
        <v>44230</v>
      </c>
      <c r="C602">
        <v>13.476100000000001</v>
      </c>
      <c r="D602" s="8">
        <f>VLOOKUP(B602,'BAF AIF 3'!$B:$D,3,0)</f>
        <v>6250</v>
      </c>
    </row>
    <row r="603" spans="1:4">
      <c r="A603" s="80" t="s">
        <v>3</v>
      </c>
      <c r="B603" s="2">
        <v>44231</v>
      </c>
      <c r="C603">
        <v>13.5655</v>
      </c>
      <c r="D603" s="8">
        <f>VLOOKUP(B603,'BAF AIF 3'!$B:$D,3,0)</f>
        <v>6304.17</v>
      </c>
    </row>
    <row r="604" spans="1:4">
      <c r="A604" s="80" t="s">
        <v>3</v>
      </c>
      <c r="B604" s="2">
        <v>44232</v>
      </c>
      <c r="C604">
        <v>13.4917</v>
      </c>
      <c r="D604" s="8">
        <f>VLOOKUP(B604,'BAF AIF 3'!$B:$D,3,0)</f>
        <v>6299.17</v>
      </c>
    </row>
    <row r="605" spans="1:4">
      <c r="A605" s="80" t="s">
        <v>3</v>
      </c>
      <c r="B605" s="2">
        <v>44233</v>
      </c>
      <c r="C605">
        <v>13.4909</v>
      </c>
      <c r="D605" s="8">
        <f>VLOOKUP(B605,'BAF AIF 3'!$B:$D,3,0)</f>
        <v>6299.17</v>
      </c>
    </row>
    <row r="606" spans="1:4">
      <c r="A606" s="80" t="s">
        <v>3</v>
      </c>
      <c r="B606" s="2">
        <v>44234</v>
      </c>
      <c r="C606">
        <v>13.4901</v>
      </c>
      <c r="D606" s="8">
        <f>VLOOKUP(B606,'BAF AIF 3'!$B:$D,3,0)</f>
        <v>6299.17</v>
      </c>
    </row>
    <row r="607" spans="1:4">
      <c r="A607" s="80" t="s">
        <v>3</v>
      </c>
      <c r="B607" s="2">
        <v>44235</v>
      </c>
      <c r="C607">
        <v>13.5984</v>
      </c>
      <c r="D607" s="8">
        <f>VLOOKUP(B607,'BAF AIF 3'!$B:$D,3,0)</f>
        <v>6381.84</v>
      </c>
    </row>
    <row r="608" spans="1:4">
      <c r="A608" s="80" t="s">
        <v>3</v>
      </c>
      <c r="B608" s="2">
        <v>44236</v>
      </c>
      <c r="C608">
        <v>13.6412</v>
      </c>
      <c r="D608" s="8">
        <f>VLOOKUP(B608,'BAF AIF 3'!$B:$D,3,0)</f>
        <v>6376.74</v>
      </c>
    </row>
    <row r="609" spans="1:4">
      <c r="A609" s="80" t="s">
        <v>3</v>
      </c>
      <c r="B609" s="2">
        <v>44237</v>
      </c>
      <c r="C609">
        <v>13.724</v>
      </c>
      <c r="D609" s="8">
        <f>VLOOKUP(B609,'BAF AIF 3'!$B:$D,3,0)</f>
        <v>6385.63</v>
      </c>
    </row>
    <row r="610" spans="1:4">
      <c r="A610" s="80" t="s">
        <v>3</v>
      </c>
      <c r="B610" s="2">
        <v>44238</v>
      </c>
      <c r="C610">
        <v>13.799300000000001</v>
      </c>
      <c r="D610" s="8">
        <f>VLOOKUP(B610,'BAF AIF 3'!$B:$D,3,0)</f>
        <v>6411.97</v>
      </c>
    </row>
    <row r="611" spans="1:4">
      <c r="A611" s="80" t="s">
        <v>3</v>
      </c>
      <c r="B611" s="2">
        <v>44239</v>
      </c>
      <c r="C611">
        <v>13.787800000000001</v>
      </c>
      <c r="D611" s="8">
        <f>VLOOKUP(B611,'BAF AIF 3'!$B:$D,3,0)</f>
        <v>6410.26</v>
      </c>
    </row>
    <row r="612" spans="1:4">
      <c r="A612" s="80" t="s">
        <v>3</v>
      </c>
      <c r="B612" s="2">
        <v>44240</v>
      </c>
      <c r="C612">
        <v>13.787000000000001</v>
      </c>
      <c r="D612" s="8">
        <f>VLOOKUP(B612,'BAF AIF 3'!$B:$D,3,0)</f>
        <v>6410.26</v>
      </c>
    </row>
    <row r="613" spans="1:4">
      <c r="A613" s="80" t="s">
        <v>3</v>
      </c>
      <c r="B613" s="2">
        <v>44241</v>
      </c>
      <c r="C613">
        <v>13.786099999999999</v>
      </c>
      <c r="D613" s="8">
        <f>VLOOKUP(B613,'BAF AIF 3'!$B:$D,3,0)</f>
        <v>6410.26</v>
      </c>
    </row>
    <row r="614" spans="1:4">
      <c r="A614" s="80" t="s">
        <v>3</v>
      </c>
      <c r="B614" s="2">
        <v>44242</v>
      </c>
      <c r="C614">
        <v>13.9396</v>
      </c>
      <c r="D614" s="8">
        <f>VLOOKUP(B614,'BAF AIF 3'!$B:$D,3,0)</f>
        <v>6478.34</v>
      </c>
    </row>
    <row r="615" spans="1:4">
      <c r="A615" s="80" t="s">
        <v>3</v>
      </c>
      <c r="B615" s="2">
        <v>44243</v>
      </c>
      <c r="C615">
        <v>13.955299999999999</v>
      </c>
      <c r="D615" s="8">
        <f>VLOOKUP(B615,'BAF AIF 3'!$B:$D,3,0)</f>
        <v>6484.91</v>
      </c>
    </row>
    <row r="616" spans="1:4">
      <c r="A616" s="80" t="s">
        <v>3</v>
      </c>
      <c r="B616" s="2">
        <v>44244</v>
      </c>
      <c r="C616">
        <v>13.905900000000001</v>
      </c>
      <c r="D616" s="8">
        <f>VLOOKUP(B616,'BAF AIF 3'!$B:$D,3,0)</f>
        <v>6456.95</v>
      </c>
    </row>
    <row r="617" spans="1:4">
      <c r="A617" s="80" t="s">
        <v>3</v>
      </c>
      <c r="B617" s="2">
        <v>44245</v>
      </c>
      <c r="C617">
        <v>13.859500000000001</v>
      </c>
      <c r="D617" s="8">
        <f>VLOOKUP(B617,'BAF AIF 3'!$B:$D,3,0)</f>
        <v>6436.62</v>
      </c>
    </row>
    <row r="618" spans="1:4">
      <c r="A618" s="80" t="s">
        <v>3</v>
      </c>
      <c r="B618" s="2">
        <v>44246</v>
      </c>
      <c r="C618">
        <v>13.6394</v>
      </c>
      <c r="D618" s="8">
        <f>VLOOKUP(B618,'BAF AIF 3'!$B:$D,3,0)</f>
        <v>6367.39</v>
      </c>
    </row>
    <row r="619" spans="1:4">
      <c r="A619" s="80" t="s">
        <v>3</v>
      </c>
      <c r="B619" s="2">
        <v>44247</v>
      </c>
      <c r="C619">
        <v>13.6386</v>
      </c>
      <c r="D619" s="8">
        <f>VLOOKUP(B619,'BAF AIF 3'!$B:$D,3,0)</f>
        <v>6367.39</v>
      </c>
    </row>
    <row r="620" spans="1:4">
      <c r="A620" s="80" t="s">
        <v>3</v>
      </c>
      <c r="B620" s="2">
        <v>44248</v>
      </c>
      <c r="C620">
        <v>13.637700000000001</v>
      </c>
      <c r="D620" s="8">
        <f>VLOOKUP(B620,'BAF AIF 3'!$B:$D,3,0)</f>
        <v>6367.39</v>
      </c>
    </row>
    <row r="621" spans="1:4">
      <c r="A621" s="80" t="s">
        <v>3</v>
      </c>
      <c r="B621" s="2">
        <v>44249</v>
      </c>
      <c r="C621">
        <v>13.4411</v>
      </c>
      <c r="D621" s="8">
        <f>VLOOKUP(B621,'BAF AIF 3'!$B:$D,3,0)</f>
        <v>6247.51</v>
      </c>
    </row>
    <row r="622" spans="1:4">
      <c r="A622" s="80" t="s">
        <v>3</v>
      </c>
      <c r="B622" s="2">
        <v>44250</v>
      </c>
      <c r="C622">
        <v>13.464700000000001</v>
      </c>
      <c r="D622" s="8">
        <f>VLOOKUP(B622,'BAF AIF 3'!$B:$D,3,0)</f>
        <v>6272.94</v>
      </c>
    </row>
    <row r="623" spans="1:4">
      <c r="A623" s="80" t="s">
        <v>3</v>
      </c>
      <c r="B623" s="2">
        <v>44251</v>
      </c>
      <c r="C623">
        <v>13.616099999999999</v>
      </c>
      <c r="D623" s="8">
        <f>VLOOKUP(B623,'BAF AIF 3'!$B:$D,3,0)</f>
        <v>6374.66</v>
      </c>
    </row>
    <row r="624" spans="1:4">
      <c r="A624" s="80" t="s">
        <v>3</v>
      </c>
      <c r="B624" s="2">
        <v>44252</v>
      </c>
      <c r="C624">
        <v>13.7508</v>
      </c>
      <c r="D624" s="8">
        <f>VLOOKUP(B624,'BAF AIF 3'!$B:$D,3,0)</f>
        <v>6427.86</v>
      </c>
    </row>
    <row r="625" spans="1:4">
      <c r="A625" s="80" t="s">
        <v>3</v>
      </c>
      <c r="B625" s="2">
        <v>44253</v>
      </c>
      <c r="C625">
        <v>13.355499999999999</v>
      </c>
      <c r="D625" s="8">
        <f>VLOOKUP(B625,'BAF AIF 3'!$B:$D,3,0)</f>
        <v>6215.09</v>
      </c>
    </row>
    <row r="626" spans="1:4">
      <c r="A626" s="80" t="s">
        <v>3</v>
      </c>
      <c r="B626" s="2">
        <v>44254</v>
      </c>
      <c r="C626">
        <v>13.354699999999999</v>
      </c>
      <c r="D626" s="8">
        <f>VLOOKUP(B626,'BAF AIF 3'!$B:$D,3,0)</f>
        <v>6215.09</v>
      </c>
    </row>
    <row r="627" spans="1:4">
      <c r="A627" s="80" t="s">
        <v>3</v>
      </c>
      <c r="B627" s="2">
        <v>44255</v>
      </c>
      <c r="C627">
        <v>13.3538</v>
      </c>
      <c r="D627" s="8">
        <f>VLOOKUP(B627,'BAF AIF 3'!$B:$D,3,0)</f>
        <v>6215.09</v>
      </c>
    </row>
    <row r="628" spans="1:4">
      <c r="A628" s="80" t="s">
        <v>3</v>
      </c>
      <c r="B628" s="2">
        <v>44256</v>
      </c>
      <c r="C628">
        <v>13.513</v>
      </c>
      <c r="D628" s="8">
        <f>VLOOKUP(B628,'BAF AIF 3'!$B:$D,3,0)</f>
        <v>6311.88</v>
      </c>
    </row>
    <row r="629" spans="1:4">
      <c r="A629" s="80" t="s">
        <v>3</v>
      </c>
      <c r="B629" s="2">
        <v>44257</v>
      </c>
      <c r="C629">
        <v>13.801299999999999</v>
      </c>
      <c r="D629" s="8">
        <f>VLOOKUP(B629,'BAF AIF 3'!$B:$D,3,0)</f>
        <v>6388.85</v>
      </c>
    </row>
    <row r="630" spans="1:4">
      <c r="A630" s="80" t="s">
        <v>3</v>
      </c>
      <c r="B630" s="2">
        <v>44258</v>
      </c>
      <c r="C630">
        <v>14.054500000000001</v>
      </c>
      <c r="D630" s="8">
        <f>VLOOKUP(B630,'BAF AIF 3'!$B:$D,3,0)</f>
        <v>6519.76</v>
      </c>
    </row>
    <row r="631" spans="1:4">
      <c r="A631" s="80" t="s">
        <v>3</v>
      </c>
      <c r="B631" s="2">
        <v>44259</v>
      </c>
      <c r="C631">
        <v>13.938599999999999</v>
      </c>
      <c r="D631" s="8">
        <f>VLOOKUP(B631,'BAF AIF 3'!$B:$D,3,0)</f>
        <v>6472.39</v>
      </c>
    </row>
    <row r="632" spans="1:4">
      <c r="A632" s="80" t="s">
        <v>3</v>
      </c>
      <c r="B632" s="2">
        <v>44260</v>
      </c>
      <c r="C632">
        <v>13.8954</v>
      </c>
      <c r="D632" s="8">
        <f>VLOOKUP(B632,'BAF AIF 3'!$B:$D,3,0)</f>
        <v>6399.86</v>
      </c>
    </row>
    <row r="633" spans="1:4">
      <c r="A633" s="80" t="s">
        <v>3</v>
      </c>
      <c r="B633" s="2">
        <v>44261</v>
      </c>
      <c r="C633">
        <v>13.894500000000001</v>
      </c>
      <c r="D633" s="8">
        <f>VLOOKUP(B633,'BAF AIF 3'!$B:$D,3,0)</f>
        <v>6399.86</v>
      </c>
    </row>
    <row r="634" spans="1:4">
      <c r="A634" s="80" t="s">
        <v>3</v>
      </c>
      <c r="B634" s="2">
        <v>44262</v>
      </c>
      <c r="C634">
        <v>13.893700000000001</v>
      </c>
      <c r="D634" s="8">
        <f>VLOOKUP(B634,'BAF AIF 3'!$B:$D,3,0)</f>
        <v>6399.86</v>
      </c>
    </row>
    <row r="635" spans="1:4">
      <c r="A635" s="80" t="s">
        <v>3</v>
      </c>
      <c r="B635" s="2">
        <v>44263</v>
      </c>
      <c r="C635">
        <v>13.866099999999999</v>
      </c>
      <c r="D635" s="8">
        <f>VLOOKUP(B635,'BAF AIF 3'!$B:$D,3,0)</f>
        <v>6410.68</v>
      </c>
    </row>
    <row r="636" spans="1:4">
      <c r="A636" s="80" t="s">
        <v>3</v>
      </c>
      <c r="B636" s="2">
        <v>44264</v>
      </c>
      <c r="C636">
        <v>14.035500000000001</v>
      </c>
      <c r="D636" s="8">
        <f>VLOOKUP(B636,'BAF AIF 3'!$B:$D,3,0)</f>
        <v>6445.72</v>
      </c>
    </row>
    <row r="637" spans="1:4">
      <c r="A637" s="80" t="s">
        <v>3</v>
      </c>
      <c r="B637" s="2">
        <v>44265</v>
      </c>
      <c r="C637">
        <v>14.136200000000001</v>
      </c>
      <c r="D637" s="8">
        <f>VLOOKUP(B637,'BAF AIF 3'!$B:$D,3,0)</f>
        <v>6482.51</v>
      </c>
    </row>
    <row r="638" spans="1:4">
      <c r="A638" s="80" t="s">
        <v>3</v>
      </c>
      <c r="B638" s="2">
        <v>44266</v>
      </c>
      <c r="C638">
        <v>14.135400000000001</v>
      </c>
      <c r="D638" s="8">
        <f>VLOOKUP(B638,'BAF AIF 3'!$B:$D,3,0)</f>
        <v>6482.51</v>
      </c>
    </row>
    <row r="639" spans="1:4">
      <c r="A639" s="80" t="s">
        <v>3</v>
      </c>
      <c r="B639" s="2">
        <v>44267</v>
      </c>
      <c r="C639">
        <v>13.901999999999999</v>
      </c>
      <c r="D639" s="8">
        <f>VLOOKUP(B639,'BAF AIF 3'!$B:$D,3,0)</f>
        <v>6426.13</v>
      </c>
    </row>
    <row r="640" spans="1:4">
      <c r="A640" s="80" t="s">
        <v>3</v>
      </c>
      <c r="B640" s="2">
        <v>44268</v>
      </c>
      <c r="C640">
        <v>13.901199999999999</v>
      </c>
      <c r="D640" s="8">
        <f>VLOOKUP(B640,'BAF AIF 3'!$B:$D,3,0)</f>
        <v>6426.13</v>
      </c>
    </row>
    <row r="641" spans="1:4">
      <c r="A641" s="80" t="s">
        <v>3</v>
      </c>
      <c r="B641" s="2">
        <v>44269</v>
      </c>
      <c r="C641">
        <v>13.9003</v>
      </c>
      <c r="D641" s="8">
        <f>VLOOKUP(B641,'BAF AIF 3'!$B:$D,3,0)</f>
        <v>6426.13</v>
      </c>
    </row>
    <row r="642" spans="1:4">
      <c r="A642" s="80" t="s">
        <v>3</v>
      </c>
      <c r="B642" s="2">
        <v>44270</v>
      </c>
      <c r="C642">
        <v>13.8345</v>
      </c>
      <c r="D642" s="8">
        <f>VLOOKUP(B642,'BAF AIF 3'!$B:$D,3,0)</f>
        <v>6383.66</v>
      </c>
    </row>
    <row r="643" spans="1:4">
      <c r="A643" s="80" t="s">
        <v>3</v>
      </c>
      <c r="B643" s="2">
        <v>44271</v>
      </c>
      <c r="C643">
        <v>13.8155</v>
      </c>
      <c r="D643" s="8">
        <f>VLOOKUP(B643,'BAF AIF 3'!$B:$D,3,0)</f>
        <v>6383.88</v>
      </c>
    </row>
    <row r="644" spans="1:4">
      <c r="A644" s="80" t="s">
        <v>3</v>
      </c>
      <c r="B644" s="2">
        <v>44272</v>
      </c>
      <c r="C644">
        <v>13.616400000000001</v>
      </c>
      <c r="D644" s="8">
        <f>VLOOKUP(B644,'BAF AIF 3'!$B:$D,3,0)</f>
        <v>6290.37</v>
      </c>
    </row>
    <row r="645" spans="1:4">
      <c r="A645" s="80" t="s">
        <v>3</v>
      </c>
      <c r="B645" s="2">
        <v>44273</v>
      </c>
      <c r="C645">
        <v>13.478199999999999</v>
      </c>
      <c r="D645" s="8">
        <f>VLOOKUP(B645,'BAF AIF 3'!$B:$D,3,0)</f>
        <v>6217.07</v>
      </c>
    </row>
    <row r="646" spans="1:4">
      <c r="A646" s="80" t="s">
        <v>3</v>
      </c>
      <c r="B646" s="2">
        <v>44274</v>
      </c>
      <c r="C646">
        <v>13.566599999999999</v>
      </c>
      <c r="D646" s="8">
        <f>VLOOKUP(B646,'BAF AIF 3'!$B:$D,3,0)</f>
        <v>6294.94</v>
      </c>
    </row>
    <row r="647" spans="1:4">
      <c r="A647" s="80" t="s">
        <v>3</v>
      </c>
      <c r="B647" s="2">
        <v>44275</v>
      </c>
      <c r="C647">
        <v>13.565799999999999</v>
      </c>
      <c r="D647" s="8">
        <f>VLOOKUP(B647,'BAF AIF 3'!$B:$D,3,0)</f>
        <v>6294.94</v>
      </c>
    </row>
    <row r="648" spans="1:4">
      <c r="A648" s="80" t="s">
        <v>3</v>
      </c>
      <c r="B648" s="2">
        <v>44276</v>
      </c>
      <c r="C648">
        <v>13.565</v>
      </c>
      <c r="D648" s="8">
        <f>VLOOKUP(B648,'BAF AIF 3'!$B:$D,3,0)</f>
        <v>6294.94</v>
      </c>
    </row>
    <row r="649" spans="1:4">
      <c r="A649" s="80" t="s">
        <v>3</v>
      </c>
      <c r="B649" s="2">
        <v>44277</v>
      </c>
      <c r="C649">
        <v>13.4817</v>
      </c>
      <c r="D649" s="8">
        <f>VLOOKUP(B649,'BAF AIF 3'!$B:$D,3,0)</f>
        <v>6304.51</v>
      </c>
    </row>
    <row r="650" spans="1:4">
      <c r="A650" s="80" t="s">
        <v>3</v>
      </c>
      <c r="B650" s="2">
        <v>44278</v>
      </c>
      <c r="C650">
        <v>13.6122</v>
      </c>
      <c r="D650" s="8">
        <f>VLOOKUP(B650,'BAF AIF 3'!$B:$D,3,0)</f>
        <v>6344.01</v>
      </c>
    </row>
    <row r="651" spans="1:4">
      <c r="A651" s="80" t="s">
        <v>3</v>
      </c>
      <c r="B651" s="2">
        <v>44279</v>
      </c>
      <c r="C651">
        <v>13.3688</v>
      </c>
      <c r="D651" s="8">
        <f>VLOOKUP(B651,'BAF AIF 3'!$B:$D,3,0)</f>
        <v>6233.31</v>
      </c>
    </row>
    <row r="652" spans="1:4">
      <c r="A652" s="80" t="s">
        <v>3</v>
      </c>
      <c r="B652" s="2">
        <v>44280</v>
      </c>
      <c r="C652">
        <v>13.199299999999999</v>
      </c>
      <c r="D652" s="8">
        <f>VLOOKUP(B652,'BAF AIF 3'!$B:$D,3,0)</f>
        <v>6131.11</v>
      </c>
    </row>
    <row r="653" spans="1:4">
      <c r="A653" s="80" t="s">
        <v>3</v>
      </c>
      <c r="B653" s="2">
        <v>44281</v>
      </c>
      <c r="C653">
        <v>13.3622</v>
      </c>
      <c r="D653" s="8">
        <f>VLOOKUP(B653,'BAF AIF 3'!$B:$D,3,0)</f>
        <v>6210.7</v>
      </c>
    </row>
    <row r="654" spans="1:4">
      <c r="A654" s="80" t="s">
        <v>3</v>
      </c>
      <c r="B654" s="2">
        <v>44282</v>
      </c>
      <c r="C654">
        <v>13.3614</v>
      </c>
      <c r="D654" s="8">
        <f>VLOOKUP(B654,'BAF AIF 3'!$B:$D,3,0)</f>
        <v>6210.7</v>
      </c>
    </row>
    <row r="655" spans="1:4">
      <c r="A655" s="80" t="s">
        <v>3</v>
      </c>
      <c r="B655" s="2">
        <v>44283</v>
      </c>
      <c r="C655">
        <v>13.3606</v>
      </c>
      <c r="D655" s="8">
        <f>VLOOKUP(B655,'BAF AIF 3'!$B:$D,3,0)</f>
        <v>6210.7</v>
      </c>
    </row>
    <row r="656" spans="1:4">
      <c r="A656" s="80" t="s">
        <v>3</v>
      </c>
      <c r="B656" s="2">
        <v>44284</v>
      </c>
      <c r="C656">
        <v>13.3598</v>
      </c>
      <c r="D656" s="8">
        <f>VLOOKUP(B656,'BAF AIF 3'!$B:$D,3,0)</f>
        <v>6210.7</v>
      </c>
    </row>
    <row r="657" spans="1:4">
      <c r="A657" s="80" t="s">
        <v>3</v>
      </c>
      <c r="B657" s="2">
        <v>44285</v>
      </c>
      <c r="C657">
        <v>13.625999999999999</v>
      </c>
      <c r="D657" s="8">
        <f>VLOOKUP(B657,'BAF AIF 3'!$B:$D,3,0)</f>
        <v>6333.94</v>
      </c>
    </row>
    <row r="658" spans="1:4">
      <c r="A658" s="80" t="s">
        <v>3</v>
      </c>
      <c r="B658" s="2">
        <v>44286</v>
      </c>
      <c r="C658">
        <v>13.5146</v>
      </c>
      <c r="D658" s="8">
        <f>VLOOKUP(B658,'BAF AIF 3'!$B:$D,3,0)</f>
        <v>6290.2</v>
      </c>
    </row>
    <row r="659" spans="1:4">
      <c r="A659" s="80" t="s">
        <v>3</v>
      </c>
      <c r="B659" s="2">
        <v>44287</v>
      </c>
      <c r="C659">
        <v>13.633699999999999</v>
      </c>
      <c r="D659" s="8">
        <f>VLOOKUP(B659,'BAF AIF 3'!$B:$D,3,0)</f>
        <v>6373.62</v>
      </c>
    </row>
    <row r="660" spans="1:4">
      <c r="A660" s="80" t="s">
        <v>3</v>
      </c>
      <c r="B660" s="2">
        <v>44288</v>
      </c>
      <c r="C660">
        <v>13.632899999999999</v>
      </c>
      <c r="D660" s="8">
        <f>VLOOKUP(B660,'BAF AIF 3'!$B:$D,3,0)</f>
        <v>6373.62</v>
      </c>
    </row>
    <row r="661" spans="1:4">
      <c r="A661" s="80" t="s">
        <v>3</v>
      </c>
      <c r="B661" s="2">
        <v>44289</v>
      </c>
      <c r="C661">
        <v>13.632</v>
      </c>
      <c r="D661" s="8">
        <f>VLOOKUP(B661,'BAF AIF 3'!$B:$D,3,0)</f>
        <v>6373.62</v>
      </c>
    </row>
    <row r="662" spans="1:4">
      <c r="A662" s="80" t="s">
        <v>3</v>
      </c>
      <c r="B662" s="2">
        <v>44290</v>
      </c>
      <c r="C662">
        <v>13.6312</v>
      </c>
      <c r="D662" s="8">
        <f>VLOOKUP(B662,'BAF AIF 3'!$B:$D,3,0)</f>
        <v>6373.62</v>
      </c>
    </row>
    <row r="663" spans="1:4">
      <c r="A663" s="80" t="s">
        <v>3</v>
      </c>
      <c r="B663" s="2">
        <v>44291</v>
      </c>
      <c r="C663">
        <v>13.436400000000001</v>
      </c>
      <c r="D663" s="8">
        <f>VLOOKUP(B663,'BAF AIF 3'!$B:$D,3,0)</f>
        <v>6282.14</v>
      </c>
    </row>
    <row r="664" spans="1:4">
      <c r="A664" s="80" t="s">
        <v>3</v>
      </c>
      <c r="B664" s="2">
        <v>44292</v>
      </c>
      <c r="C664">
        <v>13.5101</v>
      </c>
      <c r="D664" s="8">
        <f>VLOOKUP(B664,'BAF AIF 3'!$B:$D,3,0)</f>
        <v>6310.19</v>
      </c>
    </row>
    <row r="665" spans="1:4">
      <c r="A665" s="80" t="s">
        <v>3</v>
      </c>
      <c r="B665" s="2">
        <v>44293</v>
      </c>
      <c r="C665">
        <v>13.6296</v>
      </c>
      <c r="D665" s="8">
        <f>VLOOKUP(B665,'BAF AIF 3'!$B:$D,3,0)</f>
        <v>6369.88</v>
      </c>
    </row>
    <row r="666" spans="1:4">
      <c r="A666" s="80" t="s">
        <v>3</v>
      </c>
      <c r="B666" s="2">
        <v>44294</v>
      </c>
      <c r="C666">
        <v>13.6526</v>
      </c>
      <c r="D666" s="8">
        <f>VLOOKUP(B666,'BAF AIF 3'!$B:$D,3,0)</f>
        <v>6397.78</v>
      </c>
    </row>
    <row r="667" spans="1:4">
      <c r="A667" s="80" t="s">
        <v>3</v>
      </c>
      <c r="B667" s="2">
        <v>44295</v>
      </c>
      <c r="C667">
        <v>13.5868</v>
      </c>
      <c r="D667" s="8">
        <f>VLOOKUP(B667,'BAF AIF 3'!$B:$D,3,0)</f>
        <v>6387.44</v>
      </c>
    </row>
    <row r="668" spans="1:4">
      <c r="A668" s="80" t="s">
        <v>3</v>
      </c>
      <c r="B668" s="2">
        <v>44296</v>
      </c>
      <c r="C668">
        <v>13.585900000000001</v>
      </c>
      <c r="D668" s="8">
        <f>VLOOKUP(B668,'BAF AIF 3'!$B:$D,3,0)</f>
        <v>6387.44</v>
      </c>
    </row>
    <row r="669" spans="1:4">
      <c r="A669" s="80" t="s">
        <v>3</v>
      </c>
      <c r="B669" s="2">
        <v>44297</v>
      </c>
      <c r="C669">
        <v>13.585100000000001</v>
      </c>
      <c r="D669" s="8">
        <f>VLOOKUP(B669,'BAF AIF 3'!$B:$D,3,0)</f>
        <v>6387.44</v>
      </c>
    </row>
    <row r="670" spans="1:4">
      <c r="A670" s="80" t="s">
        <v>3</v>
      </c>
      <c r="B670" s="2">
        <v>44298</v>
      </c>
      <c r="C670">
        <v>13.117000000000001</v>
      </c>
      <c r="D670" s="8">
        <f>VLOOKUP(B670,'BAF AIF 3'!$B:$D,3,0)</f>
        <v>6135.96</v>
      </c>
    </row>
    <row r="671" spans="1:4">
      <c r="A671" s="80" t="s">
        <v>3</v>
      </c>
      <c r="B671" s="2">
        <v>44299</v>
      </c>
      <c r="C671">
        <v>13.249000000000001</v>
      </c>
      <c r="D671" s="8">
        <f>VLOOKUP(B671,'BAF AIF 3'!$B:$D,3,0)</f>
        <v>6220.76</v>
      </c>
    </row>
    <row r="672" spans="1:4">
      <c r="A672" s="80" t="s">
        <v>3</v>
      </c>
      <c r="B672" s="2">
        <v>44300</v>
      </c>
      <c r="C672">
        <v>13.248100000000001</v>
      </c>
      <c r="D672" s="8">
        <f>VLOOKUP(B672,'BAF AIF 3'!$B:$D,3,0)</f>
        <v>6220.76</v>
      </c>
    </row>
    <row r="673" spans="1:4">
      <c r="A673" s="80" t="s">
        <v>3</v>
      </c>
      <c r="B673" s="2">
        <v>44301</v>
      </c>
      <c r="C673">
        <v>13.2944</v>
      </c>
      <c r="D673" s="8">
        <f>VLOOKUP(B673,'BAF AIF 3'!$B:$D,3,0)</f>
        <v>6250.48</v>
      </c>
    </row>
    <row r="674" spans="1:4">
      <c r="A674" s="80" t="s">
        <v>3</v>
      </c>
      <c r="B674" s="2">
        <v>44302</v>
      </c>
      <c r="C674">
        <v>13.2744</v>
      </c>
      <c r="D674" s="8">
        <f>VLOOKUP(B674,'BAF AIF 3'!$B:$D,3,0)</f>
        <v>6279.16</v>
      </c>
    </row>
    <row r="675" spans="1:4">
      <c r="A675" s="80" t="s">
        <v>3</v>
      </c>
      <c r="B675" s="2">
        <v>44303</v>
      </c>
      <c r="C675">
        <v>13.2736</v>
      </c>
      <c r="D675" s="8">
        <f>VLOOKUP(B675,'BAF AIF 3'!$B:$D,3,0)</f>
        <v>6279.16</v>
      </c>
    </row>
    <row r="676" spans="1:4">
      <c r="A676" s="80" t="s">
        <v>3</v>
      </c>
      <c r="B676" s="2">
        <v>44304</v>
      </c>
      <c r="C676">
        <v>13.2728</v>
      </c>
      <c r="D676" s="8">
        <f>VLOOKUP(B676,'BAF AIF 3'!$B:$D,3,0)</f>
        <v>6279.16</v>
      </c>
    </row>
    <row r="677" spans="1:4">
      <c r="A677" s="80" t="s">
        <v>3</v>
      </c>
      <c r="B677" s="2">
        <v>44305</v>
      </c>
      <c r="C677">
        <v>13.004799999999999</v>
      </c>
      <c r="D677" s="8">
        <f>VLOOKUP(B677,'BAF AIF 3'!$B:$D,3,0)</f>
        <v>6166.19</v>
      </c>
    </row>
    <row r="678" spans="1:4">
      <c r="A678" s="80" t="s">
        <v>3</v>
      </c>
      <c r="B678" s="2">
        <v>44306</v>
      </c>
      <c r="C678">
        <v>12.978400000000001</v>
      </c>
      <c r="D678" s="8">
        <f>VLOOKUP(B678,'BAF AIF 3'!$B:$D,3,0)</f>
        <v>6150.85</v>
      </c>
    </row>
    <row r="679" spans="1:4">
      <c r="A679" s="80" t="s">
        <v>3</v>
      </c>
      <c r="B679" s="2">
        <v>44307</v>
      </c>
      <c r="C679">
        <v>12.977600000000001</v>
      </c>
      <c r="D679" s="8">
        <f>VLOOKUP(B679,'BAF AIF 3'!$B:$D,3,0)</f>
        <v>6150.85</v>
      </c>
    </row>
    <row r="680" spans="1:4">
      <c r="A680" s="80" t="s">
        <v>3</v>
      </c>
      <c r="B680" s="2">
        <v>44308</v>
      </c>
      <c r="C680">
        <v>13.057700000000001</v>
      </c>
      <c r="D680" s="8">
        <f>VLOOKUP(B680,'BAF AIF 3'!$B:$D,3,0)</f>
        <v>6189.07</v>
      </c>
    </row>
    <row r="681" spans="1:4">
      <c r="A681" s="80" t="s">
        <v>3</v>
      </c>
      <c r="B681" s="2">
        <v>44309</v>
      </c>
      <c r="C681">
        <v>13.0434</v>
      </c>
      <c r="D681" s="8">
        <f>VLOOKUP(B681,'BAF AIF 3'!$B:$D,3,0)</f>
        <v>6171.51</v>
      </c>
    </row>
    <row r="682" spans="1:4">
      <c r="A682" s="80" t="s">
        <v>3</v>
      </c>
      <c r="B682" s="2">
        <v>44310</v>
      </c>
      <c r="C682">
        <v>13.0426</v>
      </c>
      <c r="D682" s="8">
        <f>VLOOKUP(B682,'BAF AIF 3'!$B:$D,3,0)</f>
        <v>6171.51</v>
      </c>
    </row>
    <row r="683" spans="1:4">
      <c r="A683" s="80" t="s">
        <v>3</v>
      </c>
      <c r="B683" s="2">
        <v>44311</v>
      </c>
      <c r="C683">
        <v>13.0418</v>
      </c>
      <c r="D683" s="8">
        <f>VLOOKUP(B683,'BAF AIF 3'!$B:$D,3,0)</f>
        <v>6171.51</v>
      </c>
    </row>
    <row r="684" spans="1:4">
      <c r="A684" s="80" t="s">
        <v>3</v>
      </c>
      <c r="B684" s="2">
        <v>44312</v>
      </c>
      <c r="C684">
        <v>13.2813</v>
      </c>
      <c r="D684" s="8">
        <f>VLOOKUP(B684,'BAF AIF 3'!$B:$D,3,0)</f>
        <v>6228.44</v>
      </c>
    </row>
    <row r="685" spans="1:4">
      <c r="A685" s="80" t="s">
        <v>3</v>
      </c>
      <c r="B685" s="2">
        <v>44313</v>
      </c>
      <c r="C685">
        <v>13.332000000000001</v>
      </c>
      <c r="D685" s="8">
        <f>VLOOKUP(B685,'BAF AIF 3'!$B:$D,3,0)</f>
        <v>6299.86</v>
      </c>
    </row>
    <row r="686" spans="1:4">
      <c r="A686" s="80" t="s">
        <v>3</v>
      </c>
      <c r="B686" s="2">
        <v>44314</v>
      </c>
      <c r="C686">
        <v>13.552</v>
      </c>
      <c r="D686" s="8">
        <f>VLOOKUP(B686,'BAF AIF 3'!$B:$D,3,0)</f>
        <v>6379.92</v>
      </c>
    </row>
    <row r="687" spans="1:4">
      <c r="A687" s="80" t="s">
        <v>3</v>
      </c>
      <c r="B687" s="2">
        <v>44315</v>
      </c>
      <c r="C687">
        <v>13.4871</v>
      </c>
      <c r="D687" s="8">
        <f>VLOOKUP(B687,'BAF AIF 3'!$B:$D,3,0)</f>
        <v>6388.7</v>
      </c>
    </row>
    <row r="688" spans="1:4">
      <c r="A688" s="80" t="s">
        <v>3</v>
      </c>
      <c r="B688" s="2">
        <v>44316</v>
      </c>
      <c r="C688">
        <v>13.222200000000001</v>
      </c>
      <c r="D688" s="8">
        <f>VLOOKUP(B688,'BAF AIF 3'!$B:$D,3,0)</f>
        <v>6298.84</v>
      </c>
    </row>
    <row r="689" spans="1:4">
      <c r="A689" s="80" t="s">
        <v>3</v>
      </c>
      <c r="B689" s="2">
        <v>44317</v>
      </c>
      <c r="C689">
        <v>13.221399999999999</v>
      </c>
      <c r="D689" s="8">
        <f>VLOOKUP(B689,'BAF AIF 3'!$B:$D,3,0)</f>
        <v>6298.84</v>
      </c>
    </row>
    <row r="690" spans="1:4">
      <c r="A690" s="80" t="s">
        <v>3</v>
      </c>
      <c r="B690" s="2">
        <v>44318</v>
      </c>
      <c r="C690">
        <v>13.220599999999999</v>
      </c>
      <c r="D690" s="8">
        <f>VLOOKUP(B690,'BAF AIF 3'!$B:$D,3,0)</f>
        <v>6298.84</v>
      </c>
    </row>
    <row r="691" spans="1:4">
      <c r="A691" s="80" t="s">
        <v>3</v>
      </c>
      <c r="B691" s="2">
        <v>44319</v>
      </c>
      <c r="C691">
        <v>13.2346</v>
      </c>
      <c r="D691" s="8">
        <f>VLOOKUP(B691,'BAF AIF 3'!$B:$D,3,0)</f>
        <v>6306.64</v>
      </c>
    </row>
    <row r="692" spans="1:4">
      <c r="A692" s="80" t="s">
        <v>3</v>
      </c>
      <c r="B692" s="2">
        <v>44320</v>
      </c>
      <c r="C692">
        <v>13.178000000000001</v>
      </c>
      <c r="D692" s="8">
        <f>VLOOKUP(B692,'BAF AIF 3'!$B:$D,3,0)</f>
        <v>6258</v>
      </c>
    </row>
    <row r="693" spans="1:4">
      <c r="A693" s="80" t="s">
        <v>3</v>
      </c>
      <c r="B693" s="2">
        <v>44321</v>
      </c>
      <c r="C693">
        <v>13.2715</v>
      </c>
      <c r="D693" s="8">
        <f>VLOOKUP(B693,'BAF AIF 3'!$B:$D,3,0)</f>
        <v>6317.15</v>
      </c>
    </row>
    <row r="694" spans="1:4">
      <c r="A694" s="80" t="s">
        <v>3</v>
      </c>
      <c r="B694" s="2">
        <v>44322</v>
      </c>
      <c r="C694">
        <v>13.3918</v>
      </c>
      <c r="D694" s="8">
        <f>VLOOKUP(B694,'BAF AIF 3'!$B:$D,3,0)</f>
        <v>6363.96</v>
      </c>
    </row>
    <row r="695" spans="1:4">
      <c r="A695" s="80" t="s">
        <v>3</v>
      </c>
      <c r="B695" s="2">
        <v>44323</v>
      </c>
      <c r="C695">
        <v>13.3695</v>
      </c>
      <c r="D695" s="8">
        <f>VLOOKUP(B695,'BAF AIF 3'!$B:$D,3,0)</f>
        <v>6395.68</v>
      </c>
    </row>
    <row r="696" spans="1:4">
      <c r="A696" s="80" t="s">
        <v>3</v>
      </c>
      <c r="B696" s="2">
        <v>44324</v>
      </c>
      <c r="C696">
        <v>13.3687</v>
      </c>
      <c r="D696" s="8">
        <f>VLOOKUP(B696,'BAF AIF 3'!$B:$D,3,0)</f>
        <v>6395.68</v>
      </c>
    </row>
    <row r="697" spans="1:4">
      <c r="A697" s="80" t="s">
        <v>3</v>
      </c>
      <c r="B697" s="2">
        <v>44325</v>
      </c>
      <c r="C697">
        <v>13.367900000000001</v>
      </c>
      <c r="D697" s="8">
        <f>VLOOKUP(B697,'BAF AIF 3'!$B:$D,3,0)</f>
        <v>6395.68</v>
      </c>
    </row>
    <row r="698" spans="1:4">
      <c r="A698" s="80" t="s">
        <v>3</v>
      </c>
      <c r="B698" s="2">
        <v>44326</v>
      </c>
      <c r="C698">
        <v>13.3833</v>
      </c>
      <c r="D698" s="8">
        <f>VLOOKUP(B698,'BAF AIF 3'!$B:$D,3,0)</f>
        <v>6451.2</v>
      </c>
    </row>
    <row r="699" spans="1:4">
      <c r="A699" s="80" t="s">
        <v>3</v>
      </c>
      <c r="B699" s="2">
        <v>44327</v>
      </c>
      <c r="C699">
        <v>13.2997</v>
      </c>
      <c r="D699" s="8">
        <f>VLOOKUP(B699,'BAF AIF 3'!$B:$D,3,0)</f>
        <v>6431.86</v>
      </c>
    </row>
    <row r="700" spans="1:4">
      <c r="A700" s="80" t="s">
        <v>3</v>
      </c>
      <c r="B700" s="2">
        <v>44328</v>
      </c>
      <c r="C700">
        <v>13.142899999999999</v>
      </c>
      <c r="D700" s="8">
        <f>VLOOKUP(B700,'BAF AIF 3'!$B:$D,3,0)</f>
        <v>6377.23</v>
      </c>
    </row>
    <row r="701" spans="1:4">
      <c r="A701" s="80" t="s">
        <v>3</v>
      </c>
      <c r="B701" s="2">
        <v>44329</v>
      </c>
      <c r="C701">
        <v>13.142099999999999</v>
      </c>
      <c r="D701" s="8">
        <f>VLOOKUP(B701,'BAF AIF 3'!$B:$D,3,0)</f>
        <v>6377.23</v>
      </c>
    </row>
    <row r="702" spans="1:4">
      <c r="A702" s="80" t="s">
        <v>3</v>
      </c>
      <c r="B702" s="2">
        <v>44330</v>
      </c>
      <c r="C702">
        <v>13.071999999999999</v>
      </c>
      <c r="D702" s="8">
        <f>VLOOKUP(B702,'BAF AIF 3'!$B:$D,3,0)</f>
        <v>6347.55</v>
      </c>
    </row>
    <row r="703" spans="1:4">
      <c r="A703" s="80" t="s">
        <v>3</v>
      </c>
      <c r="B703" s="2">
        <v>44331</v>
      </c>
      <c r="C703">
        <v>13.071199999999999</v>
      </c>
      <c r="D703" s="8">
        <f>VLOOKUP(B703,'BAF AIF 3'!$B:$D,3,0)</f>
        <v>6347.55</v>
      </c>
    </row>
    <row r="704" spans="1:4">
      <c r="A704" s="80" t="s">
        <v>3</v>
      </c>
      <c r="B704" s="2">
        <v>44332</v>
      </c>
      <c r="C704">
        <v>13.070499999999999</v>
      </c>
      <c r="D704" s="8">
        <f>VLOOKUP(B704,'BAF AIF 3'!$B:$D,3,0)</f>
        <v>6347.55</v>
      </c>
    </row>
    <row r="705" spans="1:4">
      <c r="A705" s="80" t="s">
        <v>3</v>
      </c>
      <c r="B705" s="2">
        <v>44333</v>
      </c>
      <c r="C705">
        <v>13.276400000000001</v>
      </c>
      <c r="D705" s="8">
        <f>VLOOKUP(B705,'BAF AIF 3'!$B:$D,3,0)</f>
        <v>6450.91</v>
      </c>
    </row>
    <row r="706" spans="1:4">
      <c r="A706" s="80" t="s">
        <v>3</v>
      </c>
      <c r="B706" s="2">
        <v>44334</v>
      </c>
      <c r="C706">
        <v>13.3767</v>
      </c>
      <c r="D706" s="8">
        <f>VLOOKUP(B706,'BAF AIF 3'!$B:$D,3,0)</f>
        <v>6535.46</v>
      </c>
    </row>
    <row r="707" spans="1:4">
      <c r="A707" s="80" t="s">
        <v>3</v>
      </c>
      <c r="B707" s="2">
        <v>44335</v>
      </c>
      <c r="C707">
        <v>13.3283</v>
      </c>
      <c r="D707" s="8">
        <f>VLOOKUP(B707,'BAF AIF 3'!$B:$D,3,0)</f>
        <v>6515.67</v>
      </c>
    </row>
    <row r="708" spans="1:4">
      <c r="A708" s="80" t="s">
        <v>3</v>
      </c>
      <c r="B708" s="2">
        <v>44336</v>
      </c>
      <c r="C708">
        <v>13.2149</v>
      </c>
      <c r="D708" s="8">
        <f>VLOOKUP(B708,'BAF AIF 3'!$B:$D,3,0)</f>
        <v>6474.48</v>
      </c>
    </row>
    <row r="709" spans="1:4">
      <c r="A709" s="80" t="s">
        <v>3</v>
      </c>
      <c r="B709" s="2">
        <v>44337</v>
      </c>
      <c r="C709">
        <v>13.4955</v>
      </c>
      <c r="D709" s="8">
        <f>VLOOKUP(B709,'BAF AIF 3'!$B:$D,3,0)</f>
        <v>6569.99</v>
      </c>
    </row>
    <row r="710" spans="1:4">
      <c r="A710" s="80" t="s">
        <v>3</v>
      </c>
      <c r="B710" s="2">
        <v>44338</v>
      </c>
      <c r="C710">
        <v>13.4947</v>
      </c>
      <c r="D710" s="8">
        <f>VLOOKUP(B710,'BAF AIF 3'!$B:$D,3,0)</f>
        <v>6569.99</v>
      </c>
    </row>
    <row r="711" spans="1:4">
      <c r="A711" s="80" t="s">
        <v>3</v>
      </c>
      <c r="B711" s="2">
        <v>44339</v>
      </c>
      <c r="C711">
        <v>13.4938</v>
      </c>
      <c r="D711" s="8">
        <f>VLOOKUP(B711,'BAF AIF 3'!$B:$D,3,0)</f>
        <v>6569.99</v>
      </c>
    </row>
    <row r="712" spans="1:4">
      <c r="A712" s="80" t="s">
        <v>3</v>
      </c>
      <c r="B712" s="2">
        <v>44340</v>
      </c>
      <c r="C712">
        <v>13.519600000000001</v>
      </c>
      <c r="D712" s="8">
        <f>VLOOKUP(B712,'BAF AIF 3'!$B:$D,3,0)</f>
        <v>6589.12</v>
      </c>
    </row>
    <row r="713" spans="1:4">
      <c r="A713" s="80" t="s">
        <v>3</v>
      </c>
      <c r="B713" s="2">
        <v>44341</v>
      </c>
      <c r="C713">
        <v>13.630699999999999</v>
      </c>
      <c r="D713" s="8">
        <f>VLOOKUP(B713,'BAF AIF 3'!$B:$D,3,0)</f>
        <v>6588.55</v>
      </c>
    </row>
    <row r="714" spans="1:4">
      <c r="A714" s="80" t="s">
        <v>3</v>
      </c>
      <c r="B714" s="2">
        <v>44342</v>
      </c>
      <c r="C714">
        <v>13.7127</v>
      </c>
      <c r="D714" s="8">
        <f>VLOOKUP(B714,'BAF AIF 3'!$B:$D,3,0)</f>
        <v>6618.29</v>
      </c>
    </row>
    <row r="715" spans="1:4">
      <c r="A715" s="80" t="s">
        <v>3</v>
      </c>
      <c r="B715" s="2">
        <v>44343</v>
      </c>
      <c r="C715">
        <v>13.788500000000001</v>
      </c>
      <c r="D715" s="8">
        <f>VLOOKUP(B715,'BAF AIF 3'!$B:$D,3,0)</f>
        <v>6639.53</v>
      </c>
    </row>
    <row r="716" spans="1:4">
      <c r="A716" s="80" t="s">
        <v>3</v>
      </c>
      <c r="B716" s="2">
        <v>44344</v>
      </c>
      <c r="C716">
        <v>13.778</v>
      </c>
      <c r="D716" s="8">
        <f>VLOOKUP(B716,'BAF AIF 3'!$B:$D,3,0)</f>
        <v>6668.25</v>
      </c>
    </row>
    <row r="717" spans="1:4">
      <c r="A717" s="80" t="s">
        <v>3</v>
      </c>
      <c r="B717" s="2">
        <v>44345</v>
      </c>
      <c r="C717">
        <v>13.777200000000001</v>
      </c>
      <c r="D717" s="8">
        <f>VLOOKUP(B717,'BAF AIF 3'!$B:$D,3,0)</f>
        <v>6668.25</v>
      </c>
    </row>
    <row r="718" spans="1:4">
      <c r="A718" s="80" t="s">
        <v>3</v>
      </c>
      <c r="B718" s="2">
        <v>44346</v>
      </c>
      <c r="C718">
        <v>13.776400000000001</v>
      </c>
      <c r="D718" s="8">
        <f>VLOOKUP(B718,'BAF AIF 3'!$B:$D,3,0)</f>
        <v>6668.25</v>
      </c>
    </row>
    <row r="719" spans="1:4">
      <c r="A719" s="80" t="s">
        <v>3</v>
      </c>
      <c r="B719" s="2">
        <v>44347</v>
      </c>
      <c r="C719">
        <v>13.8881</v>
      </c>
      <c r="D719" s="8">
        <f>VLOOKUP(B719,'BAF AIF 3'!$B:$D,3,0)</f>
        <v>6727.12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7"/>
  <sheetViews>
    <sheetView workbookViewId="0">
      <selection activeCell="G24" sqref="G24"/>
    </sheetView>
  </sheetViews>
  <sheetFormatPr defaultRowHeight="15"/>
  <cols>
    <col min="1" max="1" width="4.85546875" bestFit="1" customWidth="1"/>
    <col min="2" max="2" width="10.140625" bestFit="1" customWidth="1"/>
    <col min="3" max="3" width="8" style="25" bestFit="1" customWidth="1"/>
    <col min="4" max="4" width="12" style="25" bestFit="1" customWidth="1"/>
    <col min="6" max="6" width="28.140625" bestFit="1" customWidth="1"/>
    <col min="7" max="7" width="36.42578125" customWidth="1"/>
    <col min="8" max="8" width="13.42578125" bestFit="1" customWidth="1"/>
    <col min="9" max="9" width="12" bestFit="1" customWidth="1"/>
    <col min="10" max="10" width="10" bestFit="1" customWidth="1"/>
    <col min="11" max="11" width="12" bestFit="1" customWidth="1"/>
    <col min="12" max="12" width="12" customWidth="1"/>
    <col min="13" max="13" width="9.7109375" bestFit="1" customWidth="1"/>
    <col min="14" max="14" width="11" bestFit="1" customWidth="1"/>
    <col min="15" max="17" width="12" bestFit="1" customWidth="1"/>
  </cols>
  <sheetData>
    <row r="1" spans="1:17">
      <c r="A1" s="1" t="s">
        <v>0</v>
      </c>
      <c r="B1" t="s">
        <v>1</v>
      </c>
      <c r="C1" t="s">
        <v>2</v>
      </c>
      <c r="D1" t="s">
        <v>22</v>
      </c>
      <c r="F1" s="35" t="s">
        <v>36</v>
      </c>
      <c r="M1" s="6"/>
      <c r="N1" s="6"/>
      <c r="O1" s="6"/>
      <c r="P1" s="6"/>
      <c r="Q1" s="6"/>
    </row>
    <row r="2" spans="1:17">
      <c r="A2" t="s">
        <v>61</v>
      </c>
      <c r="B2" s="2">
        <v>43862</v>
      </c>
      <c r="C2" s="108">
        <v>10</v>
      </c>
      <c r="D2" s="109">
        <v>14421.13</v>
      </c>
      <c r="F2" s="27" t="s">
        <v>33</v>
      </c>
      <c r="G2" s="36" t="s">
        <v>61</v>
      </c>
      <c r="H2" s="36" t="s">
        <v>2</v>
      </c>
      <c r="I2" s="36" t="s">
        <v>37</v>
      </c>
      <c r="J2" s="74"/>
      <c r="K2" s="74"/>
      <c r="L2" s="74"/>
      <c r="M2" s="2"/>
      <c r="N2" s="2"/>
      <c r="O2" s="2"/>
      <c r="P2" s="2"/>
      <c r="Q2" s="2"/>
    </row>
    <row r="3" spans="1:17">
      <c r="A3" t="s">
        <v>61</v>
      </c>
      <c r="B3" s="2">
        <v>43863</v>
      </c>
      <c r="C3" s="108">
        <v>9.6996000000000002</v>
      </c>
      <c r="D3" s="109">
        <v>14421.13</v>
      </c>
      <c r="F3" s="91">
        <v>43862</v>
      </c>
      <c r="G3" s="92">
        <v>-3000000</v>
      </c>
      <c r="H3" s="101">
        <v>10</v>
      </c>
      <c r="I3" s="102">
        <f>G3/H3</f>
        <v>-300000</v>
      </c>
      <c r="J3" s="74"/>
      <c r="K3" s="74"/>
      <c r="L3" s="74"/>
      <c r="M3" s="2"/>
      <c r="N3" s="2"/>
      <c r="O3" s="2"/>
      <c r="P3" s="2"/>
      <c r="Q3" s="2"/>
    </row>
    <row r="4" spans="1:17">
      <c r="A4" t="s">
        <v>61</v>
      </c>
      <c r="B4" s="2">
        <v>43864</v>
      </c>
      <c r="C4" s="108">
        <v>9.8114000000000008</v>
      </c>
      <c r="D4" s="109">
        <v>14488.18</v>
      </c>
      <c r="F4" s="91">
        <v>43948</v>
      </c>
      <c r="G4" s="92">
        <v>-2000000</v>
      </c>
      <c r="H4" s="101">
        <v>7.7351663923259997</v>
      </c>
      <c r="I4" s="102">
        <f>G4/H4</f>
        <v>-258559.40241753362</v>
      </c>
      <c r="J4" s="74"/>
      <c r="K4" s="74"/>
      <c r="L4" s="74"/>
    </row>
    <row r="5" spans="1:17">
      <c r="A5" t="s">
        <v>61</v>
      </c>
      <c r="B5" s="2">
        <v>43865</v>
      </c>
      <c r="C5" s="108">
        <v>9.9124999999999996</v>
      </c>
      <c r="D5" s="109">
        <v>14792.21</v>
      </c>
      <c r="F5" s="91">
        <v>44144</v>
      </c>
      <c r="G5" s="92">
        <v>-2500000</v>
      </c>
      <c r="H5" s="101">
        <v>10.077432573093001</v>
      </c>
      <c r="I5" s="102">
        <f>G5/H5</f>
        <v>-248079.06000532943</v>
      </c>
      <c r="J5" s="74"/>
      <c r="K5" s="74"/>
      <c r="L5" s="74"/>
    </row>
    <row r="6" spans="1:17">
      <c r="A6" t="s">
        <v>61</v>
      </c>
      <c r="B6" s="2">
        <v>43866</v>
      </c>
      <c r="C6" s="108">
        <v>9.9817</v>
      </c>
      <c r="D6" s="109">
        <v>14939.95</v>
      </c>
      <c r="F6" s="91">
        <v>44260</v>
      </c>
      <c r="G6" s="92">
        <v>-2500000</v>
      </c>
      <c r="H6" s="101">
        <v>12.424027248741</v>
      </c>
      <c r="I6" s="102">
        <f>G6/H6</f>
        <v>-201222.99717696931</v>
      </c>
      <c r="J6" s="74"/>
      <c r="K6" s="74"/>
      <c r="L6" s="74"/>
    </row>
    <row r="7" spans="1:17">
      <c r="A7" t="s">
        <v>61</v>
      </c>
      <c r="B7" s="2">
        <v>43867</v>
      </c>
      <c r="C7" s="108">
        <v>10.154400000000001</v>
      </c>
      <c r="D7" s="109">
        <v>15019.88</v>
      </c>
      <c r="F7" s="31">
        <f>MAX(B:B)</f>
        <v>44347</v>
      </c>
      <c r="G7" s="32">
        <f>-I7*H7</f>
        <v>13461501.585145161</v>
      </c>
      <c r="H7" s="77">
        <f>VLOOKUP(F7,$B:$D,2,0)</f>
        <v>13.3565</v>
      </c>
      <c r="I7" s="75">
        <f>SUM(I3:I6)</f>
        <v>-1007861.4595998323</v>
      </c>
      <c r="J7" s="74"/>
      <c r="K7" s="74"/>
      <c r="L7" s="74"/>
    </row>
    <row r="8" spans="1:17">
      <c r="A8" t="s">
        <v>61</v>
      </c>
      <c r="B8" s="2">
        <v>43868</v>
      </c>
      <c r="C8" s="108">
        <v>10.1678</v>
      </c>
      <c r="D8" s="109">
        <v>15014.96</v>
      </c>
      <c r="F8" s="40"/>
      <c r="G8" s="34">
        <f>XIRR(G3:G7,$F$3:$F$7)</f>
        <v>0.41885215640068074</v>
      </c>
      <c r="H8" s="34"/>
      <c r="I8" s="76"/>
      <c r="J8" s="74"/>
      <c r="K8" s="74"/>
      <c r="L8" s="74"/>
    </row>
    <row r="9" spans="1:17">
      <c r="A9" t="s">
        <v>61</v>
      </c>
      <c r="B9" s="2">
        <v>43869</v>
      </c>
      <c r="C9" s="108">
        <v>10.1669</v>
      </c>
      <c r="D9" s="109">
        <v>15014.96</v>
      </c>
      <c r="G9" s="20"/>
      <c r="H9" s="20"/>
      <c r="I9" s="74"/>
      <c r="J9" s="74"/>
      <c r="K9" s="74"/>
      <c r="L9" s="74"/>
    </row>
    <row r="10" spans="1:17">
      <c r="A10" t="s">
        <v>61</v>
      </c>
      <c r="B10" s="2">
        <v>43870</v>
      </c>
      <c r="C10" s="108">
        <v>10.166</v>
      </c>
      <c r="D10" s="109">
        <v>15014.96</v>
      </c>
      <c r="F10" s="35" t="s">
        <v>36</v>
      </c>
      <c r="J10" s="74"/>
      <c r="K10" s="74"/>
      <c r="L10" s="74"/>
    </row>
    <row r="11" spans="1:17">
      <c r="A11" t="s">
        <v>61</v>
      </c>
      <c r="B11" s="2">
        <v>43871</v>
      </c>
      <c r="C11" s="108">
        <v>10.0854</v>
      </c>
      <c r="D11" s="109">
        <v>14932.29</v>
      </c>
      <c r="F11" s="27" t="s">
        <v>33</v>
      </c>
      <c r="G11" s="36" t="s">
        <v>22</v>
      </c>
      <c r="H11" s="36" t="s">
        <v>2</v>
      </c>
      <c r="I11" s="36" t="s">
        <v>37</v>
      </c>
      <c r="J11" s="74"/>
      <c r="K11" s="74"/>
      <c r="L11" s="74"/>
    </row>
    <row r="12" spans="1:17">
      <c r="A12" t="s">
        <v>61</v>
      </c>
      <c r="B12" s="2">
        <v>43872</v>
      </c>
      <c r="C12" s="108">
        <v>10.0953</v>
      </c>
      <c r="D12" s="109">
        <v>14994.85</v>
      </c>
      <c r="F12" s="91">
        <v>43862</v>
      </c>
      <c r="G12" s="92">
        <v>-3000000</v>
      </c>
      <c r="H12" s="101">
        <v>14421.13</v>
      </c>
      <c r="I12" s="102">
        <f>G12/H12</f>
        <v>-208.0280810172296</v>
      </c>
      <c r="J12" s="74"/>
      <c r="K12" s="74"/>
      <c r="L12" s="74"/>
    </row>
    <row r="13" spans="1:17">
      <c r="A13" t="s">
        <v>61</v>
      </c>
      <c r="B13" s="2">
        <v>43873</v>
      </c>
      <c r="C13" s="108">
        <v>10.0829</v>
      </c>
      <c r="D13" s="109">
        <v>15070.16</v>
      </c>
      <c r="F13" s="91">
        <v>43948</v>
      </c>
      <c r="G13" s="92">
        <v>-2000000</v>
      </c>
      <c r="H13" s="101">
        <v>11455.42</v>
      </c>
      <c r="I13" s="102">
        <f>G13/H13</f>
        <v>-174.58984480708696</v>
      </c>
      <c r="J13" s="74"/>
      <c r="K13" s="74"/>
      <c r="L13" s="74"/>
    </row>
    <row r="14" spans="1:17">
      <c r="A14" t="s">
        <v>61</v>
      </c>
      <c r="B14" s="2">
        <v>43874</v>
      </c>
      <c r="C14" s="108">
        <v>10.102</v>
      </c>
      <c r="D14" s="109">
        <v>15041.87</v>
      </c>
      <c r="F14" s="91">
        <v>44144</v>
      </c>
      <c r="G14" s="92">
        <v>-2500000</v>
      </c>
      <c r="H14" s="93">
        <v>15428.84</v>
      </c>
      <c r="I14" s="102">
        <f>G14/H14</f>
        <v>-162.0342164414175</v>
      </c>
      <c r="J14" s="74"/>
      <c r="K14" s="74"/>
      <c r="L14" s="74"/>
    </row>
    <row r="15" spans="1:17">
      <c r="A15" t="s">
        <v>61</v>
      </c>
      <c r="B15" s="2">
        <v>43875</v>
      </c>
      <c r="C15" s="108">
        <v>10.026199999999999</v>
      </c>
      <c r="D15" s="109">
        <v>14956.99</v>
      </c>
      <c r="F15" s="91">
        <v>44260</v>
      </c>
      <c r="G15" s="92">
        <v>-2500000</v>
      </c>
      <c r="H15" s="93">
        <v>19048.330000000002</v>
      </c>
      <c r="I15" s="102">
        <f>G15/H15</f>
        <v>-131.24510127659485</v>
      </c>
      <c r="J15" s="74"/>
      <c r="K15" s="74"/>
      <c r="L15" s="74"/>
    </row>
    <row r="16" spans="1:17">
      <c r="A16" t="s">
        <v>61</v>
      </c>
      <c r="B16" s="2">
        <v>43876</v>
      </c>
      <c r="C16" s="108">
        <v>10.025399999999999</v>
      </c>
      <c r="D16" s="109">
        <v>14956.99</v>
      </c>
      <c r="F16" s="31">
        <f>MAX(B:B)</f>
        <v>44347</v>
      </c>
      <c r="G16" s="32">
        <f>-I16*H16</f>
        <v>13611286.280179773</v>
      </c>
      <c r="H16" s="77">
        <f>VLOOKUP(F16,$B:$D,3,0)</f>
        <v>20138.099999999999</v>
      </c>
      <c r="I16" s="75">
        <f>SUM(I12:I15)</f>
        <v>-675.89724354232885</v>
      </c>
      <c r="J16" s="74"/>
      <c r="K16" s="74"/>
      <c r="L16" s="74"/>
    </row>
    <row r="17" spans="1:12">
      <c r="A17" t="s">
        <v>61</v>
      </c>
      <c r="B17" s="2">
        <v>43877</v>
      </c>
      <c r="C17" s="108">
        <v>10.0245</v>
      </c>
      <c r="D17" s="109">
        <v>14956.99</v>
      </c>
      <c r="F17" s="40"/>
      <c r="G17" s="34">
        <f>XIRR(G12:G16,$F$12:$F$16)</f>
        <v>0.43671993613243099</v>
      </c>
      <c r="H17" s="34"/>
      <c r="I17" s="76"/>
      <c r="J17" s="74"/>
      <c r="K17" s="74"/>
      <c r="L17" s="74"/>
    </row>
    <row r="18" spans="1:12">
      <c r="A18" t="s">
        <v>61</v>
      </c>
      <c r="B18" s="2">
        <v>43878</v>
      </c>
      <c r="C18" s="108">
        <v>10.066800000000001</v>
      </c>
      <c r="D18" s="109">
        <v>14855.22</v>
      </c>
      <c r="J18" s="74"/>
      <c r="K18" s="74"/>
      <c r="L18" s="74"/>
    </row>
    <row r="19" spans="1:12">
      <c r="A19" t="s">
        <v>61</v>
      </c>
      <c r="B19" s="2">
        <v>43879</v>
      </c>
      <c r="C19" s="25">
        <v>9.9887999999999995</v>
      </c>
      <c r="D19" s="109">
        <v>14789.34</v>
      </c>
      <c r="F19" s="107" t="s">
        <v>63</v>
      </c>
      <c r="J19" s="74"/>
      <c r="K19" s="74"/>
      <c r="L19" s="74"/>
    </row>
    <row r="20" spans="1:12">
      <c r="A20" t="s">
        <v>61</v>
      </c>
      <c r="B20" s="2">
        <v>43880</v>
      </c>
      <c r="C20" s="25">
        <v>10.117900000000001</v>
      </c>
      <c r="D20" s="109">
        <v>14977.03</v>
      </c>
      <c r="J20" s="74"/>
      <c r="K20" s="74"/>
      <c r="L20" s="74"/>
    </row>
    <row r="21" spans="1:12">
      <c r="A21" t="s">
        <v>61</v>
      </c>
      <c r="B21" s="2">
        <v>43881</v>
      </c>
      <c r="C21" s="25">
        <v>10.310700000000001</v>
      </c>
      <c r="D21" s="109">
        <v>14959.29</v>
      </c>
    </row>
    <row r="22" spans="1:12">
      <c r="A22" t="s">
        <v>61</v>
      </c>
      <c r="B22" s="2">
        <v>43882</v>
      </c>
      <c r="C22" s="25">
        <v>10.309900000000001</v>
      </c>
      <c r="D22" s="109">
        <v>14959.29</v>
      </c>
      <c r="G22" s="6" t="s">
        <v>11</v>
      </c>
      <c r="H22" s="6"/>
      <c r="I22" s="6"/>
      <c r="J22" s="6"/>
      <c r="K22" s="6"/>
      <c r="L22" s="16"/>
    </row>
    <row r="23" spans="1:12">
      <c r="A23" t="s">
        <v>61</v>
      </c>
      <c r="B23" s="2">
        <v>43883</v>
      </c>
      <c r="C23" s="25">
        <v>10.3089</v>
      </c>
      <c r="D23" s="109">
        <v>14959.29</v>
      </c>
      <c r="G23" s="2">
        <f>MAX(B:B)</f>
        <v>44347</v>
      </c>
      <c r="H23" s="2">
        <f>EOMONTH($G$23,-H24)</f>
        <v>44316</v>
      </c>
      <c r="I23" s="2">
        <f>EOMONTH($G$23,-I24)</f>
        <v>44255</v>
      </c>
      <c r="J23" s="2">
        <f>EOMONTH($G$23,-J24)</f>
        <v>44165</v>
      </c>
      <c r="K23" s="2">
        <f>EOMONTH($G$23,-K24)</f>
        <v>43982</v>
      </c>
      <c r="L23" s="2">
        <v>43862</v>
      </c>
    </row>
    <row r="24" spans="1:12">
      <c r="A24" t="s">
        <v>61</v>
      </c>
      <c r="B24" s="2">
        <v>43884</v>
      </c>
      <c r="C24" s="25">
        <v>10.308</v>
      </c>
      <c r="D24" s="109">
        <v>14959.29</v>
      </c>
      <c r="G24" s="2"/>
      <c r="H24" s="25">
        <v>1</v>
      </c>
      <c r="I24" s="25">
        <v>3</v>
      </c>
      <c r="J24" s="25">
        <v>6</v>
      </c>
      <c r="K24" s="25">
        <v>12</v>
      </c>
      <c r="L24" s="25" t="s">
        <v>8</v>
      </c>
    </row>
    <row r="25" spans="1:12">
      <c r="A25" t="s">
        <v>61</v>
      </c>
      <c r="B25" s="2">
        <v>43885</v>
      </c>
      <c r="C25" s="25">
        <v>10.294</v>
      </c>
      <c r="D25" s="109">
        <v>14659.13</v>
      </c>
      <c r="H25" t="s">
        <v>26</v>
      </c>
      <c r="I25" t="s">
        <v>27</v>
      </c>
      <c r="J25" t="s">
        <v>28</v>
      </c>
      <c r="K25" t="s">
        <v>29</v>
      </c>
      <c r="L25" t="s">
        <v>8</v>
      </c>
    </row>
    <row r="26" spans="1:12">
      <c r="A26" t="s">
        <v>61</v>
      </c>
      <c r="B26" s="2">
        <v>43886</v>
      </c>
      <c r="C26" s="25">
        <v>10.2431</v>
      </c>
      <c r="D26" s="109">
        <v>14609.32</v>
      </c>
      <c r="G26" t="s">
        <v>66</v>
      </c>
      <c r="H26" s="3">
        <f>VLOOKUP($G$23,$B:$D,2,0)/VLOOKUP(H23,$B:$D,2,0)-1</f>
        <v>0.10790835794153764</v>
      </c>
      <c r="I26" s="3">
        <f>VLOOKUP($G$23,$B:$D,2,0)/VLOOKUP(I23,$B:$D,2,0)-1</f>
        <v>9.2913836838229402E-2</v>
      </c>
      <c r="J26" s="3">
        <f>VLOOKUP($G$23,$B:$D,2,0)/VLOOKUP(J23,$B:$D,2,0)-1</f>
        <v>0.2539077535463159</v>
      </c>
      <c r="K26" s="3">
        <f>VLOOKUP($G$23,$B:$D,2,0)/VLOOKUP(K23,$B:$D,2,0)-1</f>
        <v>0.7039394789885951</v>
      </c>
      <c r="L26" s="3">
        <f>(1+(VLOOKUP($G$23,$B:$D,2,0)/VLOOKUP(L23,$B:$D,2,0)-1))^(365/(G23-L23))-1</f>
        <v>0.24335015129381565</v>
      </c>
    </row>
    <row r="27" spans="1:12">
      <c r="A27" t="s">
        <v>61</v>
      </c>
      <c r="B27" s="2">
        <v>43887</v>
      </c>
      <c r="C27" s="25">
        <v>10.1281</v>
      </c>
      <c r="D27" s="109">
        <v>14456.09</v>
      </c>
      <c r="G27" t="s">
        <v>22</v>
      </c>
      <c r="H27" s="3">
        <f>VLOOKUP($G$23,$B:$D,3,0)/VLOOKUP(H23,$B:$D,3,0)-1</f>
        <v>7.1059880236336248E-2</v>
      </c>
      <c r="I27" s="3">
        <f>VLOOKUP($G$23,$B:$D,3,0)/VLOOKUP(I23,$B:$D,3,0)-1</f>
        <v>8.8260057087705457E-2</v>
      </c>
      <c r="J27" s="3">
        <f>VLOOKUP($G$23,$B:$D,3,0)/VLOOKUP(J23,$B:$D,3,0)-1</f>
        <v>0.23883924451974137</v>
      </c>
      <c r="K27" s="3">
        <f>VLOOKUP($G$23,$B:$D,3,0)/VLOOKUP(K23,$B:$D,3,0)-1</f>
        <v>0.70755490510474783</v>
      </c>
      <c r="L27" s="3">
        <f>(1+(VLOOKUP($G$23,$B:$D,3,0)/VLOOKUP(L23,$B:$D,3,0)-1))^(365/(G23-L23))-1</f>
        <v>0.2856956122836134</v>
      </c>
    </row>
    <row r="28" spans="1:12">
      <c r="A28" t="s">
        <v>61</v>
      </c>
      <c r="B28" s="2">
        <v>43888</v>
      </c>
      <c r="C28" s="25">
        <v>10.101900000000001</v>
      </c>
      <c r="D28" s="109">
        <v>14391.08</v>
      </c>
    </row>
    <row r="29" spans="1:12">
      <c r="A29" t="s">
        <v>61</v>
      </c>
      <c r="B29" s="2">
        <v>43889</v>
      </c>
      <c r="C29" s="25">
        <v>9.7725000000000009</v>
      </c>
      <c r="D29" s="109">
        <v>13875.34</v>
      </c>
    </row>
    <row r="30" spans="1:12">
      <c r="A30" t="s">
        <v>61</v>
      </c>
      <c r="B30" s="2">
        <v>43890</v>
      </c>
      <c r="C30" s="25">
        <v>9.7715999999999994</v>
      </c>
      <c r="D30" s="109">
        <v>13875.34</v>
      </c>
    </row>
    <row r="31" spans="1:12">
      <c r="A31" t="s">
        <v>61</v>
      </c>
      <c r="B31" s="2">
        <v>43891</v>
      </c>
      <c r="C31" s="25">
        <v>9.7707999999999995</v>
      </c>
      <c r="D31" s="109">
        <v>13875.34</v>
      </c>
    </row>
    <row r="32" spans="1:12">
      <c r="A32" t="s">
        <v>61</v>
      </c>
      <c r="B32" s="2">
        <v>43892</v>
      </c>
      <c r="C32" s="25">
        <v>9.7408000000000001</v>
      </c>
      <c r="D32" s="109">
        <v>13790.7</v>
      </c>
    </row>
    <row r="33" spans="1:4">
      <c r="A33" t="s">
        <v>61</v>
      </c>
      <c r="B33" s="2">
        <v>43893</v>
      </c>
      <c r="C33" s="25">
        <v>9.8504000000000005</v>
      </c>
      <c r="D33" s="109">
        <v>14014.65</v>
      </c>
    </row>
    <row r="34" spans="1:4">
      <c r="A34" t="s">
        <v>61</v>
      </c>
      <c r="B34" s="2">
        <v>43894</v>
      </c>
      <c r="C34" s="25">
        <v>9.8130000000000006</v>
      </c>
      <c r="D34" s="109">
        <v>13915.97</v>
      </c>
    </row>
    <row r="35" spans="1:4">
      <c r="A35" t="s">
        <v>61</v>
      </c>
      <c r="B35" s="2">
        <v>43895</v>
      </c>
      <c r="C35" s="25">
        <v>9.8045000000000009</v>
      </c>
      <c r="D35" s="109">
        <v>13950.63</v>
      </c>
    </row>
    <row r="36" spans="1:4">
      <c r="A36" t="s">
        <v>61</v>
      </c>
      <c r="B36" s="2">
        <v>43896</v>
      </c>
      <c r="C36" s="25">
        <v>9.5106000000000002</v>
      </c>
      <c r="D36" s="109">
        <v>13620.08</v>
      </c>
    </row>
    <row r="37" spans="1:4">
      <c r="A37" t="s">
        <v>61</v>
      </c>
      <c r="B37" s="2">
        <v>43897</v>
      </c>
      <c r="C37" s="25">
        <v>9.51</v>
      </c>
      <c r="D37" s="109">
        <v>13620.08</v>
      </c>
    </row>
    <row r="38" spans="1:4">
      <c r="A38" t="s">
        <v>61</v>
      </c>
      <c r="B38" s="2">
        <v>43898</v>
      </c>
      <c r="C38" s="25">
        <v>9.5091999999999999</v>
      </c>
      <c r="D38" s="109">
        <v>13620.08</v>
      </c>
    </row>
    <row r="39" spans="1:4">
      <c r="A39" t="s">
        <v>61</v>
      </c>
      <c r="B39" s="2">
        <v>43899</v>
      </c>
      <c r="C39" s="25">
        <v>9.2538</v>
      </c>
      <c r="D39" s="109">
        <v>12976.14</v>
      </c>
    </row>
    <row r="40" spans="1:4">
      <c r="A40" t="s">
        <v>61</v>
      </c>
      <c r="B40" s="2">
        <v>43900</v>
      </c>
      <c r="C40" s="25">
        <v>9.2530999999999999</v>
      </c>
      <c r="D40" s="109">
        <v>12976.14</v>
      </c>
    </row>
    <row r="41" spans="1:4">
      <c r="A41" t="s">
        <v>61</v>
      </c>
      <c r="B41" s="2">
        <v>43901</v>
      </c>
      <c r="C41" s="25">
        <v>9.2505000000000006</v>
      </c>
      <c r="D41" s="109">
        <v>12956.35</v>
      </c>
    </row>
    <row r="42" spans="1:4">
      <c r="A42" t="s">
        <v>61</v>
      </c>
      <c r="B42" s="2">
        <v>43902</v>
      </c>
      <c r="C42" s="25">
        <v>8.6929999999999996</v>
      </c>
      <c r="D42" s="109">
        <v>11879.69</v>
      </c>
    </row>
    <row r="43" spans="1:4">
      <c r="A43" t="s">
        <v>61</v>
      </c>
      <c r="B43" s="2">
        <v>43903</v>
      </c>
      <c r="C43" s="25">
        <v>8.7518999999999991</v>
      </c>
      <c r="D43" s="109">
        <v>12273.34</v>
      </c>
    </row>
    <row r="44" spans="1:4">
      <c r="A44" t="s">
        <v>61</v>
      </c>
      <c r="B44" s="2">
        <v>43904</v>
      </c>
      <c r="C44" s="25">
        <v>8.7512000000000008</v>
      </c>
      <c r="D44" s="109">
        <v>12273.34</v>
      </c>
    </row>
    <row r="45" spans="1:4">
      <c r="A45" t="s">
        <v>61</v>
      </c>
      <c r="B45" s="2">
        <v>43905</v>
      </c>
      <c r="C45" s="25">
        <v>8.7504000000000008</v>
      </c>
      <c r="D45" s="109">
        <v>12273.34</v>
      </c>
    </row>
    <row r="46" spans="1:4">
      <c r="A46" t="s">
        <v>61</v>
      </c>
      <c r="B46" s="2">
        <v>43906</v>
      </c>
      <c r="C46" s="25">
        <v>8.2212999999999994</v>
      </c>
      <c r="D46" s="109">
        <v>11418.53</v>
      </c>
    </row>
    <row r="47" spans="1:4">
      <c r="A47" t="s">
        <v>61</v>
      </c>
      <c r="B47" s="2">
        <v>43907</v>
      </c>
      <c r="C47" s="25">
        <v>7.9474</v>
      </c>
      <c r="D47" s="109">
        <v>11156.98</v>
      </c>
    </row>
    <row r="48" spans="1:4">
      <c r="A48" t="s">
        <v>61</v>
      </c>
      <c r="B48" s="2">
        <v>43908</v>
      </c>
      <c r="C48" s="25">
        <v>7.4805999999999999</v>
      </c>
      <c r="D48" s="109">
        <v>10545.38</v>
      </c>
    </row>
    <row r="49" spans="1:4">
      <c r="A49" t="s">
        <v>61</v>
      </c>
      <c r="B49" s="2">
        <v>43909</v>
      </c>
      <c r="C49" s="25">
        <v>7.2309999999999999</v>
      </c>
      <c r="D49" s="109">
        <v>10243.870000000001</v>
      </c>
    </row>
    <row r="50" spans="1:4">
      <c r="A50" t="s">
        <v>61</v>
      </c>
      <c r="B50" s="2">
        <v>43910</v>
      </c>
      <c r="C50" s="25">
        <v>7.5949999999999998</v>
      </c>
      <c r="D50" s="109">
        <v>10774.99</v>
      </c>
    </row>
    <row r="51" spans="1:4">
      <c r="A51" t="s">
        <v>61</v>
      </c>
      <c r="B51" s="2">
        <v>43911</v>
      </c>
      <c r="C51" s="25">
        <v>7.5942999999999996</v>
      </c>
      <c r="D51" s="109">
        <v>10774.99</v>
      </c>
    </row>
    <row r="52" spans="1:4">
      <c r="A52" t="s">
        <v>61</v>
      </c>
      <c r="B52" s="2">
        <v>43912</v>
      </c>
      <c r="C52" s="25">
        <v>7.5936000000000003</v>
      </c>
      <c r="D52" s="109">
        <v>10774.99</v>
      </c>
    </row>
    <row r="53" spans="1:4">
      <c r="A53" t="s">
        <v>61</v>
      </c>
      <c r="B53" s="2">
        <v>43913</v>
      </c>
      <c r="C53" s="25">
        <v>6.4732000000000003</v>
      </c>
      <c r="D53" s="109">
        <v>9400.9599999999991</v>
      </c>
    </row>
    <row r="54" spans="1:4">
      <c r="A54" t="s">
        <v>61</v>
      </c>
      <c r="B54" s="2">
        <v>43914</v>
      </c>
      <c r="C54" s="25">
        <v>6.4465000000000003</v>
      </c>
      <c r="D54" s="109">
        <v>9588.01</v>
      </c>
    </row>
    <row r="55" spans="1:4">
      <c r="A55" t="s">
        <v>61</v>
      </c>
      <c r="B55" s="2">
        <v>43915</v>
      </c>
      <c r="C55" s="25">
        <v>6.8296999999999999</v>
      </c>
      <c r="D55" s="109">
        <v>10128.06</v>
      </c>
    </row>
    <row r="56" spans="1:4">
      <c r="A56" t="s">
        <v>61</v>
      </c>
      <c r="B56" s="2">
        <v>43916</v>
      </c>
      <c r="C56" s="25">
        <v>7.2007000000000003</v>
      </c>
      <c r="D56" s="109">
        <v>10535.69</v>
      </c>
    </row>
    <row r="57" spans="1:4">
      <c r="A57" t="s">
        <v>61</v>
      </c>
      <c r="B57" s="2">
        <v>43917</v>
      </c>
      <c r="C57" s="25">
        <v>7.2489999999999997</v>
      </c>
      <c r="D57" s="109">
        <v>10550.2</v>
      </c>
    </row>
    <row r="58" spans="1:4">
      <c r="A58" t="s">
        <v>61</v>
      </c>
      <c r="B58" s="2">
        <v>43918</v>
      </c>
      <c r="C58" s="25">
        <v>7.2483000000000004</v>
      </c>
      <c r="D58" s="109">
        <v>10550.2</v>
      </c>
    </row>
    <row r="59" spans="1:4">
      <c r="A59" t="s">
        <v>61</v>
      </c>
      <c r="B59" s="2">
        <v>43919</v>
      </c>
      <c r="C59" s="25">
        <v>7.2477</v>
      </c>
      <c r="D59" s="109">
        <v>10550.2</v>
      </c>
    </row>
    <row r="60" spans="1:4">
      <c r="A60" t="s">
        <v>61</v>
      </c>
      <c r="B60" s="2">
        <v>43920</v>
      </c>
      <c r="C60" s="25">
        <v>7.1098999999999997</v>
      </c>
      <c r="D60" s="109">
        <v>10167.459999999999</v>
      </c>
    </row>
    <row r="61" spans="1:4">
      <c r="A61" t="s">
        <v>61</v>
      </c>
      <c r="B61" s="2">
        <v>43921</v>
      </c>
      <c r="C61" s="25">
        <v>7.2351000000000001</v>
      </c>
      <c r="D61" s="109">
        <v>10540.43</v>
      </c>
    </row>
    <row r="62" spans="1:4">
      <c r="A62" t="s">
        <v>61</v>
      </c>
      <c r="B62" s="2">
        <v>43922</v>
      </c>
      <c r="C62" s="25">
        <v>7.0739999999999998</v>
      </c>
      <c r="D62" s="109">
        <v>10186.74</v>
      </c>
    </row>
    <row r="63" spans="1:4">
      <c r="A63" t="s">
        <v>61</v>
      </c>
      <c r="B63" s="2">
        <v>43923</v>
      </c>
      <c r="C63" s="25">
        <v>7.0734000000000004</v>
      </c>
      <c r="D63" s="109">
        <v>10186.74</v>
      </c>
    </row>
    <row r="64" spans="1:4">
      <c r="A64" t="s">
        <v>61</v>
      </c>
      <c r="B64" s="2">
        <v>43924</v>
      </c>
      <c r="C64" s="25">
        <v>6.7731000000000003</v>
      </c>
      <c r="D64" s="109">
        <v>10000.86</v>
      </c>
    </row>
    <row r="65" spans="1:4">
      <c r="A65" t="s">
        <v>61</v>
      </c>
      <c r="B65" s="2">
        <v>43925</v>
      </c>
      <c r="C65" s="25">
        <v>6.7725</v>
      </c>
      <c r="D65" s="109">
        <v>10000.86</v>
      </c>
    </row>
    <row r="66" spans="1:4">
      <c r="A66" t="s">
        <v>61</v>
      </c>
      <c r="B66" s="2">
        <v>43926</v>
      </c>
      <c r="C66" s="25">
        <v>6.7720000000000002</v>
      </c>
      <c r="D66" s="109">
        <v>10000.86</v>
      </c>
    </row>
    <row r="67" spans="1:4">
      <c r="A67" t="s">
        <v>61</v>
      </c>
      <c r="B67" s="2">
        <v>43927</v>
      </c>
      <c r="C67" s="25">
        <v>6.7713999999999999</v>
      </c>
      <c r="D67" s="109">
        <v>10000.86</v>
      </c>
    </row>
    <row r="68" spans="1:4">
      <c r="A68" t="s">
        <v>61</v>
      </c>
      <c r="B68" s="2">
        <v>43928</v>
      </c>
      <c r="C68" s="25">
        <v>7.0350999999999999</v>
      </c>
      <c r="D68" s="109">
        <v>10770.05</v>
      </c>
    </row>
    <row r="69" spans="1:4">
      <c r="A69" t="s">
        <v>61</v>
      </c>
      <c r="B69" s="2">
        <v>43929</v>
      </c>
      <c r="C69" s="25">
        <v>7.0716000000000001</v>
      </c>
      <c r="D69" s="109">
        <v>10788.81</v>
      </c>
    </row>
    <row r="70" spans="1:4">
      <c r="A70" t="s">
        <v>61</v>
      </c>
      <c r="B70" s="2">
        <v>43930</v>
      </c>
      <c r="C70" s="25">
        <v>7.3457999999999997</v>
      </c>
      <c r="D70" s="109">
        <v>11210.95</v>
      </c>
    </row>
    <row r="71" spans="1:4">
      <c r="A71" t="s">
        <v>61</v>
      </c>
      <c r="B71" s="2">
        <v>43931</v>
      </c>
      <c r="C71" s="25">
        <v>7.3452000000000002</v>
      </c>
      <c r="D71" s="109">
        <v>11210.95</v>
      </c>
    </row>
    <row r="72" spans="1:4">
      <c r="A72" t="s">
        <v>61</v>
      </c>
      <c r="B72" s="2">
        <v>43932</v>
      </c>
      <c r="C72" s="25">
        <v>7.3445999999999998</v>
      </c>
      <c r="D72" s="109">
        <v>11210.95</v>
      </c>
    </row>
    <row r="73" spans="1:4">
      <c r="A73" t="s">
        <v>61</v>
      </c>
      <c r="B73" s="2">
        <v>43933</v>
      </c>
      <c r="C73" s="25">
        <v>7.3440000000000003</v>
      </c>
      <c r="D73" s="109">
        <v>11210.95</v>
      </c>
    </row>
    <row r="74" spans="1:4">
      <c r="A74" t="s">
        <v>61</v>
      </c>
      <c r="B74" s="2">
        <v>43934</v>
      </c>
      <c r="C74" s="25">
        <v>7.31</v>
      </c>
      <c r="D74" s="109">
        <v>11088.47</v>
      </c>
    </row>
    <row r="75" spans="1:4">
      <c r="A75" t="s">
        <v>61</v>
      </c>
      <c r="B75" s="2">
        <v>43935</v>
      </c>
      <c r="C75" s="25">
        <v>7.3094000000000001</v>
      </c>
      <c r="D75" s="109">
        <v>11088.47</v>
      </c>
    </row>
    <row r="76" spans="1:4">
      <c r="A76" t="s">
        <v>61</v>
      </c>
      <c r="B76" s="2">
        <v>43936</v>
      </c>
      <c r="C76" s="25">
        <v>7.5042</v>
      </c>
      <c r="D76" s="109">
        <v>11064.34</v>
      </c>
    </row>
    <row r="77" spans="1:4">
      <c r="A77" t="s">
        <v>61</v>
      </c>
      <c r="B77" s="2">
        <v>43937</v>
      </c>
      <c r="C77" s="25">
        <v>7.5804</v>
      </c>
      <c r="D77" s="109">
        <v>11166.67</v>
      </c>
    </row>
    <row r="78" spans="1:4">
      <c r="A78" t="s">
        <v>61</v>
      </c>
      <c r="B78" s="2">
        <v>43938</v>
      </c>
      <c r="C78" s="25">
        <v>7.7724000000000002</v>
      </c>
      <c r="D78" s="109">
        <v>11471.14</v>
      </c>
    </row>
    <row r="79" spans="1:4">
      <c r="A79" t="s">
        <v>61</v>
      </c>
      <c r="B79" s="2">
        <v>43939</v>
      </c>
      <c r="C79" s="25">
        <v>7.7717999999999998</v>
      </c>
      <c r="D79" s="109">
        <v>11471.14</v>
      </c>
    </row>
    <row r="80" spans="1:4">
      <c r="A80" t="s">
        <v>61</v>
      </c>
      <c r="B80" s="2">
        <v>43940</v>
      </c>
      <c r="C80" s="25">
        <v>7.7710999999999997</v>
      </c>
      <c r="D80" s="109">
        <v>11471.14</v>
      </c>
    </row>
    <row r="81" spans="1:4">
      <c r="A81" t="s">
        <v>61</v>
      </c>
      <c r="B81" s="2">
        <v>43941</v>
      </c>
      <c r="C81" s="25">
        <v>7.843</v>
      </c>
      <c r="D81" s="109">
        <v>11471.44</v>
      </c>
    </row>
    <row r="82" spans="1:4">
      <c r="A82" t="s">
        <v>61</v>
      </c>
      <c r="B82" s="2">
        <v>43942</v>
      </c>
      <c r="C82" s="25">
        <v>7.5914999999999999</v>
      </c>
      <c r="D82" s="109">
        <v>11141.94</v>
      </c>
    </row>
    <row r="83" spans="1:4">
      <c r="A83" t="s">
        <v>61</v>
      </c>
      <c r="B83" s="2">
        <v>43943</v>
      </c>
      <c r="C83" s="25">
        <v>7.6630000000000003</v>
      </c>
      <c r="D83" s="109">
        <v>11349.73</v>
      </c>
    </row>
    <row r="84" spans="1:4">
      <c r="A84" t="s">
        <v>61</v>
      </c>
      <c r="B84" s="2">
        <v>43944</v>
      </c>
      <c r="C84" s="25">
        <v>7.7693000000000003</v>
      </c>
      <c r="D84" s="109">
        <v>11487.6</v>
      </c>
    </row>
    <row r="85" spans="1:4">
      <c r="A85" t="s">
        <v>61</v>
      </c>
      <c r="B85" s="2">
        <v>43945</v>
      </c>
      <c r="C85" s="25">
        <v>7.6433999999999997</v>
      </c>
      <c r="D85" s="109">
        <v>11288.98</v>
      </c>
    </row>
    <row r="86" spans="1:4">
      <c r="A86" t="s">
        <v>61</v>
      </c>
      <c r="B86" s="2">
        <v>43946</v>
      </c>
      <c r="C86" s="25">
        <v>7.6428000000000003</v>
      </c>
      <c r="D86" s="109">
        <v>11288.98</v>
      </c>
    </row>
    <row r="87" spans="1:4">
      <c r="A87" t="s">
        <v>61</v>
      </c>
      <c r="B87" s="2">
        <v>43947</v>
      </c>
      <c r="C87" s="25">
        <v>7.6421000000000001</v>
      </c>
      <c r="D87" s="109">
        <v>11288.98</v>
      </c>
    </row>
    <row r="88" spans="1:4">
      <c r="A88" t="s">
        <v>61</v>
      </c>
      <c r="B88" s="2">
        <v>43948</v>
      </c>
      <c r="C88" s="25">
        <v>7.7351999999999999</v>
      </c>
      <c r="D88" s="109">
        <v>11455.42</v>
      </c>
    </row>
    <row r="89" spans="1:4">
      <c r="A89" t="s">
        <v>61</v>
      </c>
      <c r="B89" s="2">
        <v>43949</v>
      </c>
      <c r="C89" s="25">
        <v>7.8357000000000001</v>
      </c>
      <c r="D89" s="109">
        <v>11558.67</v>
      </c>
    </row>
    <row r="90" spans="1:4">
      <c r="A90" t="s">
        <v>61</v>
      </c>
      <c r="B90" s="2">
        <v>43950</v>
      </c>
      <c r="C90" s="25">
        <v>7.8631000000000002</v>
      </c>
      <c r="D90" s="109">
        <v>11747.42</v>
      </c>
    </row>
    <row r="91" spans="1:4">
      <c r="A91" t="s">
        <v>61</v>
      </c>
      <c r="B91" s="2">
        <v>43951</v>
      </c>
      <c r="C91" s="25">
        <v>7.9257999999999997</v>
      </c>
      <c r="D91" s="109">
        <v>12072.43</v>
      </c>
    </row>
    <row r="92" spans="1:4">
      <c r="A92" t="s">
        <v>61</v>
      </c>
      <c r="B92" s="2">
        <v>43952</v>
      </c>
      <c r="C92" s="25">
        <v>7.9253</v>
      </c>
      <c r="D92" s="109">
        <v>12072.43</v>
      </c>
    </row>
    <row r="93" spans="1:4">
      <c r="A93" t="s">
        <v>61</v>
      </c>
      <c r="B93" s="2">
        <v>43953</v>
      </c>
      <c r="C93" s="25">
        <v>7.9245999999999999</v>
      </c>
      <c r="D93" s="109">
        <v>12072.43</v>
      </c>
    </row>
    <row r="94" spans="1:4">
      <c r="A94" t="s">
        <v>61</v>
      </c>
      <c r="B94" s="2">
        <v>43954</v>
      </c>
      <c r="C94" s="25">
        <v>7.9240000000000004</v>
      </c>
      <c r="D94" s="109">
        <v>12072.43</v>
      </c>
    </row>
    <row r="95" spans="1:4">
      <c r="A95" t="s">
        <v>61</v>
      </c>
      <c r="B95" s="2">
        <v>43955</v>
      </c>
      <c r="C95" s="25">
        <v>7.7069000000000001</v>
      </c>
      <c r="D95" s="109">
        <v>11445.71</v>
      </c>
    </row>
    <row r="96" spans="1:4">
      <c r="A96" t="s">
        <v>61</v>
      </c>
      <c r="B96" s="2">
        <v>43956</v>
      </c>
      <c r="C96" s="25">
        <v>7.6555999999999997</v>
      </c>
      <c r="D96" s="109">
        <v>11335.14</v>
      </c>
    </row>
    <row r="97" spans="1:4">
      <c r="A97" t="s">
        <v>61</v>
      </c>
      <c r="B97" s="2">
        <v>43957</v>
      </c>
      <c r="C97" s="25">
        <v>7.7366999999999999</v>
      </c>
      <c r="D97" s="109">
        <v>11414.15</v>
      </c>
    </row>
    <row r="98" spans="1:4">
      <c r="A98" t="s">
        <v>61</v>
      </c>
      <c r="B98" s="2">
        <v>43958</v>
      </c>
      <c r="C98" s="25">
        <v>7.7065000000000001</v>
      </c>
      <c r="D98" s="109">
        <v>11331.86</v>
      </c>
    </row>
    <row r="99" spans="1:4">
      <c r="A99" t="s">
        <v>61</v>
      </c>
      <c r="B99" s="2">
        <v>43959</v>
      </c>
      <c r="C99" s="25">
        <v>7.7012</v>
      </c>
      <c r="D99" s="109">
        <v>11378.76</v>
      </c>
    </row>
    <row r="100" spans="1:4">
      <c r="A100" t="s">
        <v>61</v>
      </c>
      <c r="B100" s="2">
        <v>43960</v>
      </c>
      <c r="C100" s="25">
        <v>7.7007000000000003</v>
      </c>
      <c r="D100" s="109">
        <v>11378.76</v>
      </c>
    </row>
    <row r="101" spans="1:4">
      <c r="A101" t="s">
        <v>61</v>
      </c>
      <c r="B101" s="2">
        <v>43961</v>
      </c>
      <c r="C101" s="25">
        <v>7.7000999999999999</v>
      </c>
      <c r="D101" s="109">
        <v>11378.76</v>
      </c>
    </row>
    <row r="102" spans="1:4">
      <c r="A102" t="s">
        <v>61</v>
      </c>
      <c r="B102" s="2">
        <v>43962</v>
      </c>
      <c r="C102" s="25">
        <v>7.6976000000000004</v>
      </c>
      <c r="D102" s="109">
        <v>11385.39</v>
      </c>
    </row>
    <row r="103" spans="1:4">
      <c r="A103" t="s">
        <v>61</v>
      </c>
      <c r="B103" s="2">
        <v>43963</v>
      </c>
      <c r="C103" s="25">
        <v>7.6947000000000001</v>
      </c>
      <c r="D103" s="109">
        <v>11331.93</v>
      </c>
    </row>
    <row r="104" spans="1:4">
      <c r="A104" t="s">
        <v>61</v>
      </c>
      <c r="B104" s="2">
        <v>43964</v>
      </c>
      <c r="C104" s="25">
        <v>7.7571000000000003</v>
      </c>
      <c r="D104" s="109">
        <v>11551.54</v>
      </c>
    </row>
    <row r="105" spans="1:4">
      <c r="A105" t="s">
        <v>61</v>
      </c>
      <c r="B105" s="2">
        <v>43965</v>
      </c>
      <c r="C105" s="25">
        <v>7.7087000000000003</v>
      </c>
      <c r="D105" s="109">
        <v>11321.91</v>
      </c>
    </row>
    <row r="106" spans="1:4">
      <c r="A106" t="s">
        <v>61</v>
      </c>
      <c r="B106" s="2">
        <v>43966</v>
      </c>
      <c r="C106" s="25">
        <v>7.7226999999999997</v>
      </c>
      <c r="D106" s="109">
        <v>11306.13</v>
      </c>
    </row>
    <row r="107" spans="1:4">
      <c r="A107" t="s">
        <v>61</v>
      </c>
      <c r="B107" s="2">
        <v>43967</v>
      </c>
      <c r="C107" s="25">
        <v>7.7222</v>
      </c>
      <c r="D107" s="109">
        <v>11306.13</v>
      </c>
    </row>
    <row r="108" spans="1:4">
      <c r="A108" t="s">
        <v>61</v>
      </c>
      <c r="B108" s="2">
        <v>43968</v>
      </c>
      <c r="C108" s="25">
        <v>7.7215999999999996</v>
      </c>
      <c r="D108" s="109">
        <v>11306.13</v>
      </c>
    </row>
    <row r="109" spans="1:4">
      <c r="A109" t="s">
        <v>61</v>
      </c>
      <c r="B109" s="2">
        <v>43969</v>
      </c>
      <c r="C109" s="25">
        <v>7.4606000000000003</v>
      </c>
      <c r="D109" s="109">
        <v>10916.21</v>
      </c>
    </row>
    <row r="110" spans="1:4">
      <c r="A110" t="s">
        <v>61</v>
      </c>
      <c r="B110" s="2">
        <v>43970</v>
      </c>
      <c r="C110" s="25">
        <v>7.5766</v>
      </c>
      <c r="D110" s="109">
        <v>10975.77</v>
      </c>
    </row>
    <row r="111" spans="1:4">
      <c r="A111" t="s">
        <v>61</v>
      </c>
      <c r="B111" s="2">
        <v>43971</v>
      </c>
      <c r="C111" s="25">
        <v>7.6558000000000002</v>
      </c>
      <c r="D111" s="109">
        <v>11190.26</v>
      </c>
    </row>
    <row r="112" spans="1:4">
      <c r="A112" t="s">
        <v>61</v>
      </c>
      <c r="B112" s="2">
        <v>43972</v>
      </c>
      <c r="C112" s="25">
        <v>7.6938000000000004</v>
      </c>
      <c r="D112" s="109">
        <v>11256.18</v>
      </c>
    </row>
    <row r="113" spans="1:4">
      <c r="A113" t="s">
        <v>61</v>
      </c>
      <c r="B113" s="2">
        <v>43973</v>
      </c>
      <c r="C113" s="25">
        <v>7.6641000000000004</v>
      </c>
      <c r="D113" s="109">
        <v>11173.94</v>
      </c>
    </row>
    <row r="114" spans="1:4">
      <c r="A114" t="s">
        <v>61</v>
      </c>
      <c r="B114" s="2">
        <v>43974</v>
      </c>
      <c r="C114" s="25">
        <v>7.6637000000000004</v>
      </c>
      <c r="D114" s="109">
        <v>11173.94</v>
      </c>
    </row>
    <row r="115" spans="1:4">
      <c r="A115" t="s">
        <v>61</v>
      </c>
      <c r="B115" s="2">
        <v>43975</v>
      </c>
      <c r="C115" s="25">
        <v>7.6631</v>
      </c>
      <c r="D115" s="109">
        <v>11173.94</v>
      </c>
    </row>
    <row r="116" spans="1:4">
      <c r="A116" t="s">
        <v>61</v>
      </c>
      <c r="B116" s="2">
        <v>43976</v>
      </c>
      <c r="C116" s="25">
        <v>7.6624999999999996</v>
      </c>
      <c r="D116" s="109">
        <v>11173.94</v>
      </c>
    </row>
    <row r="117" spans="1:4">
      <c r="A117" t="s">
        <v>61</v>
      </c>
      <c r="B117" s="2">
        <v>43977</v>
      </c>
      <c r="C117" s="25">
        <v>7.6394000000000002</v>
      </c>
      <c r="D117" s="109">
        <v>11186.72</v>
      </c>
    </row>
    <row r="118" spans="1:4">
      <c r="A118" t="s">
        <v>61</v>
      </c>
      <c r="B118" s="2">
        <v>43978</v>
      </c>
      <c r="C118" s="25">
        <v>7.7049000000000003</v>
      </c>
      <c r="D118" s="109">
        <v>11444.46</v>
      </c>
    </row>
    <row r="119" spans="1:4">
      <c r="A119" t="s">
        <v>61</v>
      </c>
      <c r="B119" s="2">
        <v>43979</v>
      </c>
      <c r="C119" s="25">
        <v>7.7697000000000003</v>
      </c>
      <c r="D119" s="109">
        <v>11650.41</v>
      </c>
    </row>
    <row r="120" spans="1:4">
      <c r="A120" t="s">
        <v>61</v>
      </c>
      <c r="B120" s="2">
        <v>43980</v>
      </c>
      <c r="C120" s="25">
        <v>7.8398000000000003</v>
      </c>
      <c r="D120" s="109">
        <v>11793.53</v>
      </c>
    </row>
    <row r="121" spans="1:4">
      <c r="A121" t="s">
        <v>61</v>
      </c>
      <c r="B121" s="2">
        <v>43981</v>
      </c>
      <c r="C121" s="25">
        <v>7.8392999999999997</v>
      </c>
      <c r="D121" s="109">
        <v>11793.53</v>
      </c>
    </row>
    <row r="122" spans="1:4">
      <c r="A122" t="s">
        <v>61</v>
      </c>
      <c r="B122" s="2">
        <v>43982</v>
      </c>
      <c r="C122" s="25">
        <v>7.8385999999999996</v>
      </c>
      <c r="D122" s="109">
        <v>11793.53</v>
      </c>
    </row>
    <row r="123" spans="1:4">
      <c r="A123" t="s">
        <v>61</v>
      </c>
      <c r="B123" s="2">
        <v>43983</v>
      </c>
      <c r="C123" s="25">
        <v>7.9538000000000002</v>
      </c>
      <c r="D123" s="109">
        <v>12092.03</v>
      </c>
    </row>
    <row r="124" spans="1:4">
      <c r="A124" t="s">
        <v>61</v>
      </c>
      <c r="B124" s="2">
        <v>43984</v>
      </c>
      <c r="C124" s="25">
        <v>8.0290999999999997</v>
      </c>
      <c r="D124" s="109">
        <v>12268.95</v>
      </c>
    </row>
    <row r="125" spans="1:4">
      <c r="A125" t="s">
        <v>61</v>
      </c>
      <c r="B125" s="2">
        <v>43985</v>
      </c>
      <c r="C125" s="25">
        <v>8.1295999999999999</v>
      </c>
      <c r="D125" s="109">
        <v>12369.15</v>
      </c>
    </row>
    <row r="126" spans="1:4">
      <c r="A126" t="s">
        <v>61</v>
      </c>
      <c r="B126" s="2">
        <v>43986</v>
      </c>
      <c r="C126" s="25">
        <v>8.1183999999999994</v>
      </c>
      <c r="D126" s="109">
        <v>12343.37</v>
      </c>
    </row>
    <row r="127" spans="1:4">
      <c r="A127" t="s">
        <v>61</v>
      </c>
      <c r="B127" s="2">
        <v>43987</v>
      </c>
      <c r="C127" s="25">
        <v>8.2368000000000006</v>
      </c>
      <c r="D127" s="109">
        <v>12514.41</v>
      </c>
    </row>
    <row r="128" spans="1:4">
      <c r="A128" t="s">
        <v>61</v>
      </c>
      <c r="B128" s="2">
        <v>43988</v>
      </c>
      <c r="C128" s="25">
        <v>8.2362000000000002</v>
      </c>
      <c r="D128" s="109">
        <v>12514.41</v>
      </c>
    </row>
    <row r="129" spans="1:4">
      <c r="A129" t="s">
        <v>61</v>
      </c>
      <c r="B129" s="2">
        <v>43989</v>
      </c>
      <c r="C129" s="25">
        <v>8.2355</v>
      </c>
      <c r="D129" s="109">
        <v>12514.41</v>
      </c>
    </row>
    <row r="130" spans="1:4">
      <c r="A130" t="s">
        <v>61</v>
      </c>
      <c r="B130" s="2">
        <v>43990</v>
      </c>
      <c r="C130" s="25">
        <v>8.2451000000000008</v>
      </c>
      <c r="D130" s="109">
        <v>12551.5</v>
      </c>
    </row>
    <row r="131" spans="1:4">
      <c r="A131" t="s">
        <v>61</v>
      </c>
      <c r="B131" s="2">
        <v>43991</v>
      </c>
      <c r="C131" s="25">
        <v>8.2149999999999999</v>
      </c>
      <c r="D131" s="109">
        <v>12422.12</v>
      </c>
    </row>
    <row r="132" spans="1:4">
      <c r="A132" t="s">
        <v>61</v>
      </c>
      <c r="B132" s="2">
        <v>43992</v>
      </c>
      <c r="C132" s="25">
        <v>8.2817000000000007</v>
      </c>
      <c r="D132" s="109">
        <v>12505.4</v>
      </c>
    </row>
    <row r="133" spans="1:4">
      <c r="A133" t="s">
        <v>61</v>
      </c>
      <c r="B133" s="2">
        <v>43993</v>
      </c>
      <c r="C133" s="25">
        <v>8.2243999999999993</v>
      </c>
      <c r="D133" s="109">
        <v>12270.08</v>
      </c>
    </row>
    <row r="134" spans="1:4">
      <c r="A134" t="s">
        <v>61</v>
      </c>
      <c r="B134" s="2">
        <v>43994</v>
      </c>
      <c r="C134" s="25">
        <v>8.2538</v>
      </c>
      <c r="D134" s="109">
        <v>12359.8</v>
      </c>
    </row>
    <row r="135" spans="1:4">
      <c r="A135" t="s">
        <v>61</v>
      </c>
      <c r="B135" s="2">
        <v>43995</v>
      </c>
      <c r="C135" s="25">
        <v>8.2531999999999996</v>
      </c>
      <c r="D135" s="109">
        <v>12359.8</v>
      </c>
    </row>
    <row r="136" spans="1:4">
      <c r="A136" t="s">
        <v>61</v>
      </c>
      <c r="B136" s="2">
        <v>43996</v>
      </c>
      <c r="C136" s="25">
        <v>8.2524999999999995</v>
      </c>
      <c r="D136" s="109">
        <v>12359.8</v>
      </c>
    </row>
    <row r="137" spans="1:4">
      <c r="A137" t="s">
        <v>61</v>
      </c>
      <c r="B137" s="2">
        <v>43997</v>
      </c>
      <c r="C137" s="25">
        <v>8.1631</v>
      </c>
      <c r="D137" s="109">
        <v>12193.99</v>
      </c>
    </row>
    <row r="138" spans="1:4">
      <c r="A138" t="s">
        <v>61</v>
      </c>
      <c r="B138" s="2">
        <v>43998</v>
      </c>
      <c r="C138" s="25">
        <v>8.1672999999999991</v>
      </c>
      <c r="D138" s="109">
        <v>12293.24</v>
      </c>
    </row>
    <row r="139" spans="1:4">
      <c r="A139" t="s">
        <v>61</v>
      </c>
      <c r="B139" s="2">
        <v>43999</v>
      </c>
      <c r="C139" s="25">
        <v>8.2494999999999994</v>
      </c>
      <c r="D139" s="109">
        <v>12275.42</v>
      </c>
    </row>
    <row r="140" spans="1:4">
      <c r="A140" t="s">
        <v>61</v>
      </c>
      <c r="B140" s="2">
        <v>44000</v>
      </c>
      <c r="C140" s="25">
        <v>8.4647000000000006</v>
      </c>
      <c r="D140" s="109">
        <v>12491.6</v>
      </c>
    </row>
    <row r="141" spans="1:4">
      <c r="A141" t="s">
        <v>61</v>
      </c>
      <c r="B141" s="2">
        <v>44001</v>
      </c>
      <c r="C141" s="25">
        <v>8.5897000000000006</v>
      </c>
      <c r="D141" s="109">
        <v>12674.39</v>
      </c>
    </row>
    <row r="142" spans="1:4">
      <c r="A142" t="s">
        <v>61</v>
      </c>
      <c r="B142" s="2">
        <v>44002</v>
      </c>
      <c r="C142" s="25">
        <v>8.5890000000000004</v>
      </c>
      <c r="D142" s="109">
        <v>12674.39</v>
      </c>
    </row>
    <row r="143" spans="1:4">
      <c r="A143" t="s">
        <v>61</v>
      </c>
      <c r="B143" s="2">
        <v>44003</v>
      </c>
      <c r="C143" s="25">
        <v>8.5883000000000003</v>
      </c>
      <c r="D143" s="109">
        <v>12674.39</v>
      </c>
    </row>
    <row r="144" spans="1:4">
      <c r="A144" t="s">
        <v>61</v>
      </c>
      <c r="B144" s="2">
        <v>44004</v>
      </c>
      <c r="C144" s="25">
        <v>8.6281999999999996</v>
      </c>
      <c r="D144" s="109">
        <v>12799.59</v>
      </c>
    </row>
    <row r="145" spans="1:4">
      <c r="A145" t="s">
        <v>61</v>
      </c>
      <c r="B145" s="2">
        <v>44005</v>
      </c>
      <c r="C145" s="25">
        <v>8.6636000000000006</v>
      </c>
      <c r="D145" s="109">
        <v>13002.86</v>
      </c>
    </row>
    <row r="146" spans="1:4">
      <c r="A146" t="s">
        <v>61</v>
      </c>
      <c r="B146" s="2">
        <v>44006</v>
      </c>
      <c r="C146" s="25">
        <v>8.5338999999999992</v>
      </c>
      <c r="D146" s="109">
        <v>12814.6</v>
      </c>
    </row>
    <row r="147" spans="1:4">
      <c r="A147" t="s">
        <v>61</v>
      </c>
      <c r="B147" s="2">
        <v>44007</v>
      </c>
      <c r="C147" s="25">
        <v>8.6052</v>
      </c>
      <c r="D147" s="109">
        <v>12820.09</v>
      </c>
    </row>
    <row r="148" spans="1:4">
      <c r="A148" t="s">
        <v>61</v>
      </c>
      <c r="B148" s="2">
        <v>44008</v>
      </c>
      <c r="C148" s="25">
        <v>8.5767000000000007</v>
      </c>
      <c r="D148" s="109">
        <v>12909.57</v>
      </c>
    </row>
    <row r="149" spans="1:4">
      <c r="A149" t="s">
        <v>61</v>
      </c>
      <c r="B149" s="2">
        <v>44009</v>
      </c>
      <c r="C149" s="25">
        <v>8.5759000000000007</v>
      </c>
      <c r="D149" s="109">
        <v>12909.57</v>
      </c>
    </row>
    <row r="150" spans="1:4">
      <c r="A150" t="s">
        <v>61</v>
      </c>
      <c r="B150" s="2">
        <v>44010</v>
      </c>
      <c r="C150" s="25">
        <v>8.5752000000000006</v>
      </c>
      <c r="D150" s="109">
        <v>12909.57</v>
      </c>
    </row>
    <row r="151" spans="1:4">
      <c r="A151" t="s">
        <v>61</v>
      </c>
      <c r="B151" s="2">
        <v>44011</v>
      </c>
      <c r="C151" s="25">
        <v>8.4776000000000007</v>
      </c>
      <c r="D151" s="109">
        <v>12803.28</v>
      </c>
    </row>
    <row r="152" spans="1:4">
      <c r="A152" t="s">
        <v>61</v>
      </c>
      <c r="B152" s="2">
        <v>44012</v>
      </c>
      <c r="C152" s="25">
        <v>8.4746000000000006</v>
      </c>
      <c r="D152" s="109">
        <v>12783.45</v>
      </c>
    </row>
    <row r="153" spans="1:4">
      <c r="A153" t="s">
        <v>61</v>
      </c>
      <c r="B153" s="2">
        <v>44013</v>
      </c>
      <c r="C153" s="25">
        <v>8.4960000000000004</v>
      </c>
      <c r="D153" s="109">
        <v>12904.08</v>
      </c>
    </row>
    <row r="154" spans="1:4">
      <c r="A154" t="s">
        <v>61</v>
      </c>
      <c r="B154" s="2">
        <v>44014</v>
      </c>
      <c r="C154" s="25">
        <v>8.5767000000000007</v>
      </c>
      <c r="D154" s="109">
        <v>13050.9</v>
      </c>
    </row>
    <row r="155" spans="1:4">
      <c r="A155" t="s">
        <v>61</v>
      </c>
      <c r="B155" s="2">
        <v>44015</v>
      </c>
      <c r="C155" s="25">
        <v>8.6417000000000002</v>
      </c>
      <c r="D155" s="109">
        <v>13123.96</v>
      </c>
    </row>
    <row r="156" spans="1:4">
      <c r="A156" t="s">
        <v>61</v>
      </c>
      <c r="B156" s="2">
        <v>44016</v>
      </c>
      <c r="C156" s="25">
        <v>8.641</v>
      </c>
      <c r="D156" s="109">
        <v>13123.96</v>
      </c>
    </row>
    <row r="157" spans="1:4">
      <c r="A157" t="s">
        <v>61</v>
      </c>
      <c r="B157" s="2">
        <v>44017</v>
      </c>
      <c r="C157" s="25">
        <v>8.6402999999999999</v>
      </c>
      <c r="D157" s="109">
        <v>13123.96</v>
      </c>
    </row>
    <row r="158" spans="1:4">
      <c r="A158" t="s">
        <v>61</v>
      </c>
      <c r="B158" s="2">
        <v>44018</v>
      </c>
      <c r="C158" s="25">
        <v>8.7330000000000005</v>
      </c>
      <c r="D158" s="109">
        <v>13304.7</v>
      </c>
    </row>
    <row r="159" spans="1:4">
      <c r="A159" t="s">
        <v>61</v>
      </c>
      <c r="B159" s="2">
        <v>44019</v>
      </c>
      <c r="C159" s="25">
        <v>8.7720000000000002</v>
      </c>
      <c r="D159" s="109">
        <v>13356.96</v>
      </c>
    </row>
    <row r="160" spans="1:4">
      <c r="A160" t="s">
        <v>61</v>
      </c>
      <c r="B160" s="2">
        <v>44020</v>
      </c>
      <c r="C160" s="25">
        <v>8.7335999999999991</v>
      </c>
      <c r="D160" s="109">
        <v>13258.49</v>
      </c>
    </row>
    <row r="161" spans="1:4">
      <c r="A161" t="s">
        <v>61</v>
      </c>
      <c r="B161" s="2">
        <v>44021</v>
      </c>
      <c r="C161" s="25">
        <v>8.8132999999999999</v>
      </c>
      <c r="D161" s="109">
        <v>13366.65</v>
      </c>
    </row>
    <row r="162" spans="1:4">
      <c r="A162" t="s">
        <v>61</v>
      </c>
      <c r="B162" s="2">
        <v>44022</v>
      </c>
      <c r="C162" s="25">
        <v>8.7858000000000001</v>
      </c>
      <c r="D162" s="109">
        <v>13309.97</v>
      </c>
    </row>
    <row r="163" spans="1:4">
      <c r="A163" t="s">
        <v>61</v>
      </c>
      <c r="B163" s="2">
        <v>44023</v>
      </c>
      <c r="C163" s="25">
        <v>8.7850999999999999</v>
      </c>
      <c r="D163" s="109">
        <v>13309.97</v>
      </c>
    </row>
    <row r="164" spans="1:4">
      <c r="A164" t="s">
        <v>61</v>
      </c>
      <c r="B164" s="2">
        <v>44024</v>
      </c>
      <c r="C164" s="25">
        <v>8.7843999999999998</v>
      </c>
      <c r="D164" s="109">
        <v>13309.97</v>
      </c>
    </row>
    <row r="165" spans="1:4">
      <c r="A165" t="s">
        <v>61</v>
      </c>
      <c r="B165" s="2">
        <v>44025</v>
      </c>
      <c r="C165" s="25">
        <v>8.8646999999999991</v>
      </c>
      <c r="D165" s="109">
        <v>13341.27</v>
      </c>
    </row>
    <row r="166" spans="1:4">
      <c r="A166" t="s">
        <v>61</v>
      </c>
      <c r="B166" s="2">
        <v>44026</v>
      </c>
      <c r="C166" s="25">
        <v>8.7522000000000002</v>
      </c>
      <c r="D166" s="109">
        <v>13129.11</v>
      </c>
    </row>
    <row r="167" spans="1:4">
      <c r="A167" t="s">
        <v>61</v>
      </c>
      <c r="B167" s="2">
        <v>44027</v>
      </c>
      <c r="C167" s="25">
        <v>8.7302999999999997</v>
      </c>
      <c r="D167" s="109">
        <v>13124.91</v>
      </c>
    </row>
    <row r="168" spans="1:4">
      <c r="A168" t="s">
        <v>61</v>
      </c>
      <c r="B168" s="2">
        <v>44028</v>
      </c>
      <c r="C168" s="25">
        <v>8.8440999999999992</v>
      </c>
      <c r="D168" s="109">
        <v>13243.11</v>
      </c>
    </row>
    <row r="169" spans="1:4">
      <c r="A169" t="s">
        <v>61</v>
      </c>
      <c r="B169" s="2">
        <v>44029</v>
      </c>
      <c r="C169" s="25">
        <v>8.9484999999999992</v>
      </c>
      <c r="D169" s="109">
        <v>13437.95</v>
      </c>
    </row>
    <row r="170" spans="1:4">
      <c r="A170" t="s">
        <v>61</v>
      </c>
      <c r="B170" s="2">
        <v>44030</v>
      </c>
      <c r="C170" s="25">
        <v>8.9478000000000009</v>
      </c>
      <c r="D170" s="109">
        <v>13437.95</v>
      </c>
    </row>
    <row r="171" spans="1:4">
      <c r="A171" t="s">
        <v>61</v>
      </c>
      <c r="B171" s="2">
        <v>44031</v>
      </c>
      <c r="C171" s="25">
        <v>8.9469999999999992</v>
      </c>
      <c r="D171" s="109">
        <v>13437.95</v>
      </c>
    </row>
    <row r="172" spans="1:4">
      <c r="A172" t="s">
        <v>61</v>
      </c>
      <c r="B172" s="2">
        <v>44032</v>
      </c>
      <c r="C172" s="25">
        <v>9.0281000000000002</v>
      </c>
      <c r="D172" s="109">
        <v>13573.78</v>
      </c>
    </row>
    <row r="173" spans="1:4">
      <c r="A173" t="s">
        <v>61</v>
      </c>
      <c r="B173" s="2">
        <v>44033</v>
      </c>
      <c r="C173" s="25">
        <v>9.0520999999999994</v>
      </c>
      <c r="D173" s="109">
        <v>13702.98</v>
      </c>
    </row>
    <row r="174" spans="1:4">
      <c r="A174" t="s">
        <v>61</v>
      </c>
      <c r="B174" s="2">
        <v>44034</v>
      </c>
      <c r="C174" s="25">
        <v>9.0706000000000007</v>
      </c>
      <c r="D174" s="109">
        <v>13666.9</v>
      </c>
    </row>
    <row r="175" spans="1:4">
      <c r="A175" t="s">
        <v>61</v>
      </c>
      <c r="B175" s="2">
        <v>44035</v>
      </c>
      <c r="C175" s="25">
        <v>9.1207999999999991</v>
      </c>
      <c r="D175" s="109">
        <v>13770.13</v>
      </c>
    </row>
    <row r="176" spans="1:4">
      <c r="A176" t="s">
        <v>61</v>
      </c>
      <c r="B176" s="2">
        <v>44036</v>
      </c>
      <c r="C176" s="25">
        <v>9.0958000000000006</v>
      </c>
      <c r="D176" s="109">
        <v>13727.72</v>
      </c>
    </row>
    <row r="177" spans="1:4">
      <c r="A177" t="s">
        <v>61</v>
      </c>
      <c r="B177" s="2">
        <v>44037</v>
      </c>
      <c r="C177" s="25">
        <v>9.0950000000000006</v>
      </c>
      <c r="D177" s="109">
        <v>13727.72</v>
      </c>
    </row>
    <row r="178" spans="1:4">
      <c r="A178" t="s">
        <v>61</v>
      </c>
      <c r="B178" s="2">
        <v>44038</v>
      </c>
      <c r="C178" s="25">
        <v>9.0943000000000005</v>
      </c>
      <c r="D178" s="109">
        <v>13727.72</v>
      </c>
    </row>
    <row r="179" spans="1:4">
      <c r="A179" t="s">
        <v>61</v>
      </c>
      <c r="B179" s="2">
        <v>44039</v>
      </c>
      <c r="C179" s="25">
        <v>9.0930999999999997</v>
      </c>
      <c r="D179" s="109">
        <v>13635.55</v>
      </c>
    </row>
    <row r="180" spans="1:4">
      <c r="A180" t="s">
        <v>61</v>
      </c>
      <c r="B180" s="2">
        <v>44040</v>
      </c>
      <c r="C180" s="25">
        <v>9.2253000000000007</v>
      </c>
      <c r="D180" s="109">
        <v>13812.2</v>
      </c>
    </row>
    <row r="181" spans="1:4">
      <c r="A181" t="s">
        <v>61</v>
      </c>
      <c r="B181" s="2">
        <v>44041</v>
      </c>
      <c r="C181" s="25">
        <v>9.2028999999999996</v>
      </c>
      <c r="D181" s="109">
        <v>13743.53</v>
      </c>
    </row>
    <row r="182" spans="1:4">
      <c r="A182" t="s">
        <v>61</v>
      </c>
      <c r="B182" s="2">
        <v>44042</v>
      </c>
      <c r="C182" s="25">
        <v>9.1369000000000007</v>
      </c>
      <c r="D182" s="109">
        <v>13648.72</v>
      </c>
    </row>
    <row r="183" spans="1:4">
      <c r="A183" t="s">
        <v>61</v>
      </c>
      <c r="B183" s="2">
        <v>44043</v>
      </c>
      <c r="C183" s="25">
        <v>9.1724999999999994</v>
      </c>
      <c r="D183" s="109">
        <v>13654.79</v>
      </c>
    </row>
    <row r="184" spans="1:4">
      <c r="A184" t="s">
        <v>61</v>
      </c>
      <c r="B184" s="2">
        <v>44044</v>
      </c>
      <c r="C184" s="25">
        <v>9.1716999999999995</v>
      </c>
      <c r="D184" s="109">
        <v>13654.79</v>
      </c>
    </row>
    <row r="185" spans="1:4">
      <c r="A185" t="s">
        <v>61</v>
      </c>
      <c r="B185" s="2">
        <v>44045</v>
      </c>
      <c r="C185" s="25">
        <v>9.1709999999999994</v>
      </c>
      <c r="D185" s="109">
        <v>13654.79</v>
      </c>
    </row>
    <row r="186" spans="1:4">
      <c r="A186" t="s">
        <v>61</v>
      </c>
      <c r="B186" s="2">
        <v>44046</v>
      </c>
      <c r="C186" s="25">
        <v>9.2278000000000002</v>
      </c>
      <c r="D186" s="109">
        <v>13499.05</v>
      </c>
    </row>
    <row r="187" spans="1:4">
      <c r="A187" t="s">
        <v>61</v>
      </c>
      <c r="B187" s="2">
        <v>44047</v>
      </c>
      <c r="C187" s="25">
        <v>9.2407000000000004</v>
      </c>
      <c r="D187" s="109">
        <v>13715.13</v>
      </c>
    </row>
    <row r="188" spans="1:4">
      <c r="A188" t="s">
        <v>61</v>
      </c>
      <c r="B188" s="2">
        <v>44048</v>
      </c>
      <c r="C188" s="25">
        <v>9.2774999999999999</v>
      </c>
      <c r="D188" s="109">
        <v>13738.57</v>
      </c>
    </row>
    <row r="189" spans="1:4">
      <c r="A189" t="s">
        <v>61</v>
      </c>
      <c r="B189" s="2">
        <v>44049</v>
      </c>
      <c r="C189" s="25">
        <v>9.2852999999999994</v>
      </c>
      <c r="D189" s="109">
        <v>13862.69</v>
      </c>
    </row>
    <row r="190" spans="1:4">
      <c r="A190" t="s">
        <v>61</v>
      </c>
      <c r="B190" s="2">
        <v>44050</v>
      </c>
      <c r="C190" s="25">
        <v>9.3507999999999996</v>
      </c>
      <c r="D190" s="109">
        <v>13907.39</v>
      </c>
    </row>
    <row r="191" spans="1:4">
      <c r="A191" t="s">
        <v>61</v>
      </c>
      <c r="B191" s="2">
        <v>44051</v>
      </c>
      <c r="C191" s="25">
        <v>9.3500999999999994</v>
      </c>
      <c r="D191" s="109">
        <v>13907.39</v>
      </c>
    </row>
    <row r="192" spans="1:4">
      <c r="A192" t="s">
        <v>61</v>
      </c>
      <c r="B192" s="2">
        <v>44052</v>
      </c>
      <c r="C192" s="25">
        <v>9.3492999999999995</v>
      </c>
      <c r="D192" s="109">
        <v>13907.39</v>
      </c>
    </row>
    <row r="193" spans="1:4">
      <c r="A193" t="s">
        <v>61</v>
      </c>
      <c r="B193" s="2">
        <v>44053</v>
      </c>
      <c r="C193" s="25">
        <v>9.3224999999999998</v>
      </c>
      <c r="D193" s="109">
        <v>14013.13</v>
      </c>
    </row>
    <row r="194" spans="1:4">
      <c r="A194" t="s">
        <v>61</v>
      </c>
      <c r="B194" s="2">
        <v>44054</v>
      </c>
      <c r="C194" s="25">
        <v>9.2782</v>
      </c>
      <c r="D194" s="109">
        <v>14047.06</v>
      </c>
    </row>
    <row r="195" spans="1:4">
      <c r="A195" t="s">
        <v>61</v>
      </c>
      <c r="B195" s="2">
        <v>44055</v>
      </c>
      <c r="C195" s="25">
        <v>9.2653999999999996</v>
      </c>
      <c r="D195" s="109">
        <v>14037.7</v>
      </c>
    </row>
    <row r="196" spans="1:4">
      <c r="A196" t="s">
        <v>61</v>
      </c>
      <c r="B196" s="2">
        <v>44056</v>
      </c>
      <c r="C196" s="25">
        <v>9.3552999999999997</v>
      </c>
      <c r="D196" s="109">
        <v>14077.17</v>
      </c>
    </row>
    <row r="197" spans="1:4">
      <c r="A197" t="s">
        <v>61</v>
      </c>
      <c r="B197" s="2">
        <v>44057</v>
      </c>
      <c r="C197" s="25">
        <v>9.3168000000000006</v>
      </c>
      <c r="D197" s="109">
        <v>13935.92</v>
      </c>
    </row>
    <row r="198" spans="1:4">
      <c r="A198" t="s">
        <v>61</v>
      </c>
      <c r="B198" s="2">
        <v>44058</v>
      </c>
      <c r="C198" s="25">
        <v>9.3162000000000003</v>
      </c>
      <c r="D198" s="109">
        <v>13935.92</v>
      </c>
    </row>
    <row r="199" spans="1:4">
      <c r="A199" t="s">
        <v>61</v>
      </c>
      <c r="B199" s="2">
        <v>44059</v>
      </c>
      <c r="C199" s="25">
        <v>9.3154000000000003</v>
      </c>
      <c r="D199" s="109">
        <v>13935.92</v>
      </c>
    </row>
    <row r="200" spans="1:4">
      <c r="A200" t="s">
        <v>61</v>
      </c>
      <c r="B200" s="2">
        <v>44060</v>
      </c>
      <c r="C200" s="25">
        <v>9.3228000000000009</v>
      </c>
      <c r="D200" s="109">
        <v>14017.08</v>
      </c>
    </row>
    <row r="201" spans="1:4">
      <c r="A201" t="s">
        <v>61</v>
      </c>
      <c r="B201" s="2">
        <v>44061</v>
      </c>
      <c r="C201" s="25">
        <v>9.4741999999999997</v>
      </c>
      <c r="D201" s="109">
        <v>14189.88</v>
      </c>
    </row>
    <row r="202" spans="1:4">
      <c r="A202" t="s">
        <v>61</v>
      </c>
      <c r="B202" s="2">
        <v>44062</v>
      </c>
      <c r="C202" s="25">
        <v>9.5556000000000001</v>
      </c>
      <c r="D202" s="109">
        <v>14237.02</v>
      </c>
    </row>
    <row r="203" spans="1:4">
      <c r="A203" t="s">
        <v>61</v>
      </c>
      <c r="B203" s="2">
        <v>44063</v>
      </c>
      <c r="C203" s="25">
        <v>9.5543999999999993</v>
      </c>
      <c r="D203" s="109">
        <v>14171.02</v>
      </c>
    </row>
    <row r="204" spans="1:4">
      <c r="A204" t="s">
        <v>61</v>
      </c>
      <c r="B204" s="2">
        <v>44064</v>
      </c>
      <c r="C204" s="25">
        <v>9.6283999999999992</v>
      </c>
      <c r="D204" s="109">
        <v>14254.38</v>
      </c>
    </row>
    <row r="205" spans="1:4">
      <c r="A205" t="s">
        <v>61</v>
      </c>
      <c r="B205" s="2">
        <v>44065</v>
      </c>
      <c r="C205" s="25">
        <v>9.6277000000000008</v>
      </c>
      <c r="D205" s="109">
        <v>14254.38</v>
      </c>
    </row>
    <row r="206" spans="1:4">
      <c r="A206" t="s">
        <v>61</v>
      </c>
      <c r="B206" s="2">
        <v>44066</v>
      </c>
      <c r="C206" s="25">
        <v>9.6268999999999991</v>
      </c>
      <c r="D206" s="109">
        <v>14254.38</v>
      </c>
    </row>
    <row r="207" spans="1:4">
      <c r="A207" t="s">
        <v>61</v>
      </c>
      <c r="B207" s="2">
        <v>44067</v>
      </c>
      <c r="C207" s="25">
        <v>9.7653999999999996</v>
      </c>
      <c r="D207" s="109">
        <v>14367.48</v>
      </c>
    </row>
    <row r="208" spans="1:4">
      <c r="A208" t="s">
        <v>61</v>
      </c>
      <c r="B208" s="2">
        <v>44068</v>
      </c>
      <c r="C208" s="25">
        <v>9.9405999999999999</v>
      </c>
      <c r="D208" s="109">
        <v>14383.96</v>
      </c>
    </row>
    <row r="209" spans="1:4">
      <c r="A209" t="s">
        <v>61</v>
      </c>
      <c r="B209" s="2">
        <v>44069</v>
      </c>
      <c r="C209" s="25">
        <v>9.9700000000000006</v>
      </c>
      <c r="D209" s="109">
        <v>14474.1</v>
      </c>
    </row>
    <row r="210" spans="1:4">
      <c r="A210" t="s">
        <v>61</v>
      </c>
      <c r="B210" s="2">
        <v>44070</v>
      </c>
      <c r="C210" s="25">
        <v>9.9140999999999995</v>
      </c>
      <c r="D210" s="109">
        <v>14494.78</v>
      </c>
    </row>
    <row r="211" spans="1:4">
      <c r="A211" t="s">
        <v>61</v>
      </c>
      <c r="B211" s="2">
        <v>44071</v>
      </c>
      <c r="C211" s="25">
        <v>9.9506999999999994</v>
      </c>
      <c r="D211" s="109">
        <v>14586.35</v>
      </c>
    </row>
    <row r="212" spans="1:4">
      <c r="A212" t="s">
        <v>61</v>
      </c>
      <c r="B212" s="2">
        <v>44072</v>
      </c>
      <c r="C212" s="25">
        <v>9.9498999999999995</v>
      </c>
      <c r="D212" s="109">
        <v>14586.35</v>
      </c>
    </row>
    <row r="213" spans="1:4">
      <c r="A213" t="s">
        <v>61</v>
      </c>
      <c r="B213" s="2">
        <v>44073</v>
      </c>
      <c r="C213" s="25">
        <v>9.9490999999999996</v>
      </c>
      <c r="D213" s="109">
        <v>14586.35</v>
      </c>
    </row>
    <row r="214" spans="1:4">
      <c r="A214" t="s">
        <v>61</v>
      </c>
      <c r="B214" s="2">
        <v>44074</v>
      </c>
      <c r="C214" s="25">
        <v>9.6331000000000007</v>
      </c>
      <c r="D214" s="109">
        <v>14179.34</v>
      </c>
    </row>
    <row r="215" spans="1:4">
      <c r="A215" t="s">
        <v>61</v>
      </c>
      <c r="B215" s="2">
        <v>44075</v>
      </c>
      <c r="C215" s="25">
        <v>9.7273999999999994</v>
      </c>
      <c r="D215" s="109">
        <v>14285.55</v>
      </c>
    </row>
    <row r="216" spans="1:4">
      <c r="A216" t="s">
        <v>61</v>
      </c>
      <c r="B216" s="2">
        <v>44076</v>
      </c>
      <c r="C216" s="25">
        <v>9.7697000000000003</v>
      </c>
      <c r="D216" s="109">
        <v>14402.98</v>
      </c>
    </row>
    <row r="217" spans="1:4">
      <c r="A217" t="s">
        <v>61</v>
      </c>
      <c r="B217" s="2">
        <v>44077</v>
      </c>
      <c r="C217" s="25">
        <v>9.8103999999999996</v>
      </c>
      <c r="D217" s="109">
        <v>14427.92</v>
      </c>
    </row>
    <row r="218" spans="1:4">
      <c r="A218" t="s">
        <v>61</v>
      </c>
      <c r="B218" s="2">
        <v>44078</v>
      </c>
      <c r="C218" s="25">
        <v>9.6109000000000009</v>
      </c>
      <c r="D218" s="109">
        <v>14190.8</v>
      </c>
    </row>
    <row r="219" spans="1:4">
      <c r="A219" t="s">
        <v>61</v>
      </c>
      <c r="B219" s="2">
        <v>44079</v>
      </c>
      <c r="C219" s="25">
        <v>9.6100999999999992</v>
      </c>
      <c r="D219" s="109">
        <v>14190.8</v>
      </c>
    </row>
    <row r="220" spans="1:4">
      <c r="A220" t="s">
        <v>61</v>
      </c>
      <c r="B220" s="2">
        <v>44080</v>
      </c>
      <c r="C220" s="25">
        <v>9.6092999999999993</v>
      </c>
      <c r="D220" s="109">
        <v>14190.8</v>
      </c>
    </row>
    <row r="221" spans="1:4">
      <c r="A221" t="s">
        <v>61</v>
      </c>
      <c r="B221" s="2">
        <v>44081</v>
      </c>
      <c r="C221" s="25">
        <v>9.5664999999999996</v>
      </c>
      <c r="D221" s="109">
        <v>14192.59</v>
      </c>
    </row>
    <row r="222" spans="1:4">
      <c r="A222" t="s">
        <v>61</v>
      </c>
      <c r="B222" s="2">
        <v>44082</v>
      </c>
      <c r="C222" s="25">
        <v>9.4853000000000005</v>
      </c>
      <c r="D222" s="109">
        <v>14118.09</v>
      </c>
    </row>
    <row r="223" spans="1:4">
      <c r="A223" t="s">
        <v>61</v>
      </c>
      <c r="B223" s="2">
        <v>44083</v>
      </c>
      <c r="C223" s="25">
        <v>9.3836999999999993</v>
      </c>
      <c r="D223" s="109">
        <v>14058.29</v>
      </c>
    </row>
    <row r="224" spans="1:4">
      <c r="A224" t="s">
        <v>61</v>
      </c>
      <c r="B224" s="2">
        <v>44084</v>
      </c>
      <c r="C224" s="25">
        <v>9.4118999999999993</v>
      </c>
      <c r="D224" s="109">
        <v>14255.36</v>
      </c>
    </row>
    <row r="225" spans="1:4">
      <c r="A225" t="s">
        <v>61</v>
      </c>
      <c r="B225" s="2">
        <v>44085</v>
      </c>
      <c r="C225" s="25">
        <v>9.4634999999999998</v>
      </c>
      <c r="D225" s="109">
        <v>14295.07</v>
      </c>
    </row>
    <row r="226" spans="1:4">
      <c r="A226" t="s">
        <v>61</v>
      </c>
      <c r="B226" s="2">
        <v>44086</v>
      </c>
      <c r="C226" s="25">
        <v>9.4626999999999999</v>
      </c>
      <c r="D226" s="109">
        <v>14295.07</v>
      </c>
    </row>
    <row r="227" spans="1:4">
      <c r="A227" t="s">
        <v>61</v>
      </c>
      <c r="B227" s="2">
        <v>44087</v>
      </c>
      <c r="C227" s="25">
        <v>9.4619</v>
      </c>
      <c r="D227" s="109">
        <v>14295.07</v>
      </c>
    </row>
    <row r="228" spans="1:4">
      <c r="A228" t="s">
        <v>61</v>
      </c>
      <c r="B228" s="2">
        <v>44088</v>
      </c>
      <c r="C228" s="25">
        <v>9.8618000000000006</v>
      </c>
      <c r="D228" s="109">
        <v>14366.63</v>
      </c>
    </row>
    <row r="229" spans="1:4">
      <c r="A229" t="s">
        <v>61</v>
      </c>
      <c r="B229" s="2">
        <v>44089</v>
      </c>
      <c r="C229" s="25">
        <v>9.9403000000000006</v>
      </c>
      <c r="D229" s="109">
        <v>14488.25</v>
      </c>
    </row>
    <row r="230" spans="1:4">
      <c r="A230" t="s">
        <v>61</v>
      </c>
      <c r="B230" s="2">
        <v>44090</v>
      </c>
      <c r="C230" s="25">
        <v>9.9833999999999996</v>
      </c>
      <c r="D230" s="109">
        <v>14578.07</v>
      </c>
    </row>
    <row r="231" spans="1:4">
      <c r="A231" t="s">
        <v>61</v>
      </c>
      <c r="B231" s="2">
        <v>44091</v>
      </c>
      <c r="C231" s="25">
        <v>9.9804999999999993</v>
      </c>
      <c r="D231" s="109">
        <v>14479.79</v>
      </c>
    </row>
    <row r="232" spans="1:4">
      <c r="A232" t="s">
        <v>61</v>
      </c>
      <c r="B232" s="2">
        <v>44092</v>
      </c>
      <c r="C232" s="25">
        <v>9.9870000000000001</v>
      </c>
      <c r="D232" s="109">
        <v>14468.91</v>
      </c>
    </row>
    <row r="233" spans="1:4">
      <c r="A233" t="s">
        <v>61</v>
      </c>
      <c r="B233" s="2">
        <v>44093</v>
      </c>
      <c r="C233" s="25">
        <v>9.9862000000000002</v>
      </c>
      <c r="D233" s="109">
        <v>14468.91</v>
      </c>
    </row>
    <row r="234" spans="1:4">
      <c r="A234" t="s">
        <v>61</v>
      </c>
      <c r="B234" s="2">
        <v>44094</v>
      </c>
      <c r="C234" s="25">
        <v>9.9854000000000003</v>
      </c>
      <c r="D234" s="109">
        <v>14468.91</v>
      </c>
    </row>
    <row r="235" spans="1:4">
      <c r="A235" t="s">
        <v>61</v>
      </c>
      <c r="B235" s="2">
        <v>44095</v>
      </c>
      <c r="C235" s="25">
        <v>9.6315000000000008</v>
      </c>
      <c r="D235" s="109">
        <v>14096.2</v>
      </c>
    </row>
    <row r="236" spans="1:4">
      <c r="A236" t="s">
        <v>61</v>
      </c>
      <c r="B236" s="2">
        <v>44096</v>
      </c>
      <c r="C236" s="25">
        <v>9.4573</v>
      </c>
      <c r="D236" s="109">
        <v>13946.28</v>
      </c>
    </row>
    <row r="237" spans="1:4">
      <c r="A237" t="s">
        <v>61</v>
      </c>
      <c r="B237" s="2">
        <v>44097</v>
      </c>
      <c r="C237" s="25">
        <v>9.4121000000000006</v>
      </c>
      <c r="D237" s="109">
        <v>13916.67</v>
      </c>
    </row>
    <row r="238" spans="1:4">
      <c r="A238" t="s">
        <v>61</v>
      </c>
      <c r="B238" s="2">
        <v>44098</v>
      </c>
      <c r="C238" s="25">
        <v>9.2247000000000003</v>
      </c>
      <c r="D238" s="109">
        <v>13538.89</v>
      </c>
    </row>
    <row r="239" spans="1:4">
      <c r="A239" t="s">
        <v>61</v>
      </c>
      <c r="B239" s="2">
        <v>44099</v>
      </c>
      <c r="C239" s="25">
        <v>9.4234000000000009</v>
      </c>
      <c r="D239" s="109">
        <v>13858.78</v>
      </c>
    </row>
    <row r="240" spans="1:4">
      <c r="A240" t="s">
        <v>61</v>
      </c>
      <c r="B240" s="2">
        <v>44100</v>
      </c>
      <c r="C240" s="25">
        <v>9.4227000000000007</v>
      </c>
      <c r="D240" s="109">
        <v>13858.78</v>
      </c>
    </row>
    <row r="241" spans="1:4">
      <c r="A241" t="s">
        <v>61</v>
      </c>
      <c r="B241" s="2">
        <v>44101</v>
      </c>
      <c r="C241" s="25">
        <v>9.4219000000000008</v>
      </c>
      <c r="D241" s="109">
        <v>13858.78</v>
      </c>
    </row>
    <row r="242" spans="1:4">
      <c r="A242" t="s">
        <v>61</v>
      </c>
      <c r="B242" s="2">
        <v>44102</v>
      </c>
      <c r="C242" s="25">
        <v>9.7056000000000004</v>
      </c>
      <c r="D242" s="109">
        <v>14122.42</v>
      </c>
    </row>
    <row r="243" spans="1:4">
      <c r="A243" t="s">
        <v>61</v>
      </c>
      <c r="B243" s="2">
        <v>44103</v>
      </c>
      <c r="C243" s="25">
        <v>9.6876999999999995</v>
      </c>
      <c r="D243" s="109">
        <v>14106.45</v>
      </c>
    </row>
    <row r="244" spans="1:4">
      <c r="A244" t="s">
        <v>61</v>
      </c>
      <c r="B244" s="2">
        <v>44104</v>
      </c>
      <c r="C244" s="25">
        <v>9.6370000000000005</v>
      </c>
      <c r="D244" s="109">
        <v>14139.78</v>
      </c>
    </row>
    <row r="245" spans="1:4">
      <c r="A245" t="s">
        <v>61</v>
      </c>
      <c r="B245" s="2">
        <v>44105</v>
      </c>
      <c r="C245" s="25">
        <v>9.7371999999999996</v>
      </c>
      <c r="D245" s="109">
        <v>14321.32</v>
      </c>
    </row>
    <row r="246" spans="1:4">
      <c r="A246" t="s">
        <v>61</v>
      </c>
      <c r="B246" s="2">
        <v>44106</v>
      </c>
      <c r="C246" s="25">
        <v>9.7363999999999997</v>
      </c>
      <c r="D246" s="109">
        <v>14321.32</v>
      </c>
    </row>
    <row r="247" spans="1:4">
      <c r="A247" t="s">
        <v>61</v>
      </c>
      <c r="B247" s="2">
        <v>44107</v>
      </c>
      <c r="C247" s="25">
        <v>9.7355999999999998</v>
      </c>
      <c r="D247" s="109">
        <v>14321.32</v>
      </c>
    </row>
    <row r="248" spans="1:4">
      <c r="A248" t="s">
        <v>61</v>
      </c>
      <c r="B248" s="2">
        <v>44108</v>
      </c>
      <c r="C248" s="25">
        <v>9.7347999999999999</v>
      </c>
      <c r="D248" s="109">
        <v>14321.32</v>
      </c>
    </row>
    <row r="249" spans="1:4">
      <c r="A249" t="s">
        <v>61</v>
      </c>
      <c r="B249" s="2">
        <v>44109</v>
      </c>
      <c r="C249" s="25">
        <v>9.7744999999999997</v>
      </c>
      <c r="D249" s="109">
        <v>14403.97</v>
      </c>
    </row>
    <row r="250" spans="1:4">
      <c r="A250" t="s">
        <v>61</v>
      </c>
      <c r="B250" s="2">
        <v>44110</v>
      </c>
      <c r="C250" s="25">
        <v>9.8607999999999993</v>
      </c>
      <c r="D250" s="109">
        <v>14564.5</v>
      </c>
    </row>
    <row r="251" spans="1:4">
      <c r="A251" t="s">
        <v>61</v>
      </c>
      <c r="B251" s="2">
        <v>44111</v>
      </c>
      <c r="C251" s="25">
        <v>9.7825000000000006</v>
      </c>
      <c r="D251" s="109">
        <v>14613.15</v>
      </c>
    </row>
    <row r="252" spans="1:4">
      <c r="A252" t="s">
        <v>61</v>
      </c>
      <c r="B252" s="2">
        <v>44112</v>
      </c>
      <c r="C252" s="25">
        <v>9.7570999999999994</v>
      </c>
      <c r="D252" s="109">
        <v>14699.94</v>
      </c>
    </row>
    <row r="253" spans="1:4">
      <c r="A253" t="s">
        <v>61</v>
      </c>
      <c r="B253" s="2">
        <v>44113</v>
      </c>
      <c r="C253" s="25">
        <v>9.7750000000000004</v>
      </c>
      <c r="D253" s="109">
        <v>14757.92</v>
      </c>
    </row>
    <row r="254" spans="1:4">
      <c r="A254" t="s">
        <v>61</v>
      </c>
      <c r="B254" s="2">
        <v>44114</v>
      </c>
      <c r="C254" s="25">
        <v>9.7742000000000004</v>
      </c>
      <c r="D254" s="109">
        <v>14757.92</v>
      </c>
    </row>
    <row r="255" spans="1:4">
      <c r="A255" t="s">
        <v>61</v>
      </c>
      <c r="B255" s="2">
        <v>44115</v>
      </c>
      <c r="C255" s="25">
        <v>9.7734000000000005</v>
      </c>
      <c r="D255" s="109">
        <v>14757.92</v>
      </c>
    </row>
    <row r="256" spans="1:4">
      <c r="A256" t="s">
        <v>61</v>
      </c>
      <c r="B256" s="2">
        <v>44116</v>
      </c>
      <c r="C256" s="25">
        <v>9.6920000000000002</v>
      </c>
      <c r="D256" s="109">
        <v>14750.66</v>
      </c>
    </row>
    <row r="257" spans="1:4">
      <c r="A257" t="s">
        <v>61</v>
      </c>
      <c r="B257" s="2">
        <v>44117</v>
      </c>
      <c r="C257" s="25">
        <v>9.6655999999999995</v>
      </c>
      <c r="D257" s="109">
        <v>14737.25</v>
      </c>
    </row>
    <row r="258" spans="1:4">
      <c r="A258" t="s">
        <v>61</v>
      </c>
      <c r="B258" s="2">
        <v>44118</v>
      </c>
      <c r="C258" s="25">
        <v>9.6656999999999993</v>
      </c>
      <c r="D258" s="109">
        <v>14780.59</v>
      </c>
    </row>
    <row r="259" spans="1:4">
      <c r="A259" t="s">
        <v>61</v>
      </c>
      <c r="B259" s="2">
        <v>44119</v>
      </c>
      <c r="C259" s="25">
        <v>9.4983000000000004</v>
      </c>
      <c r="D259" s="109">
        <v>14457.62</v>
      </c>
    </row>
    <row r="260" spans="1:4">
      <c r="A260" t="s">
        <v>61</v>
      </c>
      <c r="B260" s="2">
        <v>44120</v>
      </c>
      <c r="C260" s="25">
        <v>9.5769000000000002</v>
      </c>
      <c r="D260" s="109">
        <v>14572.95</v>
      </c>
    </row>
    <row r="261" spans="1:4">
      <c r="A261" t="s">
        <v>61</v>
      </c>
      <c r="B261" s="2">
        <v>44121</v>
      </c>
      <c r="C261" s="25">
        <v>9.5761000000000003</v>
      </c>
      <c r="D261" s="109">
        <v>14572.95</v>
      </c>
    </row>
    <row r="262" spans="1:4">
      <c r="A262" t="s">
        <v>61</v>
      </c>
      <c r="B262" s="2">
        <v>44122</v>
      </c>
      <c r="C262" s="25">
        <v>9.5754000000000001</v>
      </c>
      <c r="D262" s="109">
        <v>14572.95</v>
      </c>
    </row>
    <row r="263" spans="1:4">
      <c r="A263" t="s">
        <v>61</v>
      </c>
      <c r="B263" s="2">
        <v>44123</v>
      </c>
      <c r="C263" s="25">
        <v>9.6267999999999994</v>
      </c>
      <c r="D263" s="109">
        <v>14698.7</v>
      </c>
    </row>
    <row r="264" spans="1:4">
      <c r="A264" t="s">
        <v>61</v>
      </c>
      <c r="B264" s="2">
        <v>44124</v>
      </c>
      <c r="C264" s="25">
        <v>9.6234000000000002</v>
      </c>
      <c r="D264" s="109">
        <v>14734.59</v>
      </c>
    </row>
    <row r="265" spans="1:4">
      <c r="A265" t="s">
        <v>61</v>
      </c>
      <c r="B265" s="2">
        <v>44125</v>
      </c>
      <c r="C265" s="25">
        <v>9.6677</v>
      </c>
      <c r="D265" s="109">
        <v>14770.31</v>
      </c>
    </row>
    <row r="266" spans="1:4">
      <c r="A266" t="s">
        <v>61</v>
      </c>
      <c r="B266" s="2">
        <v>44126</v>
      </c>
      <c r="C266" s="25">
        <v>9.7090999999999994</v>
      </c>
      <c r="D266" s="109">
        <v>14753.69</v>
      </c>
    </row>
    <row r="267" spans="1:4">
      <c r="A267" t="s">
        <v>61</v>
      </c>
      <c r="B267" s="2">
        <v>44127</v>
      </c>
      <c r="C267" s="25">
        <v>9.7257999999999996</v>
      </c>
      <c r="D267" s="109">
        <v>14816.06</v>
      </c>
    </row>
    <row r="268" spans="1:4">
      <c r="A268" t="s">
        <v>61</v>
      </c>
      <c r="B268" s="2">
        <v>44128</v>
      </c>
      <c r="C268" s="25">
        <v>9.7249999999999996</v>
      </c>
      <c r="D268" s="109">
        <v>14816.06</v>
      </c>
    </row>
    <row r="269" spans="1:4">
      <c r="A269" t="s">
        <v>61</v>
      </c>
      <c r="B269" s="2">
        <v>44129</v>
      </c>
      <c r="C269" s="25">
        <v>9.7241999999999997</v>
      </c>
      <c r="D269" s="109">
        <v>14816.06</v>
      </c>
    </row>
    <row r="270" spans="1:4">
      <c r="A270" t="s">
        <v>61</v>
      </c>
      <c r="B270" s="2">
        <v>44130</v>
      </c>
      <c r="C270" s="25">
        <v>9.6374999999999993</v>
      </c>
      <c r="D270" s="109">
        <v>14615.15</v>
      </c>
    </row>
    <row r="271" spans="1:4">
      <c r="A271" t="s">
        <v>61</v>
      </c>
      <c r="B271" s="2">
        <v>44131</v>
      </c>
      <c r="C271" s="25">
        <v>9.6908999999999992</v>
      </c>
      <c r="D271" s="109">
        <v>14767.77</v>
      </c>
    </row>
    <row r="272" spans="1:4">
      <c r="A272" t="s">
        <v>61</v>
      </c>
      <c r="B272" s="2">
        <v>44132</v>
      </c>
      <c r="C272" s="25">
        <v>9.6742000000000008</v>
      </c>
      <c r="D272" s="109">
        <v>14594.96</v>
      </c>
    </row>
    <row r="273" spans="1:4">
      <c r="A273" t="s">
        <v>61</v>
      </c>
      <c r="B273" s="2">
        <v>44133</v>
      </c>
      <c r="C273" s="25">
        <v>9.6353000000000009</v>
      </c>
      <c r="D273" s="109">
        <v>14539.33</v>
      </c>
    </row>
    <row r="274" spans="1:4">
      <c r="A274" t="s">
        <v>61</v>
      </c>
      <c r="B274" s="2">
        <v>44134</v>
      </c>
      <c r="C274" s="25">
        <v>9.6226000000000003</v>
      </c>
      <c r="D274" s="109">
        <v>14521.56</v>
      </c>
    </row>
    <row r="275" spans="1:4">
      <c r="A275" t="s">
        <v>61</v>
      </c>
      <c r="B275" s="2">
        <v>44135</v>
      </c>
      <c r="C275" s="25">
        <v>9.6218000000000004</v>
      </c>
      <c r="D275" s="109">
        <v>14521.56</v>
      </c>
    </row>
    <row r="276" spans="1:4">
      <c r="A276" t="s">
        <v>61</v>
      </c>
      <c r="B276" s="2">
        <v>44136</v>
      </c>
      <c r="C276" s="25">
        <v>9.6210000000000004</v>
      </c>
      <c r="D276" s="109">
        <v>14521.56</v>
      </c>
    </row>
    <row r="277" spans="1:4">
      <c r="A277" t="s">
        <v>61</v>
      </c>
      <c r="B277" s="2">
        <v>44137</v>
      </c>
      <c r="C277" s="25">
        <v>9.7050999999999998</v>
      </c>
      <c r="D277" s="109">
        <v>14543.26</v>
      </c>
    </row>
    <row r="278" spans="1:4">
      <c r="A278" t="s">
        <v>61</v>
      </c>
      <c r="B278" s="2">
        <v>44138</v>
      </c>
      <c r="C278" s="25">
        <v>9.7211999999999996</v>
      </c>
      <c r="D278" s="109">
        <v>14695.59</v>
      </c>
    </row>
    <row r="279" spans="1:4">
      <c r="A279" t="s">
        <v>61</v>
      </c>
      <c r="B279" s="2">
        <v>44139</v>
      </c>
      <c r="C279" s="25">
        <v>9.7617999999999991</v>
      </c>
      <c r="D279" s="109">
        <v>14803.64</v>
      </c>
    </row>
    <row r="280" spans="1:4">
      <c r="A280" t="s">
        <v>61</v>
      </c>
      <c r="B280" s="2">
        <v>44140</v>
      </c>
      <c r="C280" s="25">
        <v>9.9465000000000003</v>
      </c>
      <c r="D280" s="109">
        <v>15063.26</v>
      </c>
    </row>
    <row r="281" spans="1:4">
      <c r="A281" t="s">
        <v>61</v>
      </c>
      <c r="B281" s="2">
        <v>44141</v>
      </c>
      <c r="C281" s="25">
        <v>9.9886999999999997</v>
      </c>
      <c r="D281" s="109">
        <v>15212.07</v>
      </c>
    </row>
    <row r="282" spans="1:4">
      <c r="A282" t="s">
        <v>61</v>
      </c>
      <c r="B282" s="2">
        <v>44142</v>
      </c>
      <c r="C282" s="25">
        <v>9.9878999999999998</v>
      </c>
      <c r="D282" s="109">
        <v>15212.07</v>
      </c>
    </row>
    <row r="283" spans="1:4">
      <c r="A283" t="s">
        <v>61</v>
      </c>
      <c r="B283" s="2">
        <v>44143</v>
      </c>
      <c r="C283" s="25">
        <v>9.9870999999999999</v>
      </c>
      <c r="D283" s="109">
        <v>15212.07</v>
      </c>
    </row>
    <row r="284" spans="1:4">
      <c r="A284" t="s">
        <v>61</v>
      </c>
      <c r="B284" s="2">
        <v>44144</v>
      </c>
      <c r="C284" s="25">
        <v>10.077400000000001</v>
      </c>
      <c r="D284" s="109">
        <v>15428.84</v>
      </c>
    </row>
    <row r="285" spans="1:4">
      <c r="A285" t="s">
        <v>61</v>
      </c>
      <c r="B285" s="2">
        <v>44145</v>
      </c>
      <c r="C285" s="25">
        <v>9.9999000000000002</v>
      </c>
      <c r="D285" s="109">
        <v>15569.44</v>
      </c>
    </row>
    <row r="286" spans="1:4">
      <c r="A286" t="s">
        <v>61</v>
      </c>
      <c r="B286" s="2">
        <v>44146</v>
      </c>
      <c r="C286" s="25">
        <v>10.0212</v>
      </c>
      <c r="D286" s="109">
        <v>15702.39</v>
      </c>
    </row>
    <row r="287" spans="1:4">
      <c r="A287" t="s">
        <v>61</v>
      </c>
      <c r="B287" s="2">
        <v>44147</v>
      </c>
      <c r="C287" s="25">
        <v>10.0427</v>
      </c>
      <c r="D287" s="109">
        <v>15681.98</v>
      </c>
    </row>
    <row r="288" spans="1:4">
      <c r="A288" t="s">
        <v>61</v>
      </c>
      <c r="B288" s="2">
        <v>44148</v>
      </c>
      <c r="C288" s="25">
        <v>10.0848</v>
      </c>
      <c r="D288" s="109">
        <v>15749.74</v>
      </c>
    </row>
    <row r="289" spans="1:4">
      <c r="A289" t="s">
        <v>61</v>
      </c>
      <c r="B289" s="2">
        <v>44149</v>
      </c>
      <c r="C289" s="25">
        <v>10.1615</v>
      </c>
      <c r="D289" s="109">
        <v>15830.35</v>
      </c>
    </row>
    <row r="290" spans="1:4">
      <c r="A290" t="s">
        <v>61</v>
      </c>
      <c r="B290" s="2">
        <v>44150</v>
      </c>
      <c r="C290" s="25">
        <v>10.160600000000001</v>
      </c>
      <c r="D290" s="109">
        <v>15830.35</v>
      </c>
    </row>
    <row r="291" spans="1:4">
      <c r="A291" t="s">
        <v>61</v>
      </c>
      <c r="B291" s="2">
        <v>44151</v>
      </c>
      <c r="C291" s="25">
        <v>10.159800000000001</v>
      </c>
      <c r="D291" s="109">
        <v>15830.35</v>
      </c>
    </row>
    <row r="292" spans="1:4">
      <c r="A292" t="s">
        <v>61</v>
      </c>
      <c r="B292" s="2">
        <v>44152</v>
      </c>
      <c r="C292" s="25">
        <v>10.2315</v>
      </c>
      <c r="D292" s="109">
        <v>15957.28</v>
      </c>
    </row>
    <row r="293" spans="1:4">
      <c r="A293" t="s">
        <v>61</v>
      </c>
      <c r="B293" s="2">
        <v>44153</v>
      </c>
      <c r="C293" s="25">
        <v>10.336499999999999</v>
      </c>
      <c r="D293" s="109">
        <v>16055.59</v>
      </c>
    </row>
    <row r="294" spans="1:4">
      <c r="A294" t="s">
        <v>61</v>
      </c>
      <c r="B294" s="2">
        <v>44154</v>
      </c>
      <c r="C294" s="25">
        <v>10.2813</v>
      </c>
      <c r="D294" s="109">
        <v>15887.85</v>
      </c>
    </row>
    <row r="295" spans="1:4">
      <c r="A295" t="s">
        <v>61</v>
      </c>
      <c r="B295" s="2">
        <v>44155</v>
      </c>
      <c r="C295" s="25">
        <v>10.375999999999999</v>
      </c>
      <c r="D295" s="109">
        <v>16013.83</v>
      </c>
    </row>
    <row r="296" spans="1:4">
      <c r="A296" t="s">
        <v>61</v>
      </c>
      <c r="B296" s="2">
        <v>44156</v>
      </c>
      <c r="C296" s="25">
        <v>10.3752</v>
      </c>
      <c r="D296" s="109">
        <v>16013.83</v>
      </c>
    </row>
    <row r="297" spans="1:4">
      <c r="A297" t="s">
        <v>61</v>
      </c>
      <c r="B297" s="2">
        <v>44157</v>
      </c>
      <c r="C297" s="25">
        <v>10.3743</v>
      </c>
      <c r="D297" s="109">
        <v>16013.83</v>
      </c>
    </row>
    <row r="298" spans="1:4">
      <c r="A298" t="s">
        <v>61</v>
      </c>
      <c r="B298" s="2">
        <v>44158</v>
      </c>
      <c r="C298" s="25">
        <v>10.416600000000001</v>
      </c>
      <c r="D298" s="109">
        <v>16129.46</v>
      </c>
    </row>
    <row r="299" spans="1:4">
      <c r="A299" t="s">
        <v>61</v>
      </c>
      <c r="B299" s="2">
        <v>44159</v>
      </c>
      <c r="C299" s="25">
        <v>10.488300000000001</v>
      </c>
      <c r="D299" s="109">
        <v>16277.69</v>
      </c>
    </row>
    <row r="300" spans="1:4">
      <c r="A300" t="s">
        <v>61</v>
      </c>
      <c r="B300" s="2">
        <v>44160</v>
      </c>
      <c r="C300" s="25">
        <v>10.456799999999999</v>
      </c>
      <c r="D300" s="109">
        <v>16037.11</v>
      </c>
    </row>
    <row r="301" spans="1:4">
      <c r="A301" t="s">
        <v>61</v>
      </c>
      <c r="B301" s="2">
        <v>44161</v>
      </c>
      <c r="C301" s="25">
        <v>10.4656</v>
      </c>
      <c r="D301" s="109">
        <v>16187.4</v>
      </c>
    </row>
    <row r="302" spans="1:4">
      <c r="A302" t="s">
        <v>61</v>
      </c>
      <c r="B302" s="2">
        <v>44162</v>
      </c>
      <c r="C302" s="25">
        <v>10.654500000000001</v>
      </c>
      <c r="D302" s="109">
        <v>16255.62</v>
      </c>
    </row>
    <row r="303" spans="1:4">
      <c r="A303" t="s">
        <v>61</v>
      </c>
      <c r="B303" s="2">
        <v>44163</v>
      </c>
      <c r="C303" s="25">
        <v>10.653700000000001</v>
      </c>
      <c r="D303" s="109">
        <v>16255.62</v>
      </c>
    </row>
    <row r="304" spans="1:4">
      <c r="A304" t="s">
        <v>61</v>
      </c>
      <c r="B304" s="2">
        <v>44164</v>
      </c>
      <c r="C304" s="25">
        <v>10.652799999999999</v>
      </c>
      <c r="D304" s="109">
        <v>16255.62</v>
      </c>
    </row>
    <row r="305" spans="1:4">
      <c r="A305" t="s">
        <v>61</v>
      </c>
      <c r="B305" s="2">
        <v>44165</v>
      </c>
      <c r="C305" s="25">
        <v>10.651899999999999</v>
      </c>
      <c r="D305" s="109">
        <v>16255.62</v>
      </c>
    </row>
    <row r="306" spans="1:4">
      <c r="A306" t="s">
        <v>61</v>
      </c>
      <c r="B306" s="2">
        <v>44166</v>
      </c>
      <c r="C306" s="25">
        <v>10.681900000000001</v>
      </c>
      <c r="D306" s="109">
        <v>16431.79</v>
      </c>
    </row>
    <row r="307" spans="1:4">
      <c r="A307" t="s">
        <v>61</v>
      </c>
      <c r="B307" s="2">
        <v>44167</v>
      </c>
      <c r="C307" s="25">
        <v>10.6751</v>
      </c>
      <c r="D307" s="109">
        <v>16466.7</v>
      </c>
    </row>
    <row r="308" spans="1:4">
      <c r="A308" t="s">
        <v>61</v>
      </c>
      <c r="B308" s="2">
        <v>44168</v>
      </c>
      <c r="C308" s="25">
        <v>10.757400000000001</v>
      </c>
      <c r="D308" s="109">
        <v>16520.43</v>
      </c>
    </row>
    <row r="309" spans="1:4">
      <c r="A309" t="s">
        <v>61</v>
      </c>
      <c r="B309" s="2">
        <v>44169</v>
      </c>
      <c r="C309" s="25">
        <v>10.7982</v>
      </c>
      <c r="D309" s="109">
        <v>16649.759999999998</v>
      </c>
    </row>
    <row r="310" spans="1:4">
      <c r="A310" t="s">
        <v>61</v>
      </c>
      <c r="B310" s="2">
        <v>44170</v>
      </c>
      <c r="C310" s="25">
        <v>10.7973</v>
      </c>
      <c r="D310" s="109">
        <v>16649.759999999998</v>
      </c>
    </row>
    <row r="311" spans="1:4">
      <c r="A311" t="s">
        <v>61</v>
      </c>
      <c r="B311" s="2">
        <v>44171</v>
      </c>
      <c r="C311" s="25">
        <v>10.7965</v>
      </c>
      <c r="D311" s="109">
        <v>16649.759999999998</v>
      </c>
    </row>
    <row r="312" spans="1:4">
      <c r="A312" t="s">
        <v>61</v>
      </c>
      <c r="B312" s="2">
        <v>44172</v>
      </c>
      <c r="C312" s="25">
        <v>10.961399999999999</v>
      </c>
      <c r="D312" s="109">
        <v>16788.330000000002</v>
      </c>
    </row>
    <row r="313" spans="1:4">
      <c r="A313" t="s">
        <v>61</v>
      </c>
      <c r="B313" s="2">
        <v>44173</v>
      </c>
      <c r="C313" s="25">
        <v>10.9269</v>
      </c>
      <c r="D313" s="109">
        <v>16816.259999999998</v>
      </c>
    </row>
    <row r="314" spans="1:4">
      <c r="A314" t="s">
        <v>61</v>
      </c>
      <c r="B314" s="2">
        <v>44174</v>
      </c>
      <c r="C314" s="25">
        <v>10.9277</v>
      </c>
      <c r="D314" s="109">
        <v>16956.62</v>
      </c>
    </row>
    <row r="315" spans="1:4">
      <c r="A315" t="s">
        <v>61</v>
      </c>
      <c r="B315" s="2">
        <v>44175</v>
      </c>
      <c r="C315" s="25">
        <v>10.9</v>
      </c>
      <c r="D315" s="109">
        <v>16896.14</v>
      </c>
    </row>
    <row r="316" spans="1:4">
      <c r="A316" t="s">
        <v>61</v>
      </c>
      <c r="B316" s="2">
        <v>44176</v>
      </c>
      <c r="C316" s="25">
        <v>10.9642</v>
      </c>
      <c r="D316" s="109">
        <v>16941.77</v>
      </c>
    </row>
    <row r="317" spans="1:4">
      <c r="A317" t="s">
        <v>61</v>
      </c>
      <c r="B317" s="2">
        <v>44177</v>
      </c>
      <c r="C317" s="25">
        <v>10.9633</v>
      </c>
      <c r="D317" s="109">
        <v>16941.77</v>
      </c>
    </row>
    <row r="318" spans="1:4">
      <c r="A318" t="s">
        <v>61</v>
      </c>
      <c r="B318" s="2">
        <v>44178</v>
      </c>
      <c r="C318" s="25">
        <v>10.962400000000001</v>
      </c>
      <c r="D318" s="109">
        <v>16941.77</v>
      </c>
    </row>
    <row r="319" spans="1:4">
      <c r="A319" t="s">
        <v>61</v>
      </c>
      <c r="B319" s="2">
        <v>44179</v>
      </c>
      <c r="C319" s="25">
        <v>10.9755</v>
      </c>
      <c r="D319" s="109">
        <v>17008.25</v>
      </c>
    </row>
    <row r="320" spans="1:4">
      <c r="A320" t="s">
        <v>61</v>
      </c>
      <c r="B320" s="2">
        <v>44180</v>
      </c>
      <c r="C320" s="25">
        <v>11.0054</v>
      </c>
      <c r="D320" s="109">
        <v>17021.37</v>
      </c>
    </row>
    <row r="321" spans="1:4">
      <c r="A321" t="s">
        <v>61</v>
      </c>
      <c r="B321" s="2">
        <v>44181</v>
      </c>
      <c r="C321" s="25">
        <v>11.0992</v>
      </c>
      <c r="D321" s="109">
        <v>17167.23</v>
      </c>
    </row>
    <row r="322" spans="1:4">
      <c r="A322" t="s">
        <v>61</v>
      </c>
      <c r="B322" s="2">
        <v>44182</v>
      </c>
      <c r="C322" s="25">
        <v>11.150600000000001</v>
      </c>
      <c r="D322" s="109">
        <v>17209.96</v>
      </c>
    </row>
    <row r="323" spans="1:4">
      <c r="A323" t="s">
        <v>61</v>
      </c>
      <c r="B323" s="2">
        <v>44183</v>
      </c>
      <c r="C323" s="25">
        <v>11.088900000000001</v>
      </c>
      <c r="D323" s="109">
        <v>17223.02</v>
      </c>
    </row>
    <row r="324" spans="1:4">
      <c r="A324" t="s">
        <v>61</v>
      </c>
      <c r="B324" s="2">
        <v>44184</v>
      </c>
      <c r="C324" s="25">
        <v>11.087999999999999</v>
      </c>
      <c r="D324" s="109">
        <v>17223.02</v>
      </c>
    </row>
    <row r="325" spans="1:4">
      <c r="A325" t="s">
        <v>61</v>
      </c>
      <c r="B325" s="2">
        <v>44185</v>
      </c>
      <c r="C325" s="25">
        <v>11.0871</v>
      </c>
      <c r="D325" s="109">
        <v>17223.02</v>
      </c>
    </row>
    <row r="326" spans="1:4">
      <c r="A326" t="s">
        <v>61</v>
      </c>
      <c r="B326" s="2">
        <v>44186</v>
      </c>
      <c r="C326" s="25">
        <v>10.6905</v>
      </c>
      <c r="D326" s="109">
        <v>16630.400000000001</v>
      </c>
    </row>
    <row r="327" spans="1:4">
      <c r="A327" t="s">
        <v>61</v>
      </c>
      <c r="B327" s="2">
        <v>44187</v>
      </c>
      <c r="C327" s="25">
        <v>10.794600000000001</v>
      </c>
      <c r="D327" s="109">
        <v>16799.490000000002</v>
      </c>
    </row>
    <row r="328" spans="1:4">
      <c r="A328" t="s">
        <v>61</v>
      </c>
      <c r="B328" s="2">
        <v>44188</v>
      </c>
      <c r="C328" s="25">
        <v>11.035</v>
      </c>
      <c r="D328" s="109">
        <v>17026.8</v>
      </c>
    </row>
    <row r="329" spans="1:4">
      <c r="A329" t="s">
        <v>61</v>
      </c>
      <c r="B329" s="2">
        <v>44189</v>
      </c>
      <c r="C329" s="25">
        <v>11.1709</v>
      </c>
      <c r="D329" s="109">
        <v>17178.02</v>
      </c>
    </row>
    <row r="330" spans="1:4">
      <c r="A330" t="s">
        <v>61</v>
      </c>
      <c r="B330" s="2">
        <v>44190</v>
      </c>
      <c r="C330" s="25">
        <v>11.17</v>
      </c>
      <c r="D330" s="109">
        <v>17178.02</v>
      </c>
    </row>
    <row r="331" spans="1:4">
      <c r="A331" t="s">
        <v>61</v>
      </c>
      <c r="B331" s="2">
        <v>44191</v>
      </c>
      <c r="C331" s="25">
        <v>11.1691</v>
      </c>
      <c r="D331" s="109">
        <v>17178.02</v>
      </c>
    </row>
    <row r="332" spans="1:4">
      <c r="A332" t="s">
        <v>61</v>
      </c>
      <c r="B332" s="2">
        <v>44192</v>
      </c>
      <c r="C332" s="25">
        <v>11.168200000000001</v>
      </c>
      <c r="D332" s="109">
        <v>17178.02</v>
      </c>
    </row>
    <row r="333" spans="1:4">
      <c r="A333" t="s">
        <v>61</v>
      </c>
      <c r="B333" s="2">
        <v>44193</v>
      </c>
      <c r="C333" s="25">
        <v>11.273</v>
      </c>
      <c r="D333" s="109">
        <v>17343.97</v>
      </c>
    </row>
    <row r="334" spans="1:4">
      <c r="A334" t="s">
        <v>61</v>
      </c>
      <c r="B334" s="2">
        <v>44194</v>
      </c>
      <c r="C334" s="25">
        <v>11.2499</v>
      </c>
      <c r="D334" s="109">
        <v>17392.96</v>
      </c>
    </row>
    <row r="335" spans="1:4">
      <c r="A335" t="s">
        <v>61</v>
      </c>
      <c r="B335" s="2">
        <v>44195</v>
      </c>
      <c r="C335" s="25">
        <v>11.2562</v>
      </c>
      <c r="D335" s="109">
        <v>17457.650000000001</v>
      </c>
    </row>
    <row r="336" spans="1:4">
      <c r="A336" t="s">
        <v>61</v>
      </c>
      <c r="B336" s="2">
        <v>44196</v>
      </c>
      <c r="C336" s="25">
        <v>11.206300000000001</v>
      </c>
      <c r="D336" s="109">
        <v>17470.79</v>
      </c>
    </row>
    <row r="337" spans="1:4">
      <c r="A337" t="s">
        <v>61</v>
      </c>
      <c r="B337" s="2">
        <v>44197</v>
      </c>
      <c r="C337" s="25">
        <v>11.3239</v>
      </c>
      <c r="D337" s="109">
        <v>17556.560000000001</v>
      </c>
    </row>
    <row r="338" spans="1:4">
      <c r="A338" t="s">
        <v>61</v>
      </c>
      <c r="B338" s="2">
        <v>44198</v>
      </c>
      <c r="C338" s="25">
        <v>11.323</v>
      </c>
      <c r="D338" s="109">
        <v>17556.560000000001</v>
      </c>
    </row>
    <row r="339" spans="1:4">
      <c r="A339" t="s">
        <v>61</v>
      </c>
      <c r="B339" s="2">
        <v>44199</v>
      </c>
      <c r="C339" s="25">
        <v>11.321999999999999</v>
      </c>
      <c r="D339" s="109">
        <v>17556.560000000001</v>
      </c>
    </row>
    <row r="340" spans="1:4">
      <c r="A340" t="s">
        <v>61</v>
      </c>
      <c r="B340" s="2">
        <v>44200</v>
      </c>
      <c r="C340" s="25">
        <v>11.4735</v>
      </c>
      <c r="D340" s="109">
        <v>17733.95</v>
      </c>
    </row>
    <row r="341" spans="1:4">
      <c r="A341" t="s">
        <v>61</v>
      </c>
      <c r="B341" s="2">
        <v>44201</v>
      </c>
      <c r="C341" s="25">
        <v>11.6234</v>
      </c>
      <c r="D341" s="109">
        <v>17848.060000000001</v>
      </c>
    </row>
    <row r="342" spans="1:4">
      <c r="A342" t="s">
        <v>61</v>
      </c>
      <c r="B342" s="2">
        <v>44202</v>
      </c>
      <c r="C342" s="25">
        <v>11.676299999999999</v>
      </c>
      <c r="D342" s="109">
        <v>17803.919999999998</v>
      </c>
    </row>
    <row r="343" spans="1:4">
      <c r="A343" t="s">
        <v>61</v>
      </c>
      <c r="B343" s="2">
        <v>44203</v>
      </c>
      <c r="C343" s="25">
        <v>11.733599999999999</v>
      </c>
      <c r="D343" s="109">
        <v>17846.66</v>
      </c>
    </row>
    <row r="344" spans="1:4">
      <c r="A344" t="s">
        <v>61</v>
      </c>
      <c r="B344" s="2">
        <v>44204</v>
      </c>
      <c r="C344" s="25">
        <v>11.758699999999999</v>
      </c>
      <c r="D344" s="109">
        <v>18088.64</v>
      </c>
    </row>
    <row r="345" spans="1:4">
      <c r="A345" t="s">
        <v>61</v>
      </c>
      <c r="B345" s="2">
        <v>44205</v>
      </c>
      <c r="C345" s="25">
        <v>11.7578</v>
      </c>
      <c r="D345" s="109">
        <v>18088.64</v>
      </c>
    </row>
    <row r="346" spans="1:4">
      <c r="A346" t="s">
        <v>61</v>
      </c>
      <c r="B346" s="2">
        <v>44206</v>
      </c>
      <c r="C346" s="25">
        <v>11.7568</v>
      </c>
      <c r="D346" s="109">
        <v>18088.64</v>
      </c>
    </row>
    <row r="347" spans="1:4">
      <c r="A347" t="s">
        <v>61</v>
      </c>
      <c r="B347" s="2">
        <v>44207</v>
      </c>
      <c r="C347" s="25">
        <v>11.770300000000001</v>
      </c>
      <c r="D347" s="109">
        <v>18211.34</v>
      </c>
    </row>
    <row r="348" spans="1:4">
      <c r="A348" t="s">
        <v>61</v>
      </c>
      <c r="B348" s="2">
        <v>44208</v>
      </c>
      <c r="C348" s="25">
        <v>11.8125</v>
      </c>
      <c r="D348" s="109">
        <v>18290.03</v>
      </c>
    </row>
    <row r="349" spans="1:4">
      <c r="A349" t="s">
        <v>61</v>
      </c>
      <c r="B349" s="2">
        <v>44209</v>
      </c>
      <c r="C349" s="25">
        <v>11.7796</v>
      </c>
      <c r="D349" s="109">
        <v>18263.91</v>
      </c>
    </row>
    <row r="350" spans="1:4">
      <c r="A350" t="s">
        <v>61</v>
      </c>
      <c r="B350" s="2">
        <v>44210</v>
      </c>
      <c r="C350" s="25">
        <v>11.7447</v>
      </c>
      <c r="D350" s="109">
        <v>18308.29</v>
      </c>
    </row>
    <row r="351" spans="1:4">
      <c r="A351" t="s">
        <v>61</v>
      </c>
      <c r="B351" s="2">
        <v>44211</v>
      </c>
      <c r="C351" s="25">
        <v>11.6341</v>
      </c>
      <c r="D351" s="109">
        <v>18098.509999999998</v>
      </c>
    </row>
    <row r="352" spans="1:4">
      <c r="A352" t="s">
        <v>61</v>
      </c>
      <c r="B352" s="2">
        <v>44212</v>
      </c>
      <c r="C352" s="25">
        <v>11.633100000000001</v>
      </c>
      <c r="D352" s="109">
        <v>18098.509999999998</v>
      </c>
    </row>
    <row r="353" spans="1:4">
      <c r="A353" t="s">
        <v>61</v>
      </c>
      <c r="B353" s="2">
        <v>44213</v>
      </c>
      <c r="C353" s="25">
        <v>11.632199999999999</v>
      </c>
      <c r="D353" s="109">
        <v>18098.509999999998</v>
      </c>
    </row>
    <row r="354" spans="1:4">
      <c r="A354" t="s">
        <v>61</v>
      </c>
      <c r="B354" s="2">
        <v>44214</v>
      </c>
      <c r="C354" s="25">
        <v>11.4398</v>
      </c>
      <c r="D354" s="109">
        <v>17863.349999999999</v>
      </c>
    </row>
    <row r="355" spans="1:4">
      <c r="A355" t="s">
        <v>61</v>
      </c>
      <c r="B355" s="2">
        <v>44215</v>
      </c>
      <c r="C355" s="25">
        <v>11.6295</v>
      </c>
      <c r="D355" s="109">
        <v>18175.28</v>
      </c>
    </row>
    <row r="356" spans="1:4">
      <c r="A356" t="s">
        <v>61</v>
      </c>
      <c r="B356" s="2">
        <v>44216</v>
      </c>
      <c r="C356" s="25">
        <v>11.7019</v>
      </c>
      <c r="D356" s="109">
        <v>18321.73</v>
      </c>
    </row>
    <row r="357" spans="1:4">
      <c r="A357" t="s">
        <v>61</v>
      </c>
      <c r="B357" s="2">
        <v>44217</v>
      </c>
      <c r="C357" s="25">
        <v>11.633800000000001</v>
      </c>
      <c r="D357" s="109">
        <v>18227.91</v>
      </c>
    </row>
    <row r="358" spans="1:4">
      <c r="A358" t="s">
        <v>61</v>
      </c>
      <c r="B358" s="2">
        <v>44218</v>
      </c>
      <c r="C358" s="25">
        <v>11.599399999999999</v>
      </c>
      <c r="D358" s="109">
        <v>17983.28</v>
      </c>
    </row>
    <row r="359" spans="1:4">
      <c r="A359" t="s">
        <v>61</v>
      </c>
      <c r="B359" s="2">
        <v>44219</v>
      </c>
      <c r="C359" s="25">
        <v>11.5984</v>
      </c>
      <c r="D359" s="109">
        <v>17983.28</v>
      </c>
    </row>
    <row r="360" spans="1:4">
      <c r="A360" t="s">
        <v>61</v>
      </c>
      <c r="B360" s="2">
        <v>44220</v>
      </c>
      <c r="C360" s="25">
        <v>11.5975</v>
      </c>
      <c r="D360" s="109">
        <v>17983.28</v>
      </c>
    </row>
    <row r="361" spans="1:4">
      <c r="A361" t="s">
        <v>61</v>
      </c>
      <c r="B361" s="2">
        <v>44221</v>
      </c>
      <c r="C361" s="25">
        <v>11.498699999999999</v>
      </c>
      <c r="D361" s="109">
        <v>17815.21</v>
      </c>
    </row>
    <row r="362" spans="1:4">
      <c r="A362" t="s">
        <v>61</v>
      </c>
      <c r="B362" s="2">
        <v>44222</v>
      </c>
      <c r="C362" s="25">
        <v>11.4977</v>
      </c>
      <c r="D362" s="109">
        <v>17815.21</v>
      </c>
    </row>
    <row r="363" spans="1:4">
      <c r="A363" t="s">
        <v>61</v>
      </c>
      <c r="B363" s="2">
        <v>44223</v>
      </c>
      <c r="C363" s="25">
        <v>11.352600000000001</v>
      </c>
      <c r="D363" s="109">
        <v>17516.93</v>
      </c>
    </row>
    <row r="364" spans="1:4">
      <c r="A364" t="s">
        <v>61</v>
      </c>
      <c r="B364" s="2">
        <v>44224</v>
      </c>
      <c r="C364" s="25">
        <v>11.2949</v>
      </c>
      <c r="D364" s="109">
        <v>17359.8</v>
      </c>
    </row>
    <row r="365" spans="1:4">
      <c r="A365" t="s">
        <v>61</v>
      </c>
      <c r="B365" s="2">
        <v>44225</v>
      </c>
      <c r="C365" s="25">
        <v>11.288</v>
      </c>
      <c r="D365" s="109">
        <v>17147.27</v>
      </c>
    </row>
    <row r="366" spans="1:4">
      <c r="A366" t="s">
        <v>61</v>
      </c>
      <c r="B366" s="2">
        <v>44226</v>
      </c>
      <c r="C366" s="25">
        <v>11.287100000000001</v>
      </c>
      <c r="D366" s="109">
        <v>17147.27</v>
      </c>
    </row>
    <row r="367" spans="1:4">
      <c r="A367" t="s">
        <v>61</v>
      </c>
      <c r="B367" s="2">
        <v>44227</v>
      </c>
      <c r="C367" s="25">
        <v>11.286099999999999</v>
      </c>
      <c r="D367" s="109">
        <v>17147.27</v>
      </c>
    </row>
    <row r="368" spans="1:4">
      <c r="A368" t="s">
        <v>61</v>
      </c>
      <c r="B368" s="2">
        <v>44228</v>
      </c>
      <c r="C368" s="25">
        <v>11.4681</v>
      </c>
      <c r="D368" s="109">
        <v>17857.07</v>
      </c>
    </row>
    <row r="369" spans="1:4">
      <c r="A369" t="s">
        <v>61</v>
      </c>
      <c r="B369" s="2">
        <v>44229</v>
      </c>
      <c r="C369" s="25">
        <v>11.5177</v>
      </c>
      <c r="D369" s="109">
        <v>18286.87</v>
      </c>
    </row>
    <row r="370" spans="1:4">
      <c r="A370" t="s">
        <v>61</v>
      </c>
      <c r="B370" s="2">
        <v>44230</v>
      </c>
      <c r="C370" s="25">
        <v>11.632099999999999</v>
      </c>
      <c r="D370" s="109">
        <v>18470.150000000001</v>
      </c>
    </row>
    <row r="371" spans="1:4">
      <c r="A371" t="s">
        <v>61</v>
      </c>
      <c r="B371" s="2">
        <v>44231</v>
      </c>
      <c r="C371" s="25">
        <v>11.8666</v>
      </c>
      <c r="D371" s="109">
        <v>18640.59</v>
      </c>
    </row>
    <row r="372" spans="1:4">
      <c r="A372" t="s">
        <v>61</v>
      </c>
      <c r="B372" s="2">
        <v>44232</v>
      </c>
      <c r="C372" s="25">
        <v>11.801399999999999</v>
      </c>
      <c r="D372" s="109">
        <v>18631.61</v>
      </c>
    </row>
    <row r="373" spans="1:4">
      <c r="A373" t="s">
        <v>61</v>
      </c>
      <c r="B373" s="2">
        <v>44233</v>
      </c>
      <c r="C373" s="25">
        <v>11.8004</v>
      </c>
      <c r="D373" s="109">
        <v>18631.61</v>
      </c>
    </row>
    <row r="374" spans="1:4">
      <c r="A374" t="s">
        <v>61</v>
      </c>
      <c r="B374" s="2">
        <v>44234</v>
      </c>
      <c r="C374" s="25">
        <v>11.7994</v>
      </c>
      <c r="D374" s="109">
        <v>18631.61</v>
      </c>
    </row>
    <row r="375" spans="1:4">
      <c r="A375" t="s">
        <v>61</v>
      </c>
      <c r="B375" s="2">
        <v>44235</v>
      </c>
      <c r="C375" s="25">
        <v>11.869899999999999</v>
      </c>
      <c r="D375" s="109">
        <v>18876.939999999999</v>
      </c>
    </row>
    <row r="376" spans="1:4">
      <c r="A376" t="s">
        <v>61</v>
      </c>
      <c r="B376" s="2">
        <v>44236</v>
      </c>
      <c r="C376" s="25">
        <v>11.935</v>
      </c>
      <c r="D376" s="109">
        <v>18867.87</v>
      </c>
    </row>
    <row r="377" spans="1:4">
      <c r="A377" t="s">
        <v>61</v>
      </c>
      <c r="B377" s="2">
        <v>44237</v>
      </c>
      <c r="C377" s="25">
        <v>11.9785</v>
      </c>
      <c r="D377" s="109">
        <v>18896</v>
      </c>
    </row>
    <row r="378" spans="1:4">
      <c r="A378" t="s">
        <v>61</v>
      </c>
      <c r="B378" s="2">
        <v>44238</v>
      </c>
      <c r="C378" s="25">
        <v>12.061</v>
      </c>
      <c r="D378" s="109">
        <v>18993.38</v>
      </c>
    </row>
    <row r="379" spans="1:4">
      <c r="A379" t="s">
        <v>61</v>
      </c>
      <c r="B379" s="2">
        <v>44239</v>
      </c>
      <c r="C379" s="25">
        <v>11.999599999999999</v>
      </c>
      <c r="D379" s="109">
        <v>18984.95</v>
      </c>
    </row>
    <row r="380" spans="1:4">
      <c r="A380" t="s">
        <v>61</v>
      </c>
      <c r="B380" s="2">
        <v>44240</v>
      </c>
      <c r="C380" s="25">
        <v>11.998699999999999</v>
      </c>
      <c r="D380" s="109">
        <v>18984.95</v>
      </c>
    </row>
    <row r="381" spans="1:4">
      <c r="A381" t="s">
        <v>61</v>
      </c>
      <c r="B381" s="2">
        <v>44241</v>
      </c>
      <c r="C381" s="25">
        <v>11.9977</v>
      </c>
      <c r="D381" s="109">
        <v>18984.95</v>
      </c>
    </row>
    <row r="382" spans="1:4">
      <c r="A382" t="s">
        <v>61</v>
      </c>
      <c r="B382" s="2">
        <v>44242</v>
      </c>
      <c r="C382" s="25">
        <v>12.014699999999999</v>
      </c>
      <c r="D382" s="109">
        <v>19174.53</v>
      </c>
    </row>
    <row r="383" spans="1:4">
      <c r="A383" t="s">
        <v>61</v>
      </c>
      <c r="B383" s="2">
        <v>44243</v>
      </c>
      <c r="C383" s="25">
        <v>12.041399999999999</v>
      </c>
      <c r="D383" s="109">
        <v>19197.73</v>
      </c>
    </row>
    <row r="384" spans="1:4">
      <c r="A384" t="s">
        <v>61</v>
      </c>
      <c r="B384" s="2">
        <v>44244</v>
      </c>
      <c r="C384" s="25">
        <v>12.128299999999999</v>
      </c>
      <c r="D384" s="109">
        <v>19127.05</v>
      </c>
    </row>
    <row r="385" spans="1:4">
      <c r="A385" t="s">
        <v>61</v>
      </c>
      <c r="B385" s="2">
        <v>44245</v>
      </c>
      <c r="C385" s="25">
        <v>12.155900000000001</v>
      </c>
      <c r="D385" s="109">
        <v>19079.009999999998</v>
      </c>
    </row>
    <row r="386" spans="1:4">
      <c r="A386" t="s">
        <v>61</v>
      </c>
      <c r="B386" s="2">
        <v>44246</v>
      </c>
      <c r="C386" s="25">
        <v>12.095599999999999</v>
      </c>
      <c r="D386" s="109">
        <v>18886.34</v>
      </c>
    </row>
    <row r="387" spans="1:4">
      <c r="A387" t="s">
        <v>61</v>
      </c>
      <c r="B387" s="2">
        <v>44247</v>
      </c>
      <c r="C387" s="25">
        <v>12.0946</v>
      </c>
      <c r="D387" s="109">
        <v>18886.34</v>
      </c>
    </row>
    <row r="388" spans="1:4">
      <c r="A388" t="s">
        <v>61</v>
      </c>
      <c r="B388" s="2">
        <v>44248</v>
      </c>
      <c r="C388" s="25">
        <v>12.0936</v>
      </c>
      <c r="D388" s="109">
        <v>18886.34</v>
      </c>
    </row>
    <row r="389" spans="1:4">
      <c r="A389" t="s">
        <v>61</v>
      </c>
      <c r="B389" s="2">
        <v>44249</v>
      </c>
      <c r="C389" s="25">
        <v>11.978899999999999</v>
      </c>
      <c r="D389" s="109">
        <v>18551.849999999999</v>
      </c>
    </row>
    <row r="390" spans="1:4">
      <c r="A390" t="s">
        <v>61</v>
      </c>
      <c r="B390" s="2">
        <v>44250</v>
      </c>
      <c r="C390" s="25">
        <v>12.0237</v>
      </c>
      <c r="D390" s="109">
        <v>18629.78</v>
      </c>
    </row>
    <row r="391" spans="1:4">
      <c r="A391" t="s">
        <v>61</v>
      </c>
      <c r="B391" s="2">
        <v>44251</v>
      </c>
      <c r="C391" s="25">
        <v>12.1553</v>
      </c>
      <c r="D391" s="109">
        <v>18920.72</v>
      </c>
    </row>
    <row r="392" spans="1:4">
      <c r="A392" t="s">
        <v>61</v>
      </c>
      <c r="B392" s="2">
        <v>44252</v>
      </c>
      <c r="C392" s="25">
        <v>12.414999999999999</v>
      </c>
      <c r="D392" s="109">
        <v>19091.93</v>
      </c>
    </row>
    <row r="393" spans="1:4">
      <c r="A393" t="s">
        <v>61</v>
      </c>
      <c r="B393" s="2">
        <v>44253</v>
      </c>
      <c r="C393" s="25">
        <v>12.223000000000001</v>
      </c>
      <c r="D393" s="109">
        <v>18504.86</v>
      </c>
    </row>
    <row r="394" spans="1:4">
      <c r="A394" t="s">
        <v>61</v>
      </c>
      <c r="B394" s="2">
        <v>44254</v>
      </c>
      <c r="C394" s="25">
        <v>12.222</v>
      </c>
      <c r="D394" s="109">
        <v>18504.86</v>
      </c>
    </row>
    <row r="395" spans="1:4">
      <c r="A395" t="s">
        <v>61</v>
      </c>
      <c r="B395" s="2">
        <v>44255</v>
      </c>
      <c r="C395" s="25">
        <v>12.221</v>
      </c>
      <c r="D395" s="109">
        <v>18504.86</v>
      </c>
    </row>
    <row r="396" spans="1:4">
      <c r="A396" t="s">
        <v>61</v>
      </c>
      <c r="B396" s="2">
        <v>44256</v>
      </c>
      <c r="C396" s="25">
        <v>12.291399999999999</v>
      </c>
      <c r="D396" s="109">
        <v>18788.79</v>
      </c>
    </row>
    <row r="397" spans="1:4">
      <c r="A397" t="s">
        <v>61</v>
      </c>
      <c r="B397" s="2">
        <v>44257</v>
      </c>
      <c r="C397" s="25">
        <v>12.4686</v>
      </c>
      <c r="D397" s="109">
        <v>19018.349999999999</v>
      </c>
    </row>
    <row r="398" spans="1:4">
      <c r="A398" t="s">
        <v>61</v>
      </c>
      <c r="B398" s="2">
        <v>44258</v>
      </c>
      <c r="C398" s="25">
        <v>12.559699999999999</v>
      </c>
      <c r="D398" s="109">
        <v>19391.150000000001</v>
      </c>
    </row>
    <row r="399" spans="1:4">
      <c r="A399" t="s">
        <v>61</v>
      </c>
      <c r="B399" s="2">
        <v>44259</v>
      </c>
      <c r="C399" s="25">
        <v>12.572800000000001</v>
      </c>
      <c r="D399" s="109">
        <v>19275.759999999998</v>
      </c>
    </row>
    <row r="400" spans="1:4">
      <c r="A400" t="s">
        <v>61</v>
      </c>
      <c r="B400" s="2">
        <v>44260</v>
      </c>
      <c r="C400" s="25">
        <v>12.423999999999999</v>
      </c>
      <c r="D400" s="109">
        <v>19048.330000000002</v>
      </c>
    </row>
    <row r="401" spans="1:4">
      <c r="A401" t="s">
        <v>61</v>
      </c>
      <c r="B401" s="2">
        <v>44261</v>
      </c>
      <c r="C401" s="25">
        <v>12.423</v>
      </c>
      <c r="D401" s="109">
        <v>19048.330000000002</v>
      </c>
    </row>
    <row r="402" spans="1:4">
      <c r="A402" t="s">
        <v>61</v>
      </c>
      <c r="B402" s="2">
        <v>44262</v>
      </c>
      <c r="C402" s="25">
        <v>12.422000000000001</v>
      </c>
      <c r="D402" s="109">
        <v>19048.330000000002</v>
      </c>
    </row>
    <row r="403" spans="1:4">
      <c r="A403" t="s">
        <v>61</v>
      </c>
      <c r="B403" s="2">
        <v>44263</v>
      </c>
      <c r="C403" s="25">
        <v>12.4061</v>
      </c>
      <c r="D403" s="109">
        <v>19080.72</v>
      </c>
    </row>
    <row r="404" spans="1:4">
      <c r="A404" t="s">
        <v>61</v>
      </c>
      <c r="B404" s="2">
        <v>44264</v>
      </c>
      <c r="C404" s="25">
        <v>12.4129</v>
      </c>
      <c r="D404" s="109">
        <v>19169.29</v>
      </c>
    </row>
    <row r="405" spans="1:4">
      <c r="A405" t="s">
        <v>61</v>
      </c>
      <c r="B405" s="2">
        <v>44265</v>
      </c>
      <c r="C405" s="25">
        <v>12.453900000000001</v>
      </c>
      <c r="D405" s="109">
        <v>19282.39</v>
      </c>
    </row>
    <row r="406" spans="1:4">
      <c r="A406" t="s">
        <v>61</v>
      </c>
      <c r="B406" s="2">
        <v>44266</v>
      </c>
      <c r="C406" s="25">
        <v>12.4528</v>
      </c>
      <c r="D406" s="109">
        <v>19282.39</v>
      </c>
    </row>
    <row r="407" spans="1:4">
      <c r="A407" t="s">
        <v>61</v>
      </c>
      <c r="B407" s="2">
        <v>44267</v>
      </c>
      <c r="C407" s="25">
        <v>12.3659</v>
      </c>
      <c r="D407" s="109">
        <v>19134.34</v>
      </c>
    </row>
    <row r="408" spans="1:4">
      <c r="A408" t="s">
        <v>61</v>
      </c>
      <c r="B408" s="2">
        <v>44268</v>
      </c>
      <c r="C408" s="25">
        <v>12.364800000000001</v>
      </c>
      <c r="D408" s="109">
        <v>19134.34</v>
      </c>
    </row>
    <row r="409" spans="1:4">
      <c r="A409" t="s">
        <v>61</v>
      </c>
      <c r="B409" s="2">
        <v>44269</v>
      </c>
      <c r="C409" s="25">
        <v>12.363799999999999</v>
      </c>
      <c r="D409" s="109">
        <v>19134.34</v>
      </c>
    </row>
    <row r="410" spans="1:4">
      <c r="A410" t="s">
        <v>61</v>
      </c>
      <c r="B410" s="2">
        <v>44270</v>
      </c>
      <c r="C410" s="25">
        <v>12.295500000000001</v>
      </c>
      <c r="D410" s="109">
        <v>19009.240000000002</v>
      </c>
    </row>
    <row r="411" spans="1:4">
      <c r="A411" t="s">
        <v>61</v>
      </c>
      <c r="B411" s="2">
        <v>44271</v>
      </c>
      <c r="C411" s="25">
        <v>12.264900000000001</v>
      </c>
      <c r="D411" s="109">
        <v>19013.09</v>
      </c>
    </row>
    <row r="412" spans="1:4">
      <c r="A412" t="s">
        <v>61</v>
      </c>
      <c r="B412" s="2">
        <v>44272</v>
      </c>
      <c r="C412" s="25">
        <v>12.0398</v>
      </c>
      <c r="D412" s="109">
        <v>18720.14</v>
      </c>
    </row>
    <row r="413" spans="1:4">
      <c r="A413" t="s">
        <v>61</v>
      </c>
      <c r="B413" s="2">
        <v>44273</v>
      </c>
      <c r="C413" s="25">
        <v>11.96</v>
      </c>
      <c r="D413" s="109">
        <v>18500.439999999999</v>
      </c>
    </row>
    <row r="414" spans="1:4">
      <c r="A414" t="s">
        <v>61</v>
      </c>
      <c r="B414" s="2">
        <v>44274</v>
      </c>
      <c r="C414" s="25">
        <v>12.005699999999999</v>
      </c>
      <c r="D414" s="109">
        <v>18713.400000000001</v>
      </c>
    </row>
    <row r="415" spans="1:4">
      <c r="A415" t="s">
        <v>61</v>
      </c>
      <c r="B415" s="2">
        <v>44275</v>
      </c>
      <c r="C415" s="25">
        <v>12.0047</v>
      </c>
      <c r="D415" s="109">
        <v>18713.400000000001</v>
      </c>
    </row>
    <row r="416" spans="1:4">
      <c r="A416" t="s">
        <v>61</v>
      </c>
      <c r="B416" s="2">
        <v>44276</v>
      </c>
      <c r="C416" s="25">
        <v>12.0037</v>
      </c>
      <c r="D416" s="109">
        <v>18713.400000000001</v>
      </c>
    </row>
    <row r="417" spans="1:4">
      <c r="A417" t="s">
        <v>61</v>
      </c>
      <c r="B417" s="2">
        <v>44277</v>
      </c>
      <c r="C417" s="25">
        <v>11.989800000000001</v>
      </c>
      <c r="D417" s="109">
        <v>18751.47</v>
      </c>
    </row>
    <row r="418" spans="1:4">
      <c r="A418" t="s">
        <v>61</v>
      </c>
      <c r="B418" s="2">
        <v>44278</v>
      </c>
      <c r="C418" s="25">
        <v>12.0021</v>
      </c>
      <c r="D418" s="109">
        <v>18872.96</v>
      </c>
    </row>
    <row r="419" spans="1:4">
      <c r="A419" t="s">
        <v>61</v>
      </c>
      <c r="B419" s="2">
        <v>44279</v>
      </c>
      <c r="C419" s="25">
        <v>11.811500000000001</v>
      </c>
      <c r="D419" s="109">
        <v>18538.400000000001</v>
      </c>
    </row>
    <row r="420" spans="1:4">
      <c r="A420" t="s">
        <v>61</v>
      </c>
      <c r="B420" s="2">
        <v>44280</v>
      </c>
      <c r="C420" s="25">
        <v>11.7811</v>
      </c>
      <c r="D420" s="109">
        <v>18229.330000000002</v>
      </c>
    </row>
    <row r="421" spans="1:4">
      <c r="A421" t="s">
        <v>61</v>
      </c>
      <c r="B421" s="2">
        <v>44281</v>
      </c>
      <c r="C421" s="25">
        <v>11.916600000000001</v>
      </c>
      <c r="D421" s="109">
        <v>18465.849999999999</v>
      </c>
    </row>
    <row r="422" spans="1:4">
      <c r="A422" t="s">
        <v>61</v>
      </c>
      <c r="B422" s="2">
        <v>44282</v>
      </c>
      <c r="C422" s="25">
        <v>11.9156</v>
      </c>
      <c r="D422" s="109">
        <v>18465.849999999999</v>
      </c>
    </row>
    <row r="423" spans="1:4">
      <c r="A423" t="s">
        <v>61</v>
      </c>
      <c r="B423" s="2">
        <v>44283</v>
      </c>
      <c r="C423" s="25">
        <v>11.9147</v>
      </c>
      <c r="D423" s="109">
        <v>18465.849999999999</v>
      </c>
    </row>
    <row r="424" spans="1:4">
      <c r="A424" t="s">
        <v>61</v>
      </c>
      <c r="B424" s="2">
        <v>44284</v>
      </c>
      <c r="C424" s="25">
        <v>11.9137</v>
      </c>
      <c r="D424" s="109">
        <v>18465.849999999999</v>
      </c>
    </row>
    <row r="425" spans="1:4">
      <c r="A425" t="s">
        <v>61</v>
      </c>
      <c r="B425" s="2">
        <v>44285</v>
      </c>
      <c r="C425" s="25">
        <v>12.0367</v>
      </c>
      <c r="D425" s="109">
        <v>18830.03</v>
      </c>
    </row>
    <row r="426" spans="1:4">
      <c r="A426" t="s">
        <v>61</v>
      </c>
      <c r="B426" s="2">
        <v>44286</v>
      </c>
      <c r="C426" s="25">
        <v>12.026300000000001</v>
      </c>
      <c r="D426" s="109">
        <v>18717.240000000002</v>
      </c>
    </row>
    <row r="427" spans="1:4">
      <c r="A427" t="s">
        <v>61</v>
      </c>
      <c r="B427" s="2">
        <v>44287</v>
      </c>
      <c r="C427" s="25">
        <v>12.1264</v>
      </c>
      <c r="D427" s="109">
        <v>18968.55</v>
      </c>
    </row>
    <row r="428" spans="1:4">
      <c r="A428" t="s">
        <v>61</v>
      </c>
      <c r="B428" s="2">
        <v>44288</v>
      </c>
      <c r="C428" s="25">
        <v>12.125400000000001</v>
      </c>
      <c r="D428" s="109">
        <v>18968.55</v>
      </c>
    </row>
    <row r="429" spans="1:4">
      <c r="A429" t="s">
        <v>61</v>
      </c>
      <c r="B429" s="2">
        <v>44289</v>
      </c>
      <c r="C429" s="25">
        <v>12.1244</v>
      </c>
      <c r="D429" s="109">
        <v>18968.55</v>
      </c>
    </row>
    <row r="430" spans="1:4">
      <c r="A430" t="s">
        <v>61</v>
      </c>
      <c r="B430" s="2">
        <v>44290</v>
      </c>
      <c r="C430" s="25">
        <v>12.1234</v>
      </c>
      <c r="D430" s="109">
        <v>18968.55</v>
      </c>
    </row>
    <row r="431" spans="1:4">
      <c r="A431" t="s">
        <v>61</v>
      </c>
      <c r="B431" s="2">
        <v>44291</v>
      </c>
      <c r="C431" s="25">
        <v>11.946199999999999</v>
      </c>
      <c r="D431" s="109">
        <v>18694.759999999998</v>
      </c>
    </row>
    <row r="432" spans="1:4">
      <c r="A432" t="s">
        <v>61</v>
      </c>
      <c r="B432" s="2">
        <v>44292</v>
      </c>
      <c r="C432" s="25">
        <v>12.0108</v>
      </c>
      <c r="D432" s="109">
        <v>18785.23</v>
      </c>
    </row>
    <row r="433" spans="1:4">
      <c r="A433" t="s">
        <v>61</v>
      </c>
      <c r="B433" s="2">
        <v>44293</v>
      </c>
      <c r="C433" s="25">
        <v>12.201700000000001</v>
      </c>
      <c r="D433" s="109">
        <v>18972.599999999999</v>
      </c>
    </row>
    <row r="434" spans="1:4">
      <c r="A434" t="s">
        <v>61</v>
      </c>
      <c r="B434" s="2">
        <v>44294</v>
      </c>
      <c r="C434" s="25">
        <v>12.4481</v>
      </c>
      <c r="D434" s="109">
        <v>19065.82</v>
      </c>
    </row>
    <row r="435" spans="1:4">
      <c r="A435" t="s">
        <v>61</v>
      </c>
      <c r="B435" s="2">
        <v>44295</v>
      </c>
      <c r="C435" s="25">
        <v>12.479699999999999</v>
      </c>
      <c r="D435" s="109">
        <v>19044.22</v>
      </c>
    </row>
    <row r="436" spans="1:4">
      <c r="A436" t="s">
        <v>61</v>
      </c>
      <c r="B436" s="2">
        <v>44296</v>
      </c>
      <c r="C436" s="25">
        <v>12.4787</v>
      </c>
      <c r="D436" s="109">
        <v>19044.22</v>
      </c>
    </row>
    <row r="437" spans="1:4">
      <c r="A437" t="s">
        <v>61</v>
      </c>
      <c r="B437" s="2">
        <v>44297</v>
      </c>
      <c r="C437" s="25">
        <v>12.477600000000001</v>
      </c>
      <c r="D437" s="109">
        <v>19044.22</v>
      </c>
    </row>
    <row r="438" spans="1:4">
      <c r="A438" t="s">
        <v>61</v>
      </c>
      <c r="B438" s="2">
        <v>44298</v>
      </c>
      <c r="C438" s="25">
        <v>11.920500000000001</v>
      </c>
      <c r="D438" s="109">
        <v>18279.05</v>
      </c>
    </row>
    <row r="439" spans="1:4">
      <c r="A439" t="s">
        <v>61</v>
      </c>
      <c r="B439" s="2">
        <v>44299</v>
      </c>
      <c r="C439" s="25">
        <v>12.034700000000001</v>
      </c>
      <c r="D439" s="109">
        <v>18526.240000000002</v>
      </c>
    </row>
    <row r="440" spans="1:4">
      <c r="A440" t="s">
        <v>61</v>
      </c>
      <c r="B440" s="2">
        <v>44300</v>
      </c>
      <c r="C440" s="25">
        <v>12.0337</v>
      </c>
      <c r="D440" s="109">
        <v>18526.240000000002</v>
      </c>
    </row>
    <row r="441" spans="1:4">
      <c r="A441" t="s">
        <v>61</v>
      </c>
      <c r="B441" s="2">
        <v>44301</v>
      </c>
      <c r="C441" s="25">
        <v>12.029500000000001</v>
      </c>
      <c r="D441" s="109">
        <v>18603.68</v>
      </c>
    </row>
    <row r="442" spans="1:4">
      <c r="A442" t="s">
        <v>61</v>
      </c>
      <c r="B442" s="2">
        <v>44302</v>
      </c>
      <c r="C442" s="25">
        <v>12.092599999999999</v>
      </c>
      <c r="D442" s="109">
        <v>18695.580000000002</v>
      </c>
    </row>
    <row r="443" spans="1:4">
      <c r="A443" t="s">
        <v>61</v>
      </c>
      <c r="B443" s="2">
        <v>44303</v>
      </c>
      <c r="C443" s="25">
        <v>12.0916</v>
      </c>
      <c r="D443" s="109">
        <v>18695.580000000002</v>
      </c>
    </row>
    <row r="444" spans="1:4">
      <c r="A444" t="s">
        <v>61</v>
      </c>
      <c r="B444" s="2">
        <v>44304</v>
      </c>
      <c r="C444" s="25">
        <v>12.0906</v>
      </c>
      <c r="D444" s="109">
        <v>18695.580000000002</v>
      </c>
    </row>
    <row r="445" spans="1:4">
      <c r="A445" t="s">
        <v>61</v>
      </c>
      <c r="B445" s="2">
        <v>44305</v>
      </c>
      <c r="C445" s="25">
        <v>11.785399999999999</v>
      </c>
      <c r="D445" s="109">
        <v>18359.48</v>
      </c>
    </row>
    <row r="446" spans="1:4">
      <c r="A446" t="s">
        <v>61</v>
      </c>
      <c r="B446" s="2">
        <v>44306</v>
      </c>
      <c r="C446" s="25">
        <v>11.892200000000001</v>
      </c>
      <c r="D446" s="109">
        <v>18327.47</v>
      </c>
    </row>
    <row r="447" spans="1:4">
      <c r="A447" t="s">
        <v>61</v>
      </c>
      <c r="B447" s="2">
        <v>44307</v>
      </c>
      <c r="C447" s="25">
        <v>11.8912</v>
      </c>
      <c r="D447" s="109">
        <v>18327.47</v>
      </c>
    </row>
    <row r="448" spans="1:4">
      <c r="A448" t="s">
        <v>61</v>
      </c>
      <c r="B448" s="2">
        <v>44308</v>
      </c>
      <c r="C448" s="25">
        <v>11.8537</v>
      </c>
      <c r="D448" s="109">
        <v>18444.73</v>
      </c>
    </row>
    <row r="449" spans="1:4">
      <c r="A449" t="s">
        <v>61</v>
      </c>
      <c r="B449" s="2">
        <v>44309</v>
      </c>
      <c r="C449" s="25">
        <v>11.858700000000001</v>
      </c>
      <c r="D449" s="109">
        <v>18404.47</v>
      </c>
    </row>
    <row r="450" spans="1:4">
      <c r="A450" t="s">
        <v>61</v>
      </c>
      <c r="B450" s="2">
        <v>44310</v>
      </c>
      <c r="C450" s="25">
        <v>11.857699999999999</v>
      </c>
      <c r="D450" s="109">
        <v>18404.47</v>
      </c>
    </row>
    <row r="451" spans="1:4">
      <c r="A451" t="s">
        <v>61</v>
      </c>
      <c r="B451" s="2">
        <v>44311</v>
      </c>
      <c r="C451" s="25">
        <v>11.8567</v>
      </c>
      <c r="D451" s="109">
        <v>18404.47</v>
      </c>
    </row>
    <row r="452" spans="1:4">
      <c r="A452" t="s">
        <v>61</v>
      </c>
      <c r="B452" s="2">
        <v>44312</v>
      </c>
      <c r="C452" s="25">
        <v>11.9344</v>
      </c>
      <c r="D452" s="109">
        <v>18573.669999999998</v>
      </c>
    </row>
    <row r="453" spans="1:4">
      <c r="A453" t="s">
        <v>61</v>
      </c>
      <c r="B453" s="2">
        <v>44313</v>
      </c>
      <c r="C453" s="25">
        <v>12.091900000000001</v>
      </c>
      <c r="D453" s="109">
        <v>18795.169999999998</v>
      </c>
    </row>
    <row r="454" spans="1:4">
      <c r="A454" t="s">
        <v>61</v>
      </c>
      <c r="B454" s="2">
        <v>44314</v>
      </c>
      <c r="C454" s="25">
        <v>12.2043</v>
      </c>
      <c r="D454" s="109">
        <v>19031.439999999999</v>
      </c>
    </row>
    <row r="455" spans="1:4">
      <c r="A455" t="s">
        <v>61</v>
      </c>
      <c r="B455" s="2">
        <v>44315</v>
      </c>
      <c r="C455" s="25">
        <v>12.166700000000001</v>
      </c>
      <c r="D455" s="109">
        <v>19058.16</v>
      </c>
    </row>
    <row r="456" spans="1:4">
      <c r="A456" t="s">
        <v>61</v>
      </c>
      <c r="B456" s="2">
        <v>44316</v>
      </c>
      <c r="C456" s="25">
        <v>12.0556</v>
      </c>
      <c r="D456" s="109">
        <v>18802.03</v>
      </c>
    </row>
    <row r="457" spans="1:4">
      <c r="A457" t="s">
        <v>61</v>
      </c>
      <c r="B457" s="2">
        <v>44317</v>
      </c>
      <c r="C457" s="25">
        <v>12.054600000000001</v>
      </c>
      <c r="D457" s="109">
        <v>18802.03</v>
      </c>
    </row>
    <row r="458" spans="1:4">
      <c r="A458" t="s">
        <v>61</v>
      </c>
      <c r="B458" s="2">
        <v>44318</v>
      </c>
      <c r="C458" s="25">
        <v>12.053599999999999</v>
      </c>
      <c r="D458" s="109">
        <v>18802.03</v>
      </c>
    </row>
    <row r="459" spans="1:4">
      <c r="A459" t="s">
        <v>61</v>
      </c>
      <c r="B459" s="2">
        <v>44319</v>
      </c>
      <c r="C459" s="25">
        <v>12.143599999999999</v>
      </c>
      <c r="D459" s="109">
        <v>18848.97</v>
      </c>
    </row>
    <row r="460" spans="1:4">
      <c r="A460" t="s">
        <v>61</v>
      </c>
      <c r="B460" s="2">
        <v>44320</v>
      </c>
      <c r="C460" s="25">
        <v>12.086</v>
      </c>
      <c r="D460" s="109">
        <v>18704.849999999999</v>
      </c>
    </row>
    <row r="461" spans="1:4">
      <c r="A461" t="s">
        <v>61</v>
      </c>
      <c r="B461" s="2">
        <v>44321</v>
      </c>
      <c r="C461" s="25">
        <v>12.2133</v>
      </c>
      <c r="D461" s="109">
        <v>18876.03</v>
      </c>
    </row>
    <row r="462" spans="1:4">
      <c r="A462" t="s">
        <v>61</v>
      </c>
      <c r="B462" s="2">
        <v>44322</v>
      </c>
      <c r="C462" s="25">
        <v>12.2683</v>
      </c>
      <c r="D462" s="109">
        <v>19011.169999999998</v>
      </c>
    </row>
    <row r="463" spans="1:4">
      <c r="A463" t="s">
        <v>61</v>
      </c>
      <c r="B463" s="2">
        <v>44323</v>
      </c>
      <c r="C463" s="25">
        <v>12.2507</v>
      </c>
      <c r="D463" s="109">
        <v>19104.240000000002</v>
      </c>
    </row>
    <row r="464" spans="1:4">
      <c r="A464" t="s">
        <v>61</v>
      </c>
      <c r="B464" s="2">
        <v>44324</v>
      </c>
      <c r="C464" s="25">
        <v>12.249700000000001</v>
      </c>
      <c r="D464" s="109">
        <v>19104.240000000002</v>
      </c>
    </row>
    <row r="465" spans="1:4">
      <c r="A465" t="s">
        <v>61</v>
      </c>
      <c r="B465" s="2">
        <v>44325</v>
      </c>
      <c r="C465" s="25">
        <v>12.248699999999999</v>
      </c>
      <c r="D465" s="109">
        <v>19104.240000000002</v>
      </c>
    </row>
    <row r="466" spans="1:4">
      <c r="A466" t="s">
        <v>61</v>
      </c>
      <c r="B466" s="2">
        <v>44326</v>
      </c>
      <c r="C466" s="25">
        <v>12.286</v>
      </c>
      <c r="D466" s="109">
        <v>19266.669999999998</v>
      </c>
    </row>
    <row r="467" spans="1:4">
      <c r="A467" t="s">
        <v>61</v>
      </c>
      <c r="B467" s="2">
        <v>44327</v>
      </c>
      <c r="C467" s="25">
        <v>12.255699999999999</v>
      </c>
      <c r="D467" s="109">
        <v>19225.099999999999</v>
      </c>
    </row>
    <row r="468" spans="1:4">
      <c r="A468" t="s">
        <v>61</v>
      </c>
      <c r="B468" s="2">
        <v>44328</v>
      </c>
      <c r="C468" s="25">
        <v>12.2285</v>
      </c>
      <c r="D468" s="109">
        <v>19066.54</v>
      </c>
    </row>
    <row r="469" spans="1:4">
      <c r="A469" t="s">
        <v>61</v>
      </c>
      <c r="B469" s="2">
        <v>44329</v>
      </c>
      <c r="C469" s="25">
        <v>12.227499999999999</v>
      </c>
      <c r="D469" s="109">
        <v>19066.54</v>
      </c>
    </row>
    <row r="470" spans="1:4">
      <c r="A470" t="s">
        <v>61</v>
      </c>
      <c r="B470" s="2">
        <v>44330</v>
      </c>
      <c r="C470" s="25">
        <v>12.231199999999999</v>
      </c>
      <c r="D470" s="109">
        <v>18966.490000000002</v>
      </c>
    </row>
    <row r="471" spans="1:4">
      <c r="A471" t="s">
        <v>61</v>
      </c>
      <c r="B471" s="2">
        <v>44331</v>
      </c>
      <c r="C471" s="25">
        <v>12.2302</v>
      </c>
      <c r="D471" s="109">
        <v>18966.490000000002</v>
      </c>
    </row>
    <row r="472" spans="1:4">
      <c r="A472" t="s">
        <v>61</v>
      </c>
      <c r="B472" s="2">
        <v>44332</v>
      </c>
      <c r="C472" s="25">
        <v>12.229200000000001</v>
      </c>
      <c r="D472" s="109">
        <v>18966.490000000002</v>
      </c>
    </row>
    <row r="473" spans="1:4">
      <c r="A473" t="s">
        <v>61</v>
      </c>
      <c r="B473" s="2">
        <v>44333</v>
      </c>
      <c r="C473" s="25">
        <v>12.3704</v>
      </c>
      <c r="D473" s="109">
        <v>19270.53</v>
      </c>
    </row>
    <row r="474" spans="1:4">
      <c r="A474" t="s">
        <v>61</v>
      </c>
      <c r="B474" s="2">
        <v>44334</v>
      </c>
      <c r="C474" s="25">
        <v>12.529</v>
      </c>
      <c r="D474" s="109">
        <v>19524.650000000001</v>
      </c>
    </row>
    <row r="475" spans="1:4">
      <c r="A475" t="s">
        <v>61</v>
      </c>
      <c r="B475" s="2">
        <v>44335</v>
      </c>
      <c r="C475" s="25">
        <v>12.513299999999999</v>
      </c>
      <c r="D475" s="109">
        <v>19478.900000000001</v>
      </c>
    </row>
    <row r="476" spans="1:4">
      <c r="A476" t="s">
        <v>61</v>
      </c>
      <c r="B476" s="2">
        <v>44336</v>
      </c>
      <c r="C476" s="25">
        <v>12.611800000000001</v>
      </c>
      <c r="D476" s="109">
        <v>19368.54</v>
      </c>
    </row>
    <row r="477" spans="1:4">
      <c r="A477" t="s">
        <v>61</v>
      </c>
      <c r="B477" s="2">
        <v>44337</v>
      </c>
      <c r="C477" s="25">
        <v>12.7722</v>
      </c>
      <c r="D477" s="109">
        <v>19644.37</v>
      </c>
    </row>
    <row r="478" spans="1:4">
      <c r="A478" t="s">
        <v>61</v>
      </c>
      <c r="B478" s="2">
        <v>44338</v>
      </c>
      <c r="C478" s="25">
        <v>12.771100000000001</v>
      </c>
      <c r="D478" s="109">
        <v>19644.37</v>
      </c>
    </row>
    <row r="479" spans="1:4">
      <c r="A479" t="s">
        <v>61</v>
      </c>
      <c r="B479" s="2">
        <v>44339</v>
      </c>
      <c r="C479" s="25">
        <v>12.770099999999999</v>
      </c>
      <c r="D479" s="109">
        <v>19644.37</v>
      </c>
    </row>
    <row r="480" spans="1:4">
      <c r="A480" t="s">
        <v>61</v>
      </c>
      <c r="B480" s="2">
        <v>44340</v>
      </c>
      <c r="C480" s="25">
        <v>12.9587</v>
      </c>
      <c r="D480" s="109">
        <v>19712.23</v>
      </c>
    </row>
    <row r="481" spans="1:4">
      <c r="A481" t="s">
        <v>61</v>
      </c>
      <c r="B481" s="2">
        <v>44341</v>
      </c>
      <c r="C481" s="25">
        <v>13.130100000000001</v>
      </c>
      <c r="D481" s="109">
        <v>19717.29</v>
      </c>
    </row>
    <row r="482" spans="1:4">
      <c r="A482" t="s">
        <v>61</v>
      </c>
      <c r="B482" s="2">
        <v>44342</v>
      </c>
      <c r="C482" s="25">
        <v>13.430999999999999</v>
      </c>
      <c r="D482" s="109">
        <v>19807.349999999999</v>
      </c>
    </row>
    <row r="483" spans="1:4">
      <c r="A483" t="s">
        <v>61</v>
      </c>
      <c r="B483" s="2">
        <v>44343</v>
      </c>
      <c r="C483" s="25">
        <v>13.4742</v>
      </c>
      <c r="D483" s="109">
        <v>19874.32</v>
      </c>
    </row>
    <row r="484" spans="1:4">
      <c r="A484" t="s">
        <v>61</v>
      </c>
      <c r="B484" s="2">
        <v>44344</v>
      </c>
      <c r="C484" s="25">
        <v>13.3727</v>
      </c>
      <c r="D484" s="109">
        <v>19952.29</v>
      </c>
    </row>
    <row r="485" spans="1:4">
      <c r="A485" t="s">
        <v>61</v>
      </c>
      <c r="B485" s="2">
        <v>44345</v>
      </c>
      <c r="C485" s="25">
        <v>13.371600000000001</v>
      </c>
      <c r="D485" s="109">
        <v>19952.29</v>
      </c>
    </row>
    <row r="486" spans="1:4">
      <c r="A486" t="s">
        <v>61</v>
      </c>
      <c r="B486" s="2">
        <v>44346</v>
      </c>
      <c r="C486" s="25">
        <v>13.3705</v>
      </c>
      <c r="D486" s="109">
        <v>19952.29</v>
      </c>
    </row>
    <row r="487" spans="1:4">
      <c r="A487" t="s">
        <v>61</v>
      </c>
      <c r="B487" s="2">
        <v>44347</v>
      </c>
      <c r="C487" s="25">
        <v>13.3565</v>
      </c>
      <c r="D487" s="109">
        <v>20138.099999999999</v>
      </c>
    </row>
  </sheetData>
  <autoFilter ref="B1:D487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workbookViewId="0">
      <selection activeCell="G6" sqref="G6"/>
    </sheetView>
  </sheetViews>
  <sheetFormatPr defaultRowHeight="15"/>
  <cols>
    <col min="1" max="1" width="4.85546875" bestFit="1" customWidth="1"/>
    <col min="2" max="2" width="10.140625" bestFit="1" customWidth="1"/>
    <col min="3" max="3" width="8" bestFit="1" customWidth="1"/>
    <col min="4" max="4" width="12" bestFit="1" customWidth="1"/>
    <col min="6" max="6" width="35.7109375" bestFit="1" customWidth="1"/>
    <col min="7" max="7" width="11" bestFit="1" customWidth="1"/>
    <col min="8" max="8" width="12" bestFit="1" customWidth="1"/>
    <col min="9" max="9" width="9.85546875" bestFit="1" customWidth="1"/>
    <col min="10" max="10" width="10" bestFit="1" customWidth="1"/>
    <col min="11" max="11" width="10.140625" bestFit="1" customWidth="1"/>
    <col min="12" max="12" width="10.7109375" bestFit="1" customWidth="1"/>
    <col min="13" max="13" width="9.42578125" bestFit="1" customWidth="1"/>
  </cols>
  <sheetData>
    <row r="1" spans="1:14">
      <c r="A1" s="74" t="s">
        <v>0</v>
      </c>
      <c r="B1" t="s">
        <v>1</v>
      </c>
      <c r="C1" t="s">
        <v>2</v>
      </c>
      <c r="D1" t="s">
        <v>22</v>
      </c>
      <c r="F1" s="35" t="s">
        <v>64</v>
      </c>
      <c r="K1" s="35" t="s">
        <v>22</v>
      </c>
    </row>
    <row r="2" spans="1:14">
      <c r="A2" t="s">
        <v>61</v>
      </c>
      <c r="B2" s="2">
        <v>44075</v>
      </c>
      <c r="C2">
        <v>10</v>
      </c>
      <c r="D2">
        <v>14285.55</v>
      </c>
      <c r="F2" s="35"/>
      <c r="G2" t="s">
        <v>34</v>
      </c>
      <c r="H2" t="s">
        <v>2</v>
      </c>
      <c r="I2" t="s">
        <v>37</v>
      </c>
      <c r="K2" s="35"/>
      <c r="L2" t="s">
        <v>34</v>
      </c>
      <c r="M2" t="s">
        <v>37</v>
      </c>
      <c r="N2" t="s">
        <v>2</v>
      </c>
    </row>
    <row r="3" spans="1:14">
      <c r="A3" t="s">
        <v>61</v>
      </c>
      <c r="B3" s="2">
        <v>44076</v>
      </c>
      <c r="C3">
        <v>10.075799999999999</v>
      </c>
      <c r="D3">
        <v>14402.98</v>
      </c>
      <c r="F3" s="103">
        <v>44075</v>
      </c>
      <c r="G3" s="104">
        <v>-2000000</v>
      </c>
      <c r="H3" s="104">
        <v>10</v>
      </c>
      <c r="I3" s="104">
        <f>G3/H3</f>
        <v>-200000</v>
      </c>
      <c r="K3" s="103">
        <v>44075</v>
      </c>
      <c r="L3" s="105">
        <v>-2000000</v>
      </c>
      <c r="M3" s="106">
        <f>L3/N3</f>
        <v>-140.00161001851521</v>
      </c>
      <c r="N3" s="104">
        <v>14285.55</v>
      </c>
    </row>
    <row r="4" spans="1:14">
      <c r="A4" t="s">
        <v>61</v>
      </c>
      <c r="B4" s="2">
        <v>44077</v>
      </c>
      <c r="C4">
        <v>10.0456</v>
      </c>
      <c r="D4">
        <v>14427.92</v>
      </c>
      <c r="F4" s="103">
        <v>44260</v>
      </c>
      <c r="G4" s="104">
        <v>-3000000</v>
      </c>
      <c r="H4" s="105">
        <v>11.895580183</v>
      </c>
      <c r="I4" s="104">
        <f>G4/H4</f>
        <v>-252194.50870393918</v>
      </c>
      <c r="K4" s="103">
        <f>F4</f>
        <v>44260</v>
      </c>
      <c r="L4" s="105">
        <v>-3000000</v>
      </c>
      <c r="M4" s="106">
        <f>L4/N4</f>
        <v>-157.49412153191381</v>
      </c>
      <c r="N4" s="104">
        <v>19048.330000000002</v>
      </c>
    </row>
    <row r="5" spans="1:14">
      <c r="A5" t="s">
        <v>61</v>
      </c>
      <c r="B5" s="2">
        <v>44078</v>
      </c>
      <c r="C5">
        <v>9.9405000000000001</v>
      </c>
      <c r="D5">
        <v>14190.8</v>
      </c>
      <c r="F5" s="2">
        <f>MAX(B:B)</f>
        <v>44347</v>
      </c>
      <c r="G5">
        <f>-H5*I5</f>
        <v>5847146.3142471556</v>
      </c>
      <c r="H5">
        <f>VLOOKUP(F5,$B:$D,2,0)</f>
        <v>12.9306</v>
      </c>
      <c r="I5">
        <f>SUM(I3:I4)</f>
        <v>-452194.50870393915</v>
      </c>
      <c r="K5" s="2">
        <f>MAX(B:B)</f>
        <v>44347</v>
      </c>
      <c r="L5" s="47">
        <f>-N5*M5</f>
        <v>5990998.7915356942</v>
      </c>
      <c r="M5" s="48">
        <f>SUM(M3:M4)</f>
        <v>-297.49573155042901</v>
      </c>
      <c r="N5">
        <f>VLOOKUP(K5,$B:$D,3,0)</f>
        <v>20138.099999999999</v>
      </c>
    </row>
    <row r="6" spans="1:14">
      <c r="A6" t="s">
        <v>61</v>
      </c>
      <c r="B6" s="2">
        <v>44079</v>
      </c>
      <c r="C6">
        <v>9.9397000000000002</v>
      </c>
      <c r="D6">
        <v>14190.8</v>
      </c>
      <c r="G6" s="3">
        <f>XIRR(G3:G5,F3:F5)</f>
        <v>0.41391344666481011</v>
      </c>
      <c r="L6" s="3">
        <f>XIRR(L3:L5,K3:K5)</f>
        <v>0.48987525105476382</v>
      </c>
    </row>
    <row r="7" spans="1:14">
      <c r="A7" t="s">
        <v>61</v>
      </c>
      <c r="B7" s="2">
        <v>44080</v>
      </c>
      <c r="C7">
        <v>9.9389000000000003</v>
      </c>
      <c r="D7">
        <v>14190.8</v>
      </c>
    </row>
    <row r="8" spans="1:14">
      <c r="A8" t="s">
        <v>61</v>
      </c>
      <c r="B8" s="2">
        <v>44081</v>
      </c>
      <c r="C8">
        <v>9.8911999999999995</v>
      </c>
      <c r="D8">
        <v>14192.59</v>
      </c>
      <c r="F8" s="107" t="s">
        <v>63</v>
      </c>
    </row>
    <row r="9" spans="1:14">
      <c r="A9" t="s">
        <v>61</v>
      </c>
      <c r="B9" s="2">
        <v>44082</v>
      </c>
      <c r="C9">
        <v>9.8423999999999996</v>
      </c>
      <c r="D9">
        <v>14118.09</v>
      </c>
    </row>
    <row r="10" spans="1:14">
      <c r="A10" t="s">
        <v>61</v>
      </c>
      <c r="B10" s="2">
        <v>44083</v>
      </c>
      <c r="C10">
        <v>9.8356999999999992</v>
      </c>
      <c r="D10">
        <v>14058.29</v>
      </c>
    </row>
    <row r="11" spans="1:14">
      <c r="A11" t="s">
        <v>61</v>
      </c>
      <c r="B11" s="2">
        <v>44084</v>
      </c>
      <c r="C11">
        <v>9.8849999999999998</v>
      </c>
      <c r="D11">
        <v>14255.36</v>
      </c>
    </row>
    <row r="12" spans="1:14">
      <c r="A12" t="s">
        <v>61</v>
      </c>
      <c r="B12" s="2">
        <v>44085</v>
      </c>
      <c r="C12">
        <v>9.9278999999999993</v>
      </c>
      <c r="D12">
        <v>14295.07</v>
      </c>
    </row>
    <row r="13" spans="1:14">
      <c r="A13" t="s">
        <v>61</v>
      </c>
      <c r="B13" s="2">
        <v>44086</v>
      </c>
      <c r="C13">
        <v>9.9270999999999994</v>
      </c>
      <c r="D13">
        <v>14295.07</v>
      </c>
      <c r="F13" s="14" t="s">
        <v>11</v>
      </c>
      <c r="G13" s="14"/>
      <c r="H13" s="14"/>
      <c r="I13" s="14"/>
      <c r="J13" s="14"/>
      <c r="K13" s="14"/>
    </row>
    <row r="14" spans="1:14">
      <c r="A14" t="s">
        <v>61</v>
      </c>
      <c r="B14" s="2">
        <v>44087</v>
      </c>
      <c r="C14">
        <v>9.9262999999999995</v>
      </c>
      <c r="D14">
        <v>14295.07</v>
      </c>
      <c r="F14" s="2">
        <f>MAX(B:B)</f>
        <v>44347</v>
      </c>
      <c r="G14" s="2">
        <f>EOMONTH($F$14,-G15)</f>
        <v>44316</v>
      </c>
      <c r="H14" s="2">
        <f t="shared" ref="H14:J14" si="0">EOMONTH($F$14,-H15)</f>
        <v>44255</v>
      </c>
      <c r="I14" s="2">
        <f t="shared" si="0"/>
        <v>44165</v>
      </c>
      <c r="J14" s="2">
        <f t="shared" si="0"/>
        <v>43982</v>
      </c>
      <c r="K14" s="2">
        <f>B2</f>
        <v>44075</v>
      </c>
    </row>
    <row r="15" spans="1:14">
      <c r="A15" t="s">
        <v>61</v>
      </c>
      <c r="B15" s="2">
        <v>44088</v>
      </c>
      <c r="C15">
        <v>10.0151</v>
      </c>
      <c r="D15">
        <v>14366.63</v>
      </c>
      <c r="F15" s="2"/>
      <c r="G15" s="25">
        <v>1</v>
      </c>
      <c r="H15" s="25">
        <v>3</v>
      </c>
      <c r="I15" s="25">
        <v>6</v>
      </c>
      <c r="J15" s="25">
        <v>12</v>
      </c>
      <c r="K15" s="2" t="s">
        <v>8</v>
      </c>
    </row>
    <row r="16" spans="1:14">
      <c r="A16" t="s">
        <v>61</v>
      </c>
      <c r="B16" s="2">
        <v>44089</v>
      </c>
      <c r="C16">
        <v>10.0885</v>
      </c>
      <c r="D16">
        <v>14488.25</v>
      </c>
      <c r="G16" t="s">
        <v>26</v>
      </c>
      <c r="H16" t="s">
        <v>27</v>
      </c>
      <c r="I16" t="s">
        <v>28</v>
      </c>
      <c r="J16" t="s">
        <v>29</v>
      </c>
      <c r="K16" t="s">
        <v>8</v>
      </c>
    </row>
    <row r="17" spans="1:11">
      <c r="A17" t="s">
        <v>61</v>
      </c>
      <c r="B17" s="2">
        <v>44090</v>
      </c>
      <c r="C17">
        <v>10.0785</v>
      </c>
      <c r="D17">
        <v>14578.07</v>
      </c>
      <c r="F17" t="s">
        <v>65</v>
      </c>
      <c r="G17" s="3">
        <f>VLOOKUP($F$14,$B:$D,2,0)/VLOOKUP(G14,$B:$D,2,0)-1</f>
        <v>0.10024250159540538</v>
      </c>
      <c r="H17" s="3">
        <f>VLOOKUP($F$14,$B:$D,2,0)/VLOOKUP(H14,$B:$D,2,0)-1</f>
        <v>0.10391517407413731</v>
      </c>
      <c r="I17" s="3">
        <f>VLOOKUP($F$14,$B:$D,2,0)/VLOOKUP(I14,$B:$D,2,0)-1</f>
        <v>0.21410664488324271</v>
      </c>
      <c r="J17" s="3" t="e">
        <f>VLOOKUP($F$14,$B:$D,2,0)/VLOOKUP(J14,$B:$D,2,0)-1</f>
        <v>#N/A</v>
      </c>
      <c r="K17" s="3">
        <f>VLOOKUP($F$14,$B:$D,2,0)/VLOOKUP(K14,$B:$D,2,0)-1</f>
        <v>0.2930600000000001</v>
      </c>
    </row>
    <row r="18" spans="1:11">
      <c r="A18" t="s">
        <v>61</v>
      </c>
      <c r="B18" s="2">
        <v>44091</v>
      </c>
      <c r="C18">
        <v>10.0502</v>
      </c>
      <c r="D18">
        <v>14479.79</v>
      </c>
      <c r="F18" t="s">
        <v>22</v>
      </c>
      <c r="G18" s="3">
        <f>VLOOKUP($F$14,$B:$D,3,0)/VLOOKUP(G14,$B:$D,3,0)-1</f>
        <v>7.1059880236336248E-2</v>
      </c>
      <c r="H18" s="3">
        <f>VLOOKUP($F$14,$B:$D,3,0)/VLOOKUP(H14,$B:$D,3,0)-1</f>
        <v>8.8260057087705457E-2</v>
      </c>
      <c r="I18" s="3">
        <f>VLOOKUP($F$14,$B:$D,3,0)/VLOOKUP(I14,$B:$D,3,0)-1</f>
        <v>0.23883924451974137</v>
      </c>
      <c r="J18" s="3" t="e">
        <f>VLOOKUP($F$14,$B:$D,3,0)/VLOOKUP(J14,$B:$D,3,0)-1</f>
        <v>#N/A</v>
      </c>
      <c r="K18" s="3">
        <f>VLOOKUP($F$14,$B:$D,3,0)/VLOOKUP(K14,$B:$D,3,0)-1</f>
        <v>0.40968321135693064</v>
      </c>
    </row>
    <row r="19" spans="1:11">
      <c r="A19" t="s">
        <v>61</v>
      </c>
      <c r="B19" s="2">
        <v>44092</v>
      </c>
      <c r="C19">
        <v>10.134399999999999</v>
      </c>
      <c r="D19">
        <v>14468.91</v>
      </c>
    </row>
    <row r="20" spans="1:11">
      <c r="A20" t="s">
        <v>61</v>
      </c>
      <c r="B20" s="2">
        <v>44093</v>
      </c>
      <c r="C20">
        <v>10.1335</v>
      </c>
      <c r="D20">
        <v>14468.91</v>
      </c>
    </row>
    <row r="21" spans="1:11">
      <c r="A21" t="s">
        <v>61</v>
      </c>
      <c r="B21" s="2">
        <v>44094</v>
      </c>
      <c r="C21">
        <v>10.1327</v>
      </c>
      <c r="D21">
        <v>14468.91</v>
      </c>
    </row>
    <row r="22" spans="1:11">
      <c r="A22" t="s">
        <v>61</v>
      </c>
      <c r="B22" s="2">
        <v>44095</v>
      </c>
      <c r="C22">
        <v>9.9467999999999996</v>
      </c>
      <c r="D22">
        <v>14096.2</v>
      </c>
    </row>
    <row r="23" spans="1:11">
      <c r="A23" t="s">
        <v>61</v>
      </c>
      <c r="B23" s="2">
        <v>44096</v>
      </c>
      <c r="C23">
        <v>9.8238000000000003</v>
      </c>
      <c r="D23">
        <v>13946.28</v>
      </c>
    </row>
    <row r="24" spans="1:11">
      <c r="A24" t="s">
        <v>61</v>
      </c>
      <c r="B24" s="2">
        <v>44097</v>
      </c>
      <c r="C24">
        <v>9.7727000000000004</v>
      </c>
      <c r="D24">
        <v>13916.67</v>
      </c>
    </row>
    <row r="25" spans="1:11">
      <c r="A25" t="s">
        <v>61</v>
      </c>
      <c r="B25" s="2">
        <v>44098</v>
      </c>
      <c r="C25">
        <v>9.6338000000000008</v>
      </c>
      <c r="D25">
        <v>13538.89</v>
      </c>
    </row>
    <row r="26" spans="1:11">
      <c r="A26" t="s">
        <v>61</v>
      </c>
      <c r="B26" s="2">
        <v>44099</v>
      </c>
      <c r="C26">
        <v>9.8150999999999993</v>
      </c>
      <c r="D26">
        <v>13858.78</v>
      </c>
    </row>
    <row r="27" spans="1:11">
      <c r="A27" t="s">
        <v>61</v>
      </c>
      <c r="B27" s="2">
        <v>44100</v>
      </c>
      <c r="C27">
        <v>9.8142999999999994</v>
      </c>
      <c r="D27">
        <v>13858.78</v>
      </c>
    </row>
    <row r="28" spans="1:11">
      <c r="A28" t="s">
        <v>61</v>
      </c>
      <c r="B28" s="2">
        <v>44101</v>
      </c>
      <c r="C28">
        <v>9.8134999999999994</v>
      </c>
      <c r="D28">
        <v>13858.78</v>
      </c>
    </row>
    <row r="29" spans="1:11">
      <c r="A29" t="s">
        <v>61</v>
      </c>
      <c r="B29" s="2">
        <v>44102</v>
      </c>
      <c r="C29">
        <v>9.9634</v>
      </c>
      <c r="D29">
        <v>14122.42</v>
      </c>
    </row>
    <row r="30" spans="1:11">
      <c r="A30" t="s">
        <v>61</v>
      </c>
      <c r="B30" s="2">
        <v>44103</v>
      </c>
      <c r="C30">
        <v>9.9887999999999995</v>
      </c>
      <c r="D30">
        <v>14106.45</v>
      </c>
    </row>
    <row r="31" spans="1:11">
      <c r="A31" t="s">
        <v>61</v>
      </c>
      <c r="B31" s="2">
        <v>44104</v>
      </c>
      <c r="C31">
        <v>10.007400000000001</v>
      </c>
      <c r="D31">
        <v>14139.78</v>
      </c>
    </row>
    <row r="32" spans="1:11">
      <c r="A32" t="s">
        <v>61</v>
      </c>
      <c r="B32" s="2">
        <v>44105</v>
      </c>
      <c r="C32">
        <v>10.0814</v>
      </c>
      <c r="D32">
        <v>14321.32</v>
      </c>
    </row>
    <row r="33" spans="1:4">
      <c r="A33" t="s">
        <v>61</v>
      </c>
      <c r="B33" s="2">
        <v>44106</v>
      </c>
      <c r="C33">
        <v>10.0806</v>
      </c>
      <c r="D33">
        <v>14321.32</v>
      </c>
    </row>
    <row r="34" spans="1:4">
      <c r="A34" t="s">
        <v>61</v>
      </c>
      <c r="B34" s="2">
        <v>44107</v>
      </c>
      <c r="C34">
        <v>10.079800000000001</v>
      </c>
      <c r="D34">
        <v>14321.32</v>
      </c>
    </row>
    <row r="35" spans="1:4">
      <c r="A35" t="s">
        <v>61</v>
      </c>
      <c r="B35" s="2">
        <v>44108</v>
      </c>
      <c r="C35">
        <v>10.079000000000001</v>
      </c>
      <c r="D35">
        <v>14321.32</v>
      </c>
    </row>
    <row r="36" spans="1:4">
      <c r="A36" t="s">
        <v>61</v>
      </c>
      <c r="B36" s="2">
        <v>44109</v>
      </c>
      <c r="C36">
        <v>10.0962</v>
      </c>
      <c r="D36">
        <v>14403.97</v>
      </c>
    </row>
    <row r="37" spans="1:4">
      <c r="A37" t="s">
        <v>61</v>
      </c>
      <c r="B37" s="2">
        <v>44110</v>
      </c>
      <c r="C37">
        <v>10.1843</v>
      </c>
      <c r="D37">
        <v>14564.5</v>
      </c>
    </row>
    <row r="38" spans="1:4">
      <c r="A38" t="s">
        <v>61</v>
      </c>
      <c r="B38" s="2">
        <v>44111</v>
      </c>
      <c r="C38">
        <v>10.1416</v>
      </c>
      <c r="D38">
        <v>14613.15</v>
      </c>
    </row>
    <row r="39" spans="1:4">
      <c r="A39" t="s">
        <v>61</v>
      </c>
      <c r="B39" s="2">
        <v>44112</v>
      </c>
      <c r="C39">
        <v>10.125400000000001</v>
      </c>
      <c r="D39">
        <v>14699.94</v>
      </c>
    </row>
    <row r="40" spans="1:4">
      <c r="A40" t="s">
        <v>61</v>
      </c>
      <c r="B40" s="2">
        <v>44113</v>
      </c>
      <c r="C40">
        <v>10.0847</v>
      </c>
      <c r="D40">
        <v>14757.92</v>
      </c>
    </row>
    <row r="41" spans="1:4">
      <c r="A41" t="s">
        <v>61</v>
      </c>
      <c r="B41" s="2">
        <v>44114</v>
      </c>
      <c r="C41">
        <v>10.084</v>
      </c>
      <c r="D41">
        <v>14757.92</v>
      </c>
    </row>
    <row r="42" spans="1:4">
      <c r="A42" t="s">
        <v>61</v>
      </c>
      <c r="B42" s="2">
        <v>44115</v>
      </c>
      <c r="C42">
        <v>10.0832</v>
      </c>
      <c r="D42">
        <v>14757.92</v>
      </c>
    </row>
    <row r="43" spans="1:4">
      <c r="A43" t="s">
        <v>61</v>
      </c>
      <c r="B43" s="2">
        <v>44116</v>
      </c>
      <c r="C43">
        <v>10.018800000000001</v>
      </c>
      <c r="D43">
        <v>14750.66</v>
      </c>
    </row>
    <row r="44" spans="1:4">
      <c r="A44" t="s">
        <v>61</v>
      </c>
      <c r="B44" s="2">
        <v>44117</v>
      </c>
      <c r="C44">
        <v>10.0199</v>
      </c>
      <c r="D44">
        <v>14737.25</v>
      </c>
    </row>
    <row r="45" spans="1:4">
      <c r="A45" t="s">
        <v>61</v>
      </c>
      <c r="B45" s="2">
        <v>44118</v>
      </c>
      <c r="C45">
        <v>10.0189</v>
      </c>
      <c r="D45">
        <v>14780.59</v>
      </c>
    </row>
    <row r="46" spans="1:4">
      <c r="A46" t="s">
        <v>61</v>
      </c>
      <c r="B46" s="2">
        <v>44119</v>
      </c>
      <c r="C46">
        <v>9.9246999999999996</v>
      </c>
      <c r="D46">
        <v>14457.62</v>
      </c>
    </row>
    <row r="47" spans="1:4">
      <c r="A47" t="s">
        <v>61</v>
      </c>
      <c r="B47" s="2">
        <v>44120</v>
      </c>
      <c r="C47">
        <v>10.000999999999999</v>
      </c>
      <c r="D47">
        <v>14572.95</v>
      </c>
    </row>
    <row r="48" spans="1:4">
      <c r="A48" t="s">
        <v>61</v>
      </c>
      <c r="B48" s="2">
        <v>44121</v>
      </c>
      <c r="C48">
        <v>10.000400000000001</v>
      </c>
      <c r="D48">
        <v>14572.95</v>
      </c>
    </row>
    <row r="49" spans="1:4">
      <c r="A49" t="s">
        <v>61</v>
      </c>
      <c r="B49" s="2">
        <v>44122</v>
      </c>
      <c r="C49">
        <v>9.9995999999999992</v>
      </c>
      <c r="D49">
        <v>14572.95</v>
      </c>
    </row>
    <row r="50" spans="1:4">
      <c r="A50" t="s">
        <v>61</v>
      </c>
      <c r="B50" s="2">
        <v>44123</v>
      </c>
      <c r="C50">
        <v>10.0215</v>
      </c>
      <c r="D50">
        <v>14698.7</v>
      </c>
    </row>
    <row r="51" spans="1:4">
      <c r="A51" t="s">
        <v>61</v>
      </c>
      <c r="B51" s="2">
        <v>44124</v>
      </c>
      <c r="C51">
        <v>10.0342</v>
      </c>
      <c r="D51">
        <v>14734.59</v>
      </c>
    </row>
    <row r="52" spans="1:4">
      <c r="A52" t="s">
        <v>61</v>
      </c>
      <c r="B52" s="2">
        <v>44125</v>
      </c>
      <c r="C52">
        <v>10.0307</v>
      </c>
      <c r="D52">
        <v>14770.31</v>
      </c>
    </row>
    <row r="53" spans="1:4">
      <c r="A53" t="s">
        <v>61</v>
      </c>
      <c r="B53" s="2">
        <v>44126</v>
      </c>
      <c r="C53">
        <v>10.002599999999999</v>
      </c>
      <c r="D53">
        <v>14753.69</v>
      </c>
    </row>
    <row r="54" spans="1:4">
      <c r="A54" t="s">
        <v>61</v>
      </c>
      <c r="B54" s="2">
        <v>44127</v>
      </c>
      <c r="C54">
        <v>10.008100000000001</v>
      </c>
      <c r="D54">
        <v>14816.06</v>
      </c>
    </row>
    <row r="55" spans="1:4">
      <c r="A55" t="s">
        <v>61</v>
      </c>
      <c r="B55" s="2">
        <v>44128</v>
      </c>
      <c r="C55">
        <v>10.007400000000001</v>
      </c>
      <c r="D55">
        <v>14816.06</v>
      </c>
    </row>
    <row r="56" spans="1:4">
      <c r="A56" t="s">
        <v>61</v>
      </c>
      <c r="B56" s="2">
        <v>44129</v>
      </c>
      <c r="C56">
        <v>10.006600000000001</v>
      </c>
      <c r="D56">
        <v>14816.06</v>
      </c>
    </row>
    <row r="57" spans="1:4">
      <c r="A57" t="s">
        <v>61</v>
      </c>
      <c r="B57" s="2">
        <v>44130</v>
      </c>
      <c r="C57">
        <v>9.9156999999999993</v>
      </c>
      <c r="D57">
        <v>14615.15</v>
      </c>
    </row>
    <row r="58" spans="1:4">
      <c r="A58" t="s">
        <v>61</v>
      </c>
      <c r="B58" s="2">
        <v>44131</v>
      </c>
      <c r="C58">
        <v>9.9611000000000001</v>
      </c>
      <c r="D58">
        <v>14767.77</v>
      </c>
    </row>
    <row r="59" spans="1:4">
      <c r="A59" t="s">
        <v>61</v>
      </c>
      <c r="B59" s="2">
        <v>44132</v>
      </c>
      <c r="C59">
        <v>9.9520999999999997</v>
      </c>
      <c r="D59">
        <v>14594.96</v>
      </c>
    </row>
    <row r="60" spans="1:4">
      <c r="A60" t="s">
        <v>61</v>
      </c>
      <c r="B60" s="2">
        <v>44133</v>
      </c>
      <c r="C60">
        <v>9.9324999999999992</v>
      </c>
      <c r="D60">
        <v>14539.33</v>
      </c>
    </row>
    <row r="61" spans="1:4">
      <c r="A61" t="s">
        <v>61</v>
      </c>
      <c r="B61" s="2">
        <v>44134</v>
      </c>
      <c r="C61">
        <v>9.8785000000000007</v>
      </c>
      <c r="D61">
        <v>14521.56</v>
      </c>
    </row>
    <row r="62" spans="1:4">
      <c r="A62" t="s">
        <v>61</v>
      </c>
      <c r="B62" s="2">
        <v>44135</v>
      </c>
      <c r="C62">
        <v>9.8777000000000008</v>
      </c>
      <c r="D62">
        <v>14521.56</v>
      </c>
    </row>
    <row r="63" spans="1:4">
      <c r="A63" t="s">
        <v>61</v>
      </c>
      <c r="B63" s="2">
        <v>44136</v>
      </c>
      <c r="C63">
        <v>9.8768999999999991</v>
      </c>
      <c r="D63">
        <v>14521.56</v>
      </c>
    </row>
    <row r="64" spans="1:4">
      <c r="A64" t="s">
        <v>61</v>
      </c>
      <c r="B64" s="2">
        <v>44137</v>
      </c>
      <c r="C64">
        <v>9.907</v>
      </c>
      <c r="D64">
        <v>14543.26</v>
      </c>
    </row>
    <row r="65" spans="1:4">
      <c r="A65" t="s">
        <v>61</v>
      </c>
      <c r="B65" s="2">
        <v>44138</v>
      </c>
      <c r="C65">
        <v>9.9055</v>
      </c>
      <c r="D65">
        <v>14695.59</v>
      </c>
    </row>
    <row r="66" spans="1:4">
      <c r="A66" t="s">
        <v>61</v>
      </c>
      <c r="B66" s="2">
        <v>44139</v>
      </c>
      <c r="C66">
        <v>9.9369999999999994</v>
      </c>
      <c r="D66">
        <v>14803.64</v>
      </c>
    </row>
    <row r="67" spans="1:4">
      <c r="A67" t="s">
        <v>61</v>
      </c>
      <c r="B67" s="2">
        <v>44140</v>
      </c>
      <c r="C67">
        <v>10.0992</v>
      </c>
      <c r="D67">
        <v>15063.26</v>
      </c>
    </row>
    <row r="68" spans="1:4">
      <c r="A68" t="s">
        <v>61</v>
      </c>
      <c r="B68" s="2">
        <v>44141</v>
      </c>
      <c r="C68">
        <v>10.1767</v>
      </c>
      <c r="D68">
        <v>15212.07</v>
      </c>
    </row>
    <row r="69" spans="1:4">
      <c r="A69" t="s">
        <v>61</v>
      </c>
      <c r="B69" s="2">
        <v>44142</v>
      </c>
      <c r="C69">
        <v>10.1759</v>
      </c>
      <c r="D69">
        <v>15212.07</v>
      </c>
    </row>
    <row r="70" spans="1:4">
      <c r="A70" t="s">
        <v>61</v>
      </c>
      <c r="B70" s="2">
        <v>44143</v>
      </c>
      <c r="C70">
        <v>10.1751</v>
      </c>
      <c r="D70">
        <v>15212.07</v>
      </c>
    </row>
    <row r="71" spans="1:4">
      <c r="A71" t="s">
        <v>61</v>
      </c>
      <c r="B71" s="2">
        <v>44144</v>
      </c>
      <c r="C71">
        <v>10.2537</v>
      </c>
      <c r="D71">
        <v>15428.84</v>
      </c>
    </row>
    <row r="72" spans="1:4">
      <c r="A72" t="s">
        <v>61</v>
      </c>
      <c r="B72" s="2">
        <v>44145</v>
      </c>
      <c r="C72">
        <v>10.1342</v>
      </c>
      <c r="D72">
        <v>15569.44</v>
      </c>
    </row>
    <row r="73" spans="1:4">
      <c r="A73" t="s">
        <v>61</v>
      </c>
      <c r="B73" s="2">
        <v>44146</v>
      </c>
      <c r="C73">
        <v>10.1936</v>
      </c>
      <c r="D73">
        <v>15702.39</v>
      </c>
    </row>
    <row r="74" spans="1:4">
      <c r="A74" t="s">
        <v>61</v>
      </c>
      <c r="B74" s="2">
        <v>44147</v>
      </c>
      <c r="C74">
        <v>10.230499999999999</v>
      </c>
      <c r="D74">
        <v>15681.98</v>
      </c>
    </row>
    <row r="75" spans="1:4">
      <c r="A75" t="s">
        <v>61</v>
      </c>
      <c r="B75" s="2">
        <v>44148</v>
      </c>
      <c r="C75">
        <v>10.3001</v>
      </c>
      <c r="D75">
        <v>15749.74</v>
      </c>
    </row>
    <row r="76" spans="1:4">
      <c r="A76" t="s">
        <v>61</v>
      </c>
      <c r="B76" s="2">
        <v>44149</v>
      </c>
      <c r="C76">
        <v>10.385</v>
      </c>
      <c r="D76">
        <v>15830.35</v>
      </c>
    </row>
    <row r="77" spans="1:4">
      <c r="A77" t="s">
        <v>61</v>
      </c>
      <c r="B77" s="2">
        <v>44150</v>
      </c>
      <c r="C77">
        <v>10.3842</v>
      </c>
      <c r="D77">
        <v>15830.35</v>
      </c>
    </row>
    <row r="78" spans="1:4">
      <c r="A78" t="s">
        <v>61</v>
      </c>
      <c r="B78" s="2">
        <v>44151</v>
      </c>
      <c r="C78">
        <v>10.3833</v>
      </c>
      <c r="D78">
        <v>15830.35</v>
      </c>
    </row>
    <row r="79" spans="1:4">
      <c r="A79" t="s">
        <v>61</v>
      </c>
      <c r="B79" s="2">
        <v>44152</v>
      </c>
      <c r="C79">
        <v>10.430099999999999</v>
      </c>
      <c r="D79">
        <v>15957.28</v>
      </c>
    </row>
    <row r="80" spans="1:4">
      <c r="A80" t="s">
        <v>61</v>
      </c>
      <c r="B80" s="2">
        <v>44153</v>
      </c>
      <c r="C80">
        <v>10.423400000000001</v>
      </c>
      <c r="D80">
        <v>16055.59</v>
      </c>
    </row>
    <row r="81" spans="1:4">
      <c r="A81" t="s">
        <v>61</v>
      </c>
      <c r="B81" s="2">
        <v>44154</v>
      </c>
      <c r="C81">
        <v>10.322699999999999</v>
      </c>
      <c r="D81">
        <v>15887.85</v>
      </c>
    </row>
    <row r="82" spans="1:4">
      <c r="A82" t="s">
        <v>61</v>
      </c>
      <c r="B82" s="2">
        <v>44155</v>
      </c>
      <c r="C82">
        <v>10.4588</v>
      </c>
      <c r="D82">
        <v>16013.83</v>
      </c>
    </row>
    <row r="83" spans="1:4">
      <c r="A83" t="s">
        <v>61</v>
      </c>
      <c r="B83" s="2">
        <v>44156</v>
      </c>
      <c r="C83">
        <v>10.4579</v>
      </c>
      <c r="D83">
        <v>16013.83</v>
      </c>
    </row>
    <row r="84" spans="1:4">
      <c r="A84" t="s">
        <v>61</v>
      </c>
      <c r="B84" s="2">
        <v>44157</v>
      </c>
      <c r="C84">
        <v>10.457100000000001</v>
      </c>
      <c r="D84">
        <v>16013.83</v>
      </c>
    </row>
    <row r="85" spans="1:4">
      <c r="A85" t="s">
        <v>61</v>
      </c>
      <c r="B85" s="2">
        <v>44158</v>
      </c>
      <c r="C85">
        <v>10.466900000000001</v>
      </c>
      <c r="D85">
        <v>16129.46</v>
      </c>
    </row>
    <row r="86" spans="1:4">
      <c r="A86" t="s">
        <v>61</v>
      </c>
      <c r="B86" s="2">
        <v>44159</v>
      </c>
      <c r="C86">
        <v>10.5107</v>
      </c>
      <c r="D86">
        <v>16277.69</v>
      </c>
    </row>
    <row r="87" spans="1:4">
      <c r="A87" t="s">
        <v>61</v>
      </c>
      <c r="B87" s="2">
        <v>44160</v>
      </c>
      <c r="C87">
        <v>10.438000000000001</v>
      </c>
      <c r="D87">
        <v>16037.11</v>
      </c>
    </row>
    <row r="88" spans="1:4">
      <c r="A88" t="s">
        <v>61</v>
      </c>
      <c r="B88" s="2">
        <v>44161</v>
      </c>
      <c r="C88">
        <v>10.487399999999999</v>
      </c>
      <c r="D88">
        <v>16187.4</v>
      </c>
    </row>
    <row r="89" spans="1:4">
      <c r="A89" t="s">
        <v>61</v>
      </c>
      <c r="B89" s="2">
        <v>44162</v>
      </c>
      <c r="C89">
        <v>10.652900000000001</v>
      </c>
      <c r="D89">
        <v>16255.62</v>
      </c>
    </row>
    <row r="90" spans="1:4">
      <c r="A90" t="s">
        <v>61</v>
      </c>
      <c r="B90" s="2">
        <v>44163</v>
      </c>
      <c r="C90">
        <v>10.651999999999999</v>
      </c>
      <c r="D90">
        <v>16255.62</v>
      </c>
    </row>
    <row r="91" spans="1:4">
      <c r="A91" t="s">
        <v>61</v>
      </c>
      <c r="B91" s="2">
        <v>44164</v>
      </c>
      <c r="C91">
        <v>10.651199999999999</v>
      </c>
      <c r="D91">
        <v>16255.62</v>
      </c>
    </row>
    <row r="92" spans="1:4">
      <c r="A92" t="s">
        <v>61</v>
      </c>
      <c r="B92" s="2">
        <v>44165</v>
      </c>
      <c r="C92">
        <v>10.6503</v>
      </c>
      <c r="D92">
        <v>16255.62</v>
      </c>
    </row>
    <row r="93" spans="1:4">
      <c r="A93" t="s">
        <v>61</v>
      </c>
      <c r="B93" s="2">
        <v>44166</v>
      </c>
      <c r="C93">
        <v>10.691800000000001</v>
      </c>
      <c r="D93">
        <v>16431.79</v>
      </c>
    </row>
    <row r="94" spans="1:4">
      <c r="A94" t="s">
        <v>61</v>
      </c>
      <c r="B94" s="2">
        <v>44167</v>
      </c>
      <c r="C94">
        <v>10.7121</v>
      </c>
      <c r="D94">
        <v>16466.7</v>
      </c>
    </row>
    <row r="95" spans="1:4">
      <c r="A95" t="s">
        <v>61</v>
      </c>
      <c r="B95" s="2">
        <v>44168</v>
      </c>
      <c r="C95">
        <v>10.763999999999999</v>
      </c>
      <c r="D95">
        <v>16520.43</v>
      </c>
    </row>
    <row r="96" spans="1:4">
      <c r="A96" t="s">
        <v>61</v>
      </c>
      <c r="B96" s="2">
        <v>44169</v>
      </c>
      <c r="C96">
        <v>10.8203</v>
      </c>
      <c r="D96">
        <v>16649.759999999998</v>
      </c>
    </row>
    <row r="97" spans="1:4">
      <c r="A97" t="s">
        <v>61</v>
      </c>
      <c r="B97" s="2">
        <v>44170</v>
      </c>
      <c r="C97">
        <v>10.8195</v>
      </c>
      <c r="D97">
        <v>16649.759999999998</v>
      </c>
    </row>
    <row r="98" spans="1:4">
      <c r="A98" t="s">
        <v>61</v>
      </c>
      <c r="B98" s="2">
        <v>44171</v>
      </c>
      <c r="C98">
        <v>10.8186</v>
      </c>
      <c r="D98">
        <v>16649.759999999998</v>
      </c>
    </row>
    <row r="99" spans="1:4">
      <c r="A99" t="s">
        <v>61</v>
      </c>
      <c r="B99" s="2">
        <v>44172</v>
      </c>
      <c r="C99">
        <v>10.951499999999999</v>
      </c>
      <c r="D99">
        <v>16788.330000000002</v>
      </c>
    </row>
    <row r="100" spans="1:4">
      <c r="A100" t="s">
        <v>61</v>
      </c>
      <c r="B100" s="2">
        <v>44173</v>
      </c>
      <c r="C100">
        <v>10.9152</v>
      </c>
      <c r="D100">
        <v>16816.259999999998</v>
      </c>
    </row>
    <row r="101" spans="1:4">
      <c r="A101" t="s">
        <v>61</v>
      </c>
      <c r="B101" s="2">
        <v>44174</v>
      </c>
      <c r="C101">
        <v>10.928000000000001</v>
      </c>
      <c r="D101">
        <v>16956.62</v>
      </c>
    </row>
    <row r="102" spans="1:4">
      <c r="A102" t="s">
        <v>61</v>
      </c>
      <c r="B102" s="2">
        <v>44175</v>
      </c>
      <c r="C102">
        <v>10.9313</v>
      </c>
      <c r="D102">
        <v>16896.14</v>
      </c>
    </row>
    <row r="103" spans="1:4">
      <c r="A103" t="s">
        <v>61</v>
      </c>
      <c r="B103" s="2">
        <v>44176</v>
      </c>
      <c r="C103">
        <v>10.971500000000001</v>
      </c>
      <c r="D103">
        <v>16941.77</v>
      </c>
    </row>
    <row r="104" spans="1:4">
      <c r="A104" t="s">
        <v>61</v>
      </c>
      <c r="B104" s="2">
        <v>44177</v>
      </c>
      <c r="C104">
        <v>10.970599999999999</v>
      </c>
      <c r="D104">
        <v>16941.77</v>
      </c>
    </row>
    <row r="105" spans="1:4">
      <c r="A105" t="s">
        <v>61</v>
      </c>
      <c r="B105" s="2">
        <v>44178</v>
      </c>
      <c r="C105">
        <v>10.9697</v>
      </c>
      <c r="D105">
        <v>16941.77</v>
      </c>
    </row>
    <row r="106" spans="1:4">
      <c r="A106" t="s">
        <v>61</v>
      </c>
      <c r="B106" s="2">
        <v>44179</v>
      </c>
      <c r="C106">
        <v>10.9649</v>
      </c>
      <c r="D106">
        <v>17008.25</v>
      </c>
    </row>
    <row r="107" spans="1:4">
      <c r="A107" t="s">
        <v>61</v>
      </c>
      <c r="B107" s="2">
        <v>44180</v>
      </c>
      <c r="C107">
        <v>11.0014</v>
      </c>
      <c r="D107">
        <v>17021.37</v>
      </c>
    </row>
    <row r="108" spans="1:4">
      <c r="A108" t="s">
        <v>61</v>
      </c>
      <c r="B108" s="2">
        <v>44181</v>
      </c>
      <c r="C108">
        <v>11.1007</v>
      </c>
      <c r="D108">
        <v>17167.23</v>
      </c>
    </row>
    <row r="109" spans="1:4">
      <c r="A109" t="s">
        <v>61</v>
      </c>
      <c r="B109" s="2">
        <v>44182</v>
      </c>
      <c r="C109">
        <v>11.1599</v>
      </c>
      <c r="D109">
        <v>17209.96</v>
      </c>
    </row>
    <row r="110" spans="1:4">
      <c r="A110" t="s">
        <v>61</v>
      </c>
      <c r="B110" s="2">
        <v>44183</v>
      </c>
      <c r="C110">
        <v>11.110099999999999</v>
      </c>
      <c r="D110">
        <v>17223.02</v>
      </c>
    </row>
    <row r="111" spans="1:4">
      <c r="A111" t="s">
        <v>61</v>
      </c>
      <c r="B111" s="2">
        <v>44184</v>
      </c>
      <c r="C111">
        <v>11.1092</v>
      </c>
      <c r="D111">
        <v>17223.02</v>
      </c>
    </row>
    <row r="112" spans="1:4">
      <c r="A112" t="s">
        <v>61</v>
      </c>
      <c r="B112" s="2">
        <v>44185</v>
      </c>
      <c r="C112">
        <v>11.1083</v>
      </c>
      <c r="D112">
        <v>17223.02</v>
      </c>
    </row>
    <row r="113" spans="1:4">
      <c r="A113" t="s">
        <v>61</v>
      </c>
      <c r="B113" s="2">
        <v>44186</v>
      </c>
      <c r="C113">
        <v>10.8119</v>
      </c>
      <c r="D113">
        <v>16630.400000000001</v>
      </c>
    </row>
    <row r="114" spans="1:4">
      <c r="A114" t="s">
        <v>61</v>
      </c>
      <c r="B114" s="2">
        <v>44187</v>
      </c>
      <c r="C114">
        <v>10.9055</v>
      </c>
      <c r="D114">
        <v>16799.490000000002</v>
      </c>
    </row>
    <row r="115" spans="1:4">
      <c r="A115" t="s">
        <v>61</v>
      </c>
      <c r="B115" s="2">
        <v>44188</v>
      </c>
      <c r="C115">
        <v>11.079800000000001</v>
      </c>
      <c r="D115">
        <v>17026.8</v>
      </c>
    </row>
    <row r="116" spans="1:4">
      <c r="A116" t="s">
        <v>61</v>
      </c>
      <c r="B116" s="2">
        <v>44189</v>
      </c>
      <c r="C116">
        <v>11.2386</v>
      </c>
      <c r="D116">
        <v>17178.02</v>
      </c>
    </row>
    <row r="117" spans="1:4">
      <c r="A117" t="s">
        <v>61</v>
      </c>
      <c r="B117" s="2">
        <v>44190</v>
      </c>
      <c r="C117">
        <v>11.2376</v>
      </c>
      <c r="D117">
        <v>17178.02</v>
      </c>
    </row>
    <row r="118" spans="1:4">
      <c r="A118" t="s">
        <v>61</v>
      </c>
      <c r="B118" s="2">
        <v>44191</v>
      </c>
      <c r="C118">
        <v>11.236700000000001</v>
      </c>
      <c r="D118">
        <v>17178.02</v>
      </c>
    </row>
    <row r="119" spans="1:4">
      <c r="A119" t="s">
        <v>61</v>
      </c>
      <c r="B119" s="2">
        <v>44192</v>
      </c>
      <c r="C119">
        <v>11.235799999999999</v>
      </c>
      <c r="D119">
        <v>17178.02</v>
      </c>
    </row>
    <row r="120" spans="1:4">
      <c r="A120" t="s">
        <v>61</v>
      </c>
      <c r="B120" s="2">
        <v>44193</v>
      </c>
      <c r="C120">
        <v>11.3254</v>
      </c>
      <c r="D120">
        <v>17343.97</v>
      </c>
    </row>
    <row r="121" spans="1:4">
      <c r="A121" t="s">
        <v>61</v>
      </c>
      <c r="B121" s="2">
        <v>44194</v>
      </c>
      <c r="C121">
        <v>11.332700000000001</v>
      </c>
      <c r="D121">
        <v>17392.96</v>
      </c>
    </row>
    <row r="122" spans="1:4">
      <c r="A122" t="s">
        <v>61</v>
      </c>
      <c r="B122" s="2">
        <v>44195</v>
      </c>
      <c r="C122">
        <v>11.359400000000001</v>
      </c>
      <c r="D122">
        <v>17457.650000000001</v>
      </c>
    </row>
    <row r="123" spans="1:4">
      <c r="A123" t="s">
        <v>61</v>
      </c>
      <c r="B123" s="2">
        <v>44196</v>
      </c>
      <c r="C123">
        <v>11.3294</v>
      </c>
      <c r="D123">
        <v>17470.79</v>
      </c>
    </row>
    <row r="124" spans="1:4">
      <c r="A124" t="s">
        <v>61</v>
      </c>
      <c r="B124" s="2">
        <v>44197</v>
      </c>
      <c r="C124">
        <v>11.376799999999999</v>
      </c>
      <c r="D124">
        <v>17556.560000000001</v>
      </c>
    </row>
    <row r="125" spans="1:4">
      <c r="A125" t="s">
        <v>61</v>
      </c>
      <c r="B125" s="2">
        <v>44198</v>
      </c>
      <c r="C125">
        <v>11.3759</v>
      </c>
      <c r="D125">
        <v>17556.560000000001</v>
      </c>
    </row>
    <row r="126" spans="1:4">
      <c r="A126" t="s">
        <v>61</v>
      </c>
      <c r="B126" s="2">
        <v>44199</v>
      </c>
      <c r="C126">
        <v>11.375</v>
      </c>
      <c r="D126">
        <v>17556.560000000001</v>
      </c>
    </row>
    <row r="127" spans="1:4">
      <c r="A127" t="s">
        <v>61</v>
      </c>
      <c r="B127" s="2">
        <v>44200</v>
      </c>
      <c r="C127">
        <v>11.5207</v>
      </c>
      <c r="D127">
        <v>17733.95</v>
      </c>
    </row>
    <row r="128" spans="1:4">
      <c r="A128" t="s">
        <v>61</v>
      </c>
      <c r="B128" s="2">
        <v>44201</v>
      </c>
      <c r="C128">
        <v>11.581899999999999</v>
      </c>
      <c r="D128">
        <v>17848.060000000001</v>
      </c>
    </row>
    <row r="129" spans="1:4">
      <c r="A129" t="s">
        <v>61</v>
      </c>
      <c r="B129" s="2">
        <v>44202</v>
      </c>
      <c r="C129">
        <v>11.5969</v>
      </c>
      <c r="D129">
        <v>17803.919999999998</v>
      </c>
    </row>
    <row r="130" spans="1:4">
      <c r="A130" t="s">
        <v>61</v>
      </c>
      <c r="B130" s="2">
        <v>44203</v>
      </c>
      <c r="C130">
        <v>11.6015</v>
      </c>
      <c r="D130">
        <v>17846.66</v>
      </c>
    </row>
    <row r="131" spans="1:4">
      <c r="A131" t="s">
        <v>61</v>
      </c>
      <c r="B131" s="2">
        <v>44204</v>
      </c>
      <c r="C131">
        <v>11.6792</v>
      </c>
      <c r="D131">
        <v>18088.64</v>
      </c>
    </row>
    <row r="132" spans="1:4">
      <c r="A132" t="s">
        <v>61</v>
      </c>
      <c r="B132" s="2">
        <v>44205</v>
      </c>
      <c r="C132">
        <v>11.6783</v>
      </c>
      <c r="D132">
        <v>18088.64</v>
      </c>
    </row>
    <row r="133" spans="1:4">
      <c r="A133" t="s">
        <v>61</v>
      </c>
      <c r="B133" s="2">
        <v>44206</v>
      </c>
      <c r="C133">
        <v>11.677300000000001</v>
      </c>
      <c r="D133">
        <v>18088.64</v>
      </c>
    </row>
    <row r="134" spans="1:4">
      <c r="A134" t="s">
        <v>61</v>
      </c>
      <c r="B134" s="2">
        <v>44207</v>
      </c>
      <c r="C134">
        <v>11.7491</v>
      </c>
      <c r="D134">
        <v>18211.34</v>
      </c>
    </row>
    <row r="135" spans="1:4">
      <c r="A135" t="s">
        <v>61</v>
      </c>
      <c r="B135" s="2">
        <v>44208</v>
      </c>
      <c r="C135">
        <v>11.7105</v>
      </c>
      <c r="D135">
        <v>18290.03</v>
      </c>
    </row>
    <row r="136" spans="1:4">
      <c r="A136" t="s">
        <v>61</v>
      </c>
      <c r="B136" s="2">
        <v>44209</v>
      </c>
      <c r="C136">
        <v>11.7349</v>
      </c>
      <c r="D136">
        <v>18263.91</v>
      </c>
    </row>
    <row r="137" spans="1:4">
      <c r="A137" t="s">
        <v>61</v>
      </c>
      <c r="B137" s="2">
        <v>44210</v>
      </c>
      <c r="C137">
        <v>11.6943</v>
      </c>
      <c r="D137">
        <v>18308.29</v>
      </c>
    </row>
    <row r="138" spans="1:4">
      <c r="A138" t="s">
        <v>61</v>
      </c>
      <c r="B138" s="2">
        <v>44211</v>
      </c>
      <c r="C138">
        <v>11.5634</v>
      </c>
      <c r="D138">
        <v>18098.509999999998</v>
      </c>
    </row>
    <row r="139" spans="1:4">
      <c r="A139" t="s">
        <v>61</v>
      </c>
      <c r="B139" s="2">
        <v>44212</v>
      </c>
      <c r="C139">
        <v>11.5625</v>
      </c>
      <c r="D139">
        <v>18098.509999999998</v>
      </c>
    </row>
    <row r="140" spans="1:4">
      <c r="A140" t="s">
        <v>61</v>
      </c>
      <c r="B140" s="2">
        <v>44213</v>
      </c>
      <c r="C140">
        <v>11.561500000000001</v>
      </c>
      <c r="D140">
        <v>18098.509999999998</v>
      </c>
    </row>
    <row r="141" spans="1:4">
      <c r="A141" t="s">
        <v>61</v>
      </c>
      <c r="B141" s="2">
        <v>44214</v>
      </c>
      <c r="C141">
        <v>11.408200000000001</v>
      </c>
      <c r="D141">
        <v>17863.349999999999</v>
      </c>
    </row>
    <row r="142" spans="1:4">
      <c r="A142" t="s">
        <v>61</v>
      </c>
      <c r="B142" s="2">
        <v>44215</v>
      </c>
      <c r="C142">
        <v>11.523999999999999</v>
      </c>
      <c r="D142">
        <v>18175.28</v>
      </c>
    </row>
    <row r="143" spans="1:4">
      <c r="A143" t="s">
        <v>61</v>
      </c>
      <c r="B143" s="2">
        <v>44216</v>
      </c>
      <c r="C143">
        <v>11.619199999999999</v>
      </c>
      <c r="D143">
        <v>18321.73</v>
      </c>
    </row>
    <row r="144" spans="1:4">
      <c r="A144" t="s">
        <v>61</v>
      </c>
      <c r="B144" s="2">
        <v>44217</v>
      </c>
      <c r="C144">
        <v>11.528600000000001</v>
      </c>
      <c r="D144">
        <v>18227.91</v>
      </c>
    </row>
    <row r="145" spans="1:4">
      <c r="A145" t="s">
        <v>61</v>
      </c>
      <c r="B145" s="2">
        <v>44218</v>
      </c>
      <c r="C145">
        <v>11.4572</v>
      </c>
      <c r="D145">
        <v>17983.28</v>
      </c>
    </row>
    <row r="146" spans="1:4">
      <c r="A146" t="s">
        <v>61</v>
      </c>
      <c r="B146" s="2">
        <v>44219</v>
      </c>
      <c r="C146">
        <v>11.456300000000001</v>
      </c>
      <c r="D146">
        <v>17983.28</v>
      </c>
    </row>
    <row r="147" spans="1:4">
      <c r="A147" t="s">
        <v>61</v>
      </c>
      <c r="B147" s="2">
        <v>44220</v>
      </c>
      <c r="C147">
        <v>11.455399999999999</v>
      </c>
      <c r="D147">
        <v>17983.28</v>
      </c>
    </row>
    <row r="148" spans="1:4">
      <c r="A148" t="s">
        <v>61</v>
      </c>
      <c r="B148" s="2">
        <v>44221</v>
      </c>
      <c r="C148">
        <v>11.3986</v>
      </c>
      <c r="D148">
        <v>17815.21</v>
      </c>
    </row>
    <row r="149" spans="1:4">
      <c r="A149" t="s">
        <v>61</v>
      </c>
      <c r="B149" s="2">
        <v>44222</v>
      </c>
      <c r="C149">
        <v>11.3977</v>
      </c>
      <c r="D149">
        <v>17815.21</v>
      </c>
    </row>
    <row r="150" spans="1:4">
      <c r="A150" t="s">
        <v>61</v>
      </c>
      <c r="B150" s="2">
        <v>44223</v>
      </c>
      <c r="C150">
        <v>11.192500000000001</v>
      </c>
      <c r="D150">
        <v>17516.93</v>
      </c>
    </row>
    <row r="151" spans="1:4">
      <c r="A151" t="s">
        <v>61</v>
      </c>
      <c r="B151" s="2">
        <v>44224</v>
      </c>
      <c r="C151">
        <v>11.1799</v>
      </c>
      <c r="D151">
        <v>17359.8</v>
      </c>
    </row>
    <row r="152" spans="1:4">
      <c r="A152" t="s">
        <v>61</v>
      </c>
      <c r="B152" s="2">
        <v>44225</v>
      </c>
      <c r="C152">
        <v>11.097300000000001</v>
      </c>
      <c r="D152">
        <v>17147.27</v>
      </c>
    </row>
    <row r="153" spans="1:4">
      <c r="A153" t="s">
        <v>61</v>
      </c>
      <c r="B153" s="2">
        <v>44226</v>
      </c>
      <c r="C153">
        <v>11.096399999999999</v>
      </c>
      <c r="D153">
        <v>17147.27</v>
      </c>
    </row>
    <row r="154" spans="1:4">
      <c r="A154" t="s">
        <v>61</v>
      </c>
      <c r="B154" s="2">
        <v>44227</v>
      </c>
      <c r="C154">
        <v>11.095499999999999</v>
      </c>
      <c r="D154">
        <v>17147.27</v>
      </c>
    </row>
    <row r="155" spans="1:4">
      <c r="A155" t="s">
        <v>61</v>
      </c>
      <c r="B155" s="2">
        <v>44228</v>
      </c>
      <c r="C155">
        <v>11.2315</v>
      </c>
      <c r="D155">
        <v>17857.07</v>
      </c>
    </row>
    <row r="156" spans="1:4">
      <c r="A156" t="s">
        <v>61</v>
      </c>
      <c r="B156" s="2">
        <v>44229</v>
      </c>
      <c r="C156">
        <v>11.2706</v>
      </c>
      <c r="D156">
        <v>18286.87</v>
      </c>
    </row>
    <row r="157" spans="1:4">
      <c r="A157" t="s">
        <v>61</v>
      </c>
      <c r="B157" s="2">
        <v>44230</v>
      </c>
      <c r="C157">
        <v>11.359299999999999</v>
      </c>
      <c r="D157">
        <v>18470.150000000001</v>
      </c>
    </row>
    <row r="158" spans="1:4">
      <c r="A158" t="s">
        <v>61</v>
      </c>
      <c r="B158" s="2">
        <v>44231</v>
      </c>
      <c r="C158">
        <v>11.5846</v>
      </c>
      <c r="D158">
        <v>18640.59</v>
      </c>
    </row>
    <row r="159" spans="1:4">
      <c r="A159" t="s">
        <v>61</v>
      </c>
      <c r="B159" s="2">
        <v>44232</v>
      </c>
      <c r="C159">
        <v>11.5174</v>
      </c>
      <c r="D159">
        <v>18631.61</v>
      </c>
    </row>
    <row r="160" spans="1:4">
      <c r="A160" t="s">
        <v>61</v>
      </c>
      <c r="B160" s="2">
        <v>44233</v>
      </c>
      <c r="C160">
        <v>11.516500000000001</v>
      </c>
      <c r="D160">
        <v>18631.61</v>
      </c>
    </row>
    <row r="161" spans="1:4">
      <c r="A161" t="s">
        <v>61</v>
      </c>
      <c r="B161" s="2">
        <v>44234</v>
      </c>
      <c r="C161">
        <v>11.515499999999999</v>
      </c>
      <c r="D161">
        <v>18631.61</v>
      </c>
    </row>
    <row r="162" spans="1:4">
      <c r="A162" t="s">
        <v>61</v>
      </c>
      <c r="B162" s="2">
        <v>44235</v>
      </c>
      <c r="C162">
        <v>11.6188</v>
      </c>
      <c r="D162">
        <v>18876.939999999999</v>
      </c>
    </row>
    <row r="163" spans="1:4">
      <c r="A163" t="s">
        <v>61</v>
      </c>
      <c r="B163" s="2">
        <v>44236</v>
      </c>
      <c r="C163">
        <v>11.6852</v>
      </c>
      <c r="D163">
        <v>18867.87</v>
      </c>
    </row>
    <row r="164" spans="1:4">
      <c r="A164" t="s">
        <v>61</v>
      </c>
      <c r="B164" s="2">
        <v>44237</v>
      </c>
      <c r="C164">
        <v>11.6998</v>
      </c>
      <c r="D164">
        <v>18896</v>
      </c>
    </row>
    <row r="165" spans="1:4">
      <c r="A165" t="s">
        <v>61</v>
      </c>
      <c r="B165" s="2">
        <v>44238</v>
      </c>
      <c r="C165">
        <v>11.7212</v>
      </c>
      <c r="D165">
        <v>18993.38</v>
      </c>
    </row>
    <row r="166" spans="1:4">
      <c r="A166" t="s">
        <v>61</v>
      </c>
      <c r="B166" s="2">
        <v>44239</v>
      </c>
      <c r="C166">
        <v>11.660399999999999</v>
      </c>
      <c r="D166">
        <v>18984.95</v>
      </c>
    </row>
    <row r="167" spans="1:4">
      <c r="A167" t="s">
        <v>61</v>
      </c>
      <c r="B167" s="2">
        <v>44240</v>
      </c>
      <c r="C167">
        <v>11.6594</v>
      </c>
      <c r="D167">
        <v>18984.95</v>
      </c>
    </row>
    <row r="168" spans="1:4">
      <c r="A168" t="s">
        <v>61</v>
      </c>
      <c r="B168" s="2">
        <v>44241</v>
      </c>
      <c r="C168">
        <v>11.6585</v>
      </c>
      <c r="D168">
        <v>18984.95</v>
      </c>
    </row>
    <row r="169" spans="1:4">
      <c r="A169" t="s">
        <v>61</v>
      </c>
      <c r="B169" s="2">
        <v>44242</v>
      </c>
      <c r="C169">
        <v>11.647399999999999</v>
      </c>
      <c r="D169">
        <v>19174.53</v>
      </c>
    </row>
    <row r="170" spans="1:4">
      <c r="A170" t="s">
        <v>61</v>
      </c>
      <c r="B170" s="2">
        <v>44243</v>
      </c>
      <c r="C170">
        <v>11.6433</v>
      </c>
      <c r="D170">
        <v>19197.73</v>
      </c>
    </row>
    <row r="171" spans="1:4">
      <c r="A171" t="s">
        <v>61</v>
      </c>
      <c r="B171" s="2">
        <v>44244</v>
      </c>
      <c r="C171">
        <v>11.629799999999999</v>
      </c>
      <c r="D171">
        <v>19127.05</v>
      </c>
    </row>
    <row r="172" spans="1:4">
      <c r="A172" t="s">
        <v>61</v>
      </c>
      <c r="B172" s="2">
        <v>44245</v>
      </c>
      <c r="C172">
        <v>11.6654</v>
      </c>
      <c r="D172">
        <v>19079.009999999998</v>
      </c>
    </row>
    <row r="173" spans="1:4">
      <c r="A173" t="s">
        <v>61</v>
      </c>
      <c r="B173" s="2">
        <v>44246</v>
      </c>
      <c r="C173">
        <v>11.623900000000001</v>
      </c>
      <c r="D173">
        <v>18886.34</v>
      </c>
    </row>
    <row r="174" spans="1:4">
      <c r="A174" t="s">
        <v>61</v>
      </c>
      <c r="B174" s="2">
        <v>44247</v>
      </c>
      <c r="C174">
        <v>11.622999999999999</v>
      </c>
      <c r="D174">
        <v>18886.34</v>
      </c>
    </row>
    <row r="175" spans="1:4">
      <c r="A175" t="s">
        <v>61</v>
      </c>
      <c r="B175" s="2">
        <v>44248</v>
      </c>
      <c r="C175">
        <v>11.6221</v>
      </c>
      <c r="D175">
        <v>18886.34</v>
      </c>
    </row>
    <row r="176" spans="1:4">
      <c r="A176" t="s">
        <v>61</v>
      </c>
      <c r="B176" s="2">
        <v>44249</v>
      </c>
      <c r="C176">
        <v>11.5603</v>
      </c>
      <c r="D176">
        <v>18551.849999999999</v>
      </c>
    </row>
    <row r="177" spans="1:4">
      <c r="A177" t="s">
        <v>61</v>
      </c>
      <c r="B177" s="2">
        <v>44250</v>
      </c>
      <c r="C177">
        <v>11.6494</v>
      </c>
      <c r="D177">
        <v>18629.78</v>
      </c>
    </row>
    <row r="178" spans="1:4">
      <c r="A178" t="s">
        <v>61</v>
      </c>
      <c r="B178" s="2">
        <v>44251</v>
      </c>
      <c r="C178">
        <v>11.728400000000001</v>
      </c>
      <c r="D178">
        <v>18920.72</v>
      </c>
    </row>
    <row r="179" spans="1:4">
      <c r="A179" t="s">
        <v>61</v>
      </c>
      <c r="B179" s="2">
        <v>44252</v>
      </c>
      <c r="C179">
        <v>11.877700000000001</v>
      </c>
      <c r="D179">
        <v>19091.93</v>
      </c>
    </row>
    <row r="180" spans="1:4">
      <c r="A180" t="s">
        <v>61</v>
      </c>
      <c r="B180" s="2">
        <v>44253</v>
      </c>
      <c r="C180">
        <v>11.715299999999999</v>
      </c>
      <c r="D180">
        <v>18504.86</v>
      </c>
    </row>
    <row r="181" spans="1:4">
      <c r="A181" t="s">
        <v>61</v>
      </c>
      <c r="B181" s="2">
        <v>44254</v>
      </c>
      <c r="C181">
        <v>11.714399999999999</v>
      </c>
      <c r="D181">
        <v>18504.86</v>
      </c>
    </row>
    <row r="182" spans="1:4">
      <c r="A182" t="s">
        <v>61</v>
      </c>
      <c r="B182" s="2">
        <v>44255</v>
      </c>
      <c r="C182">
        <v>11.7134</v>
      </c>
      <c r="D182">
        <v>18504.86</v>
      </c>
    </row>
    <row r="183" spans="1:4">
      <c r="A183" t="s">
        <v>61</v>
      </c>
      <c r="B183" s="2">
        <v>44256</v>
      </c>
      <c r="C183">
        <v>11.8385</v>
      </c>
      <c r="D183">
        <v>18788.79</v>
      </c>
    </row>
    <row r="184" spans="1:4">
      <c r="A184" t="s">
        <v>61</v>
      </c>
      <c r="B184" s="2">
        <v>44257</v>
      </c>
      <c r="C184">
        <v>12.0022</v>
      </c>
      <c r="D184">
        <v>19018.349999999999</v>
      </c>
    </row>
    <row r="185" spans="1:4">
      <c r="A185" t="s">
        <v>61</v>
      </c>
      <c r="B185" s="2">
        <v>44258</v>
      </c>
      <c r="C185">
        <v>12.0501</v>
      </c>
      <c r="D185">
        <v>19391.150000000001</v>
      </c>
    </row>
    <row r="186" spans="1:4">
      <c r="A186" t="s">
        <v>61</v>
      </c>
      <c r="B186" s="2">
        <v>44259</v>
      </c>
      <c r="C186">
        <v>12.064399999999999</v>
      </c>
      <c r="D186">
        <v>19275.759999999998</v>
      </c>
    </row>
    <row r="187" spans="1:4">
      <c r="A187" t="s">
        <v>61</v>
      </c>
      <c r="B187" s="2">
        <v>44260</v>
      </c>
      <c r="C187">
        <v>11.8956</v>
      </c>
      <c r="D187">
        <v>19048.330000000002</v>
      </c>
    </row>
    <row r="188" spans="1:4">
      <c r="A188" t="s">
        <v>61</v>
      </c>
      <c r="B188" s="2">
        <v>44261</v>
      </c>
      <c r="C188">
        <v>11.894600000000001</v>
      </c>
      <c r="D188">
        <v>19048.330000000002</v>
      </c>
    </row>
    <row r="189" spans="1:4">
      <c r="A189" t="s">
        <v>61</v>
      </c>
      <c r="B189" s="2">
        <v>44262</v>
      </c>
      <c r="C189">
        <v>11.893700000000001</v>
      </c>
      <c r="D189">
        <v>19048.330000000002</v>
      </c>
    </row>
    <row r="190" spans="1:4">
      <c r="A190" t="s">
        <v>61</v>
      </c>
      <c r="B190" s="2">
        <v>44263</v>
      </c>
      <c r="C190">
        <v>11.917999999999999</v>
      </c>
      <c r="D190">
        <v>19080.72</v>
      </c>
    </row>
    <row r="191" spans="1:4">
      <c r="A191" t="s">
        <v>61</v>
      </c>
      <c r="B191" s="2">
        <v>44264</v>
      </c>
      <c r="C191">
        <v>11.9284</v>
      </c>
      <c r="D191">
        <v>19169.29</v>
      </c>
    </row>
    <row r="192" spans="1:4">
      <c r="A192" t="s">
        <v>61</v>
      </c>
      <c r="B192" s="2">
        <v>44265</v>
      </c>
      <c r="C192">
        <v>11.911199999999999</v>
      </c>
      <c r="D192">
        <v>19282.39</v>
      </c>
    </row>
    <row r="193" spans="1:4">
      <c r="A193" t="s">
        <v>61</v>
      </c>
      <c r="B193" s="2">
        <v>44266</v>
      </c>
      <c r="C193">
        <v>11.9102</v>
      </c>
      <c r="D193">
        <v>19282.39</v>
      </c>
    </row>
    <row r="194" spans="1:4">
      <c r="A194" t="s">
        <v>61</v>
      </c>
      <c r="B194" s="2">
        <v>44267</v>
      </c>
      <c r="C194">
        <v>11.8177</v>
      </c>
      <c r="D194">
        <v>19134.34</v>
      </c>
    </row>
    <row r="195" spans="1:4">
      <c r="A195" t="s">
        <v>61</v>
      </c>
      <c r="B195" s="2">
        <v>44268</v>
      </c>
      <c r="C195">
        <v>11.816700000000001</v>
      </c>
      <c r="D195">
        <v>19134.34</v>
      </c>
    </row>
    <row r="196" spans="1:4">
      <c r="A196" t="s">
        <v>61</v>
      </c>
      <c r="B196" s="2">
        <v>44269</v>
      </c>
      <c r="C196">
        <v>11.815799999999999</v>
      </c>
      <c r="D196">
        <v>19134.34</v>
      </c>
    </row>
    <row r="197" spans="1:4">
      <c r="A197" t="s">
        <v>61</v>
      </c>
      <c r="B197" s="2">
        <v>44270</v>
      </c>
      <c r="C197">
        <v>11.7675</v>
      </c>
      <c r="D197">
        <v>19009.240000000002</v>
      </c>
    </row>
    <row r="198" spans="1:4">
      <c r="A198" t="s">
        <v>61</v>
      </c>
      <c r="B198" s="2">
        <v>44271</v>
      </c>
      <c r="C198">
        <v>11.7805</v>
      </c>
      <c r="D198">
        <v>19013.09</v>
      </c>
    </row>
    <row r="199" spans="1:4">
      <c r="A199" t="s">
        <v>61</v>
      </c>
      <c r="B199" s="2">
        <v>44272</v>
      </c>
      <c r="C199">
        <v>11.589499999999999</v>
      </c>
      <c r="D199">
        <v>18720.14</v>
      </c>
    </row>
    <row r="200" spans="1:4">
      <c r="A200" t="s">
        <v>61</v>
      </c>
      <c r="B200" s="2">
        <v>44273</v>
      </c>
      <c r="C200">
        <v>11.553599999999999</v>
      </c>
      <c r="D200">
        <v>18500.439999999999</v>
      </c>
    </row>
    <row r="201" spans="1:4">
      <c r="A201" t="s">
        <v>61</v>
      </c>
      <c r="B201" s="2">
        <v>44274</v>
      </c>
      <c r="C201">
        <v>11.631600000000001</v>
      </c>
      <c r="D201">
        <v>18713.400000000001</v>
      </c>
    </row>
    <row r="202" spans="1:4">
      <c r="A202" t="s">
        <v>61</v>
      </c>
      <c r="B202" s="2">
        <v>44275</v>
      </c>
      <c r="C202">
        <v>11.630699999999999</v>
      </c>
      <c r="D202">
        <v>18713.400000000001</v>
      </c>
    </row>
    <row r="203" spans="1:4">
      <c r="A203" t="s">
        <v>61</v>
      </c>
      <c r="B203" s="2">
        <v>44276</v>
      </c>
      <c r="C203">
        <v>11.6297</v>
      </c>
      <c r="D203">
        <v>18713.400000000001</v>
      </c>
    </row>
    <row r="204" spans="1:4">
      <c r="A204" t="s">
        <v>61</v>
      </c>
      <c r="B204" s="2">
        <v>44277</v>
      </c>
      <c r="C204">
        <v>11.643800000000001</v>
      </c>
      <c r="D204">
        <v>18751.47</v>
      </c>
    </row>
    <row r="205" spans="1:4">
      <c r="A205" t="s">
        <v>61</v>
      </c>
      <c r="B205" s="2">
        <v>44278</v>
      </c>
      <c r="C205">
        <v>11.613799999999999</v>
      </c>
      <c r="D205">
        <v>18872.96</v>
      </c>
    </row>
    <row r="206" spans="1:4">
      <c r="A206" t="s">
        <v>61</v>
      </c>
      <c r="B206" s="2">
        <v>44279</v>
      </c>
      <c r="C206">
        <v>11.460599999999999</v>
      </c>
      <c r="D206">
        <v>18538.400000000001</v>
      </c>
    </row>
    <row r="207" spans="1:4">
      <c r="A207" t="s">
        <v>61</v>
      </c>
      <c r="B207" s="2">
        <v>44280</v>
      </c>
      <c r="C207">
        <v>11.3711</v>
      </c>
      <c r="D207">
        <v>18229.330000000002</v>
      </c>
    </row>
    <row r="208" spans="1:4">
      <c r="A208" t="s">
        <v>61</v>
      </c>
      <c r="B208" s="2">
        <v>44281</v>
      </c>
      <c r="C208">
        <v>11.4976</v>
      </c>
      <c r="D208">
        <v>18465.849999999999</v>
      </c>
    </row>
    <row r="209" spans="1:4">
      <c r="A209" t="s">
        <v>61</v>
      </c>
      <c r="B209" s="2">
        <v>44282</v>
      </c>
      <c r="C209">
        <v>11.496700000000001</v>
      </c>
      <c r="D209">
        <v>18465.849999999999</v>
      </c>
    </row>
    <row r="210" spans="1:4">
      <c r="A210" t="s">
        <v>61</v>
      </c>
      <c r="B210" s="2">
        <v>44283</v>
      </c>
      <c r="C210">
        <v>11.495699999999999</v>
      </c>
      <c r="D210">
        <v>18465.849999999999</v>
      </c>
    </row>
    <row r="211" spans="1:4">
      <c r="A211" t="s">
        <v>61</v>
      </c>
      <c r="B211" s="2">
        <v>44284</v>
      </c>
      <c r="C211">
        <v>11.4948</v>
      </c>
      <c r="D211">
        <v>18465.849999999999</v>
      </c>
    </row>
    <row r="212" spans="1:4">
      <c r="A212" t="s">
        <v>61</v>
      </c>
      <c r="B212" s="2">
        <v>44285</v>
      </c>
      <c r="C212">
        <v>11.5702</v>
      </c>
      <c r="D212">
        <v>18830.03</v>
      </c>
    </row>
    <row r="213" spans="1:4">
      <c r="A213" t="s">
        <v>61</v>
      </c>
      <c r="B213" s="2">
        <v>44286</v>
      </c>
      <c r="C213">
        <v>11.5745</v>
      </c>
      <c r="D213">
        <v>18717.240000000002</v>
      </c>
    </row>
    <row r="214" spans="1:4">
      <c r="A214" t="s">
        <v>61</v>
      </c>
      <c r="B214" s="2">
        <v>44287</v>
      </c>
      <c r="C214">
        <v>11.6633</v>
      </c>
      <c r="D214">
        <v>18968.55</v>
      </c>
    </row>
    <row r="215" spans="1:4">
      <c r="A215" t="s">
        <v>61</v>
      </c>
      <c r="B215" s="2">
        <v>44288</v>
      </c>
      <c r="C215">
        <v>11.6624</v>
      </c>
      <c r="D215">
        <v>18968.55</v>
      </c>
    </row>
    <row r="216" spans="1:4">
      <c r="A216" t="s">
        <v>61</v>
      </c>
      <c r="B216" s="2">
        <v>44289</v>
      </c>
      <c r="C216">
        <v>11.6614</v>
      </c>
      <c r="D216">
        <v>18968.55</v>
      </c>
    </row>
    <row r="217" spans="1:4">
      <c r="A217" t="s">
        <v>61</v>
      </c>
      <c r="B217" s="2">
        <v>44290</v>
      </c>
      <c r="C217">
        <v>11.660500000000001</v>
      </c>
      <c r="D217">
        <v>18968.55</v>
      </c>
    </row>
    <row r="218" spans="1:4">
      <c r="A218" t="s">
        <v>61</v>
      </c>
      <c r="B218" s="2">
        <v>44291</v>
      </c>
      <c r="C218">
        <v>11.506399999999999</v>
      </c>
      <c r="D218">
        <v>18694.759999999998</v>
      </c>
    </row>
    <row r="219" spans="1:4">
      <c r="A219" t="s">
        <v>61</v>
      </c>
      <c r="B219" s="2">
        <v>44292</v>
      </c>
      <c r="C219">
        <v>11.6126</v>
      </c>
      <c r="D219">
        <v>18785.23</v>
      </c>
    </row>
    <row r="220" spans="1:4">
      <c r="A220" t="s">
        <v>61</v>
      </c>
      <c r="B220" s="2">
        <v>44293</v>
      </c>
      <c r="C220">
        <v>11.7879</v>
      </c>
      <c r="D220">
        <v>18972.599999999999</v>
      </c>
    </row>
    <row r="221" spans="1:4">
      <c r="A221" t="s">
        <v>61</v>
      </c>
      <c r="B221" s="2">
        <v>44294</v>
      </c>
      <c r="C221">
        <v>11.9321</v>
      </c>
      <c r="D221">
        <v>19065.82</v>
      </c>
    </row>
    <row r="222" spans="1:4">
      <c r="A222" t="s">
        <v>61</v>
      </c>
      <c r="B222" s="2">
        <v>44295</v>
      </c>
      <c r="C222">
        <v>11.988300000000001</v>
      </c>
      <c r="D222">
        <v>19044.22</v>
      </c>
    </row>
    <row r="223" spans="1:4">
      <c r="A223" t="s">
        <v>61</v>
      </c>
      <c r="B223" s="2">
        <v>44296</v>
      </c>
      <c r="C223">
        <v>11.987299999999999</v>
      </c>
      <c r="D223">
        <v>19044.22</v>
      </c>
    </row>
    <row r="224" spans="1:4">
      <c r="A224" t="s">
        <v>61</v>
      </c>
      <c r="B224" s="2">
        <v>44297</v>
      </c>
      <c r="C224">
        <v>11.9864</v>
      </c>
      <c r="D224">
        <v>19044.22</v>
      </c>
    </row>
    <row r="225" spans="1:4">
      <c r="A225" t="s">
        <v>61</v>
      </c>
      <c r="B225" s="2">
        <v>44298</v>
      </c>
      <c r="C225">
        <v>11.5816</v>
      </c>
      <c r="D225">
        <v>18279.05</v>
      </c>
    </row>
    <row r="226" spans="1:4">
      <c r="A226" t="s">
        <v>61</v>
      </c>
      <c r="B226" s="2">
        <v>44299</v>
      </c>
      <c r="C226">
        <v>11.671200000000001</v>
      </c>
      <c r="D226">
        <v>18526.240000000002</v>
      </c>
    </row>
    <row r="227" spans="1:4">
      <c r="A227" t="s">
        <v>61</v>
      </c>
      <c r="B227" s="2">
        <v>44300</v>
      </c>
      <c r="C227">
        <v>11.670199999999999</v>
      </c>
      <c r="D227">
        <v>18526.240000000002</v>
      </c>
    </row>
    <row r="228" spans="1:4">
      <c r="A228" t="s">
        <v>61</v>
      </c>
      <c r="B228" s="2">
        <v>44301</v>
      </c>
      <c r="C228">
        <v>11.6843</v>
      </c>
      <c r="D228">
        <v>18603.68</v>
      </c>
    </row>
    <row r="229" spans="1:4">
      <c r="A229" t="s">
        <v>61</v>
      </c>
      <c r="B229" s="2">
        <v>44302</v>
      </c>
      <c r="C229">
        <v>11.7834</v>
      </c>
      <c r="D229">
        <v>18695.580000000002</v>
      </c>
    </row>
    <row r="230" spans="1:4">
      <c r="A230" t="s">
        <v>61</v>
      </c>
      <c r="B230" s="2">
        <v>44303</v>
      </c>
      <c r="C230">
        <v>11.782400000000001</v>
      </c>
      <c r="D230">
        <v>18695.580000000002</v>
      </c>
    </row>
    <row r="231" spans="1:4">
      <c r="A231" t="s">
        <v>61</v>
      </c>
      <c r="B231" s="2">
        <v>44304</v>
      </c>
      <c r="C231">
        <v>11.781499999999999</v>
      </c>
      <c r="D231">
        <v>18695.580000000002</v>
      </c>
    </row>
    <row r="232" spans="1:4">
      <c r="A232" t="s">
        <v>61</v>
      </c>
      <c r="B232" s="2">
        <v>44305</v>
      </c>
      <c r="C232">
        <v>11.5648</v>
      </c>
      <c r="D232">
        <v>18359.48</v>
      </c>
    </row>
    <row r="233" spans="1:4">
      <c r="A233" t="s">
        <v>61</v>
      </c>
      <c r="B233" s="2">
        <v>44306</v>
      </c>
      <c r="C233">
        <v>11.5944</v>
      </c>
      <c r="D233">
        <v>18327.47</v>
      </c>
    </row>
    <row r="234" spans="1:4">
      <c r="A234" t="s">
        <v>61</v>
      </c>
      <c r="B234" s="2">
        <v>44307</v>
      </c>
      <c r="C234">
        <v>11.593500000000001</v>
      </c>
      <c r="D234">
        <v>18327.47</v>
      </c>
    </row>
    <row r="235" spans="1:4">
      <c r="A235" t="s">
        <v>61</v>
      </c>
      <c r="B235" s="2">
        <v>44308</v>
      </c>
      <c r="C235">
        <v>11.558299999999999</v>
      </c>
      <c r="D235">
        <v>18444.73</v>
      </c>
    </row>
    <row r="236" spans="1:4">
      <c r="A236" t="s">
        <v>61</v>
      </c>
      <c r="B236" s="2">
        <v>44309</v>
      </c>
      <c r="C236">
        <v>11.5907</v>
      </c>
      <c r="D236">
        <v>18404.47</v>
      </c>
    </row>
    <row r="237" spans="1:4">
      <c r="A237" t="s">
        <v>61</v>
      </c>
      <c r="B237" s="2">
        <v>44310</v>
      </c>
      <c r="C237">
        <v>11.589700000000001</v>
      </c>
      <c r="D237">
        <v>18404.47</v>
      </c>
    </row>
    <row r="238" spans="1:4">
      <c r="A238" t="s">
        <v>61</v>
      </c>
      <c r="B238" s="2">
        <v>44311</v>
      </c>
      <c r="C238">
        <v>11.588800000000001</v>
      </c>
      <c r="D238">
        <v>18404.47</v>
      </c>
    </row>
    <row r="239" spans="1:4">
      <c r="A239" t="s">
        <v>61</v>
      </c>
      <c r="B239" s="2">
        <v>44312</v>
      </c>
      <c r="C239">
        <v>11.6944</v>
      </c>
      <c r="D239">
        <v>18573.669999999998</v>
      </c>
    </row>
    <row r="240" spans="1:4">
      <c r="A240" t="s">
        <v>61</v>
      </c>
      <c r="B240" s="2">
        <v>44313</v>
      </c>
      <c r="C240">
        <v>11.7971</v>
      </c>
      <c r="D240">
        <v>18795.169999999998</v>
      </c>
    </row>
    <row r="241" spans="1:4">
      <c r="A241" t="s">
        <v>61</v>
      </c>
      <c r="B241" s="2">
        <v>44314</v>
      </c>
      <c r="C241">
        <v>11.838900000000001</v>
      </c>
      <c r="D241">
        <v>19031.439999999999</v>
      </c>
    </row>
    <row r="242" spans="1:4">
      <c r="A242" t="s">
        <v>61</v>
      </c>
      <c r="B242" s="2">
        <v>44315</v>
      </c>
      <c r="C242">
        <v>11.8332</v>
      </c>
      <c r="D242">
        <v>19058.16</v>
      </c>
    </row>
    <row r="243" spans="1:4">
      <c r="A243" t="s">
        <v>61</v>
      </c>
      <c r="B243" s="2">
        <v>44316</v>
      </c>
      <c r="C243">
        <v>11.7525</v>
      </c>
      <c r="D243">
        <v>18802.03</v>
      </c>
    </row>
    <row r="244" spans="1:4">
      <c r="A244" t="s">
        <v>61</v>
      </c>
      <c r="B244" s="2">
        <v>44317</v>
      </c>
      <c r="C244">
        <v>11.7515</v>
      </c>
      <c r="D244">
        <v>18802.03</v>
      </c>
    </row>
    <row r="245" spans="1:4">
      <c r="A245" t="s">
        <v>61</v>
      </c>
      <c r="B245" s="2">
        <v>44318</v>
      </c>
      <c r="C245">
        <v>11.7506</v>
      </c>
      <c r="D245">
        <v>18802.03</v>
      </c>
    </row>
    <row r="246" spans="1:4">
      <c r="A246" t="s">
        <v>61</v>
      </c>
      <c r="B246" s="2">
        <v>44319</v>
      </c>
      <c r="C246">
        <v>11.871</v>
      </c>
      <c r="D246">
        <v>18848.97</v>
      </c>
    </row>
    <row r="247" spans="1:4">
      <c r="A247" t="s">
        <v>61</v>
      </c>
      <c r="B247" s="2">
        <v>44320</v>
      </c>
      <c r="C247">
        <v>11.8123</v>
      </c>
      <c r="D247">
        <v>18704.849999999999</v>
      </c>
    </row>
    <row r="248" spans="1:4">
      <c r="A248" t="s">
        <v>61</v>
      </c>
      <c r="B248" s="2">
        <v>44321</v>
      </c>
      <c r="C248">
        <v>11.9384</v>
      </c>
      <c r="D248">
        <v>18876.03</v>
      </c>
    </row>
    <row r="249" spans="1:4">
      <c r="A249" t="s">
        <v>61</v>
      </c>
      <c r="B249" s="2">
        <v>44322</v>
      </c>
      <c r="C249">
        <v>11.9155</v>
      </c>
      <c r="D249">
        <v>19011.169999999998</v>
      </c>
    </row>
    <row r="250" spans="1:4">
      <c r="A250" t="s">
        <v>61</v>
      </c>
      <c r="B250" s="2">
        <v>44323</v>
      </c>
      <c r="C250">
        <v>11.8752</v>
      </c>
      <c r="D250">
        <v>19104.240000000002</v>
      </c>
    </row>
    <row r="251" spans="1:4">
      <c r="A251" t="s">
        <v>61</v>
      </c>
      <c r="B251" s="2">
        <v>44324</v>
      </c>
      <c r="C251">
        <v>11.8743</v>
      </c>
      <c r="D251">
        <v>19104.240000000002</v>
      </c>
    </row>
    <row r="252" spans="1:4">
      <c r="A252" t="s">
        <v>61</v>
      </c>
      <c r="B252" s="2">
        <v>44325</v>
      </c>
      <c r="C252">
        <v>11.8733</v>
      </c>
      <c r="D252">
        <v>19104.240000000002</v>
      </c>
    </row>
    <row r="253" spans="1:4">
      <c r="A253" t="s">
        <v>61</v>
      </c>
      <c r="B253" s="2">
        <v>44326</v>
      </c>
      <c r="C253">
        <v>11.9925</v>
      </c>
      <c r="D253">
        <v>19266.669999999998</v>
      </c>
    </row>
    <row r="254" spans="1:4">
      <c r="A254" t="s">
        <v>61</v>
      </c>
      <c r="B254" s="2">
        <v>44327</v>
      </c>
      <c r="C254">
        <v>12.001099999999999</v>
      </c>
      <c r="D254">
        <v>19225.099999999999</v>
      </c>
    </row>
    <row r="255" spans="1:4">
      <c r="A255" t="s">
        <v>61</v>
      </c>
      <c r="B255" s="2">
        <v>44328</v>
      </c>
      <c r="C255">
        <v>11.9922</v>
      </c>
      <c r="D255">
        <v>19066.54</v>
      </c>
    </row>
    <row r="256" spans="1:4">
      <c r="A256" t="s">
        <v>61</v>
      </c>
      <c r="B256" s="2">
        <v>44329</v>
      </c>
      <c r="C256">
        <v>11.991199999999999</v>
      </c>
      <c r="D256">
        <v>19066.54</v>
      </c>
    </row>
    <row r="257" spans="1:4">
      <c r="A257" t="s">
        <v>61</v>
      </c>
      <c r="B257" s="2">
        <v>44330</v>
      </c>
      <c r="C257">
        <v>12.0032</v>
      </c>
      <c r="D257">
        <v>18966.490000000002</v>
      </c>
    </row>
    <row r="258" spans="1:4">
      <c r="A258" t="s">
        <v>61</v>
      </c>
      <c r="B258" s="2">
        <v>44331</v>
      </c>
      <c r="C258">
        <v>12.0022</v>
      </c>
      <c r="D258">
        <v>18966.490000000002</v>
      </c>
    </row>
    <row r="259" spans="1:4">
      <c r="A259" t="s">
        <v>61</v>
      </c>
      <c r="B259" s="2">
        <v>44332</v>
      </c>
      <c r="C259">
        <v>12.001300000000001</v>
      </c>
      <c r="D259">
        <v>18966.490000000002</v>
      </c>
    </row>
    <row r="260" spans="1:4">
      <c r="A260" t="s">
        <v>61</v>
      </c>
      <c r="B260" s="2">
        <v>44333</v>
      </c>
      <c r="C260">
        <v>12.101900000000001</v>
      </c>
      <c r="D260">
        <v>19270.53</v>
      </c>
    </row>
    <row r="261" spans="1:4">
      <c r="A261" t="s">
        <v>61</v>
      </c>
      <c r="B261" s="2">
        <v>44334</v>
      </c>
      <c r="C261">
        <v>12.311199999999999</v>
      </c>
      <c r="D261">
        <v>19524.650000000001</v>
      </c>
    </row>
    <row r="262" spans="1:4">
      <c r="A262" t="s">
        <v>61</v>
      </c>
      <c r="B262" s="2">
        <v>44335</v>
      </c>
      <c r="C262">
        <v>12.469799999999999</v>
      </c>
      <c r="D262">
        <v>19478.900000000001</v>
      </c>
    </row>
    <row r="263" spans="1:4">
      <c r="A263" t="s">
        <v>61</v>
      </c>
      <c r="B263" s="2">
        <v>44336</v>
      </c>
      <c r="C263">
        <v>12.439299999999999</v>
      </c>
      <c r="D263">
        <v>19368.54</v>
      </c>
    </row>
    <row r="264" spans="1:4">
      <c r="A264" t="s">
        <v>61</v>
      </c>
      <c r="B264" s="2">
        <v>44337</v>
      </c>
      <c r="C264">
        <v>12.580399999999999</v>
      </c>
      <c r="D264">
        <v>19644.37</v>
      </c>
    </row>
    <row r="265" spans="1:4">
      <c r="A265" t="s">
        <v>61</v>
      </c>
      <c r="B265" s="2">
        <v>44338</v>
      </c>
      <c r="C265">
        <v>12.5794</v>
      </c>
      <c r="D265">
        <v>19644.37</v>
      </c>
    </row>
    <row r="266" spans="1:4">
      <c r="A266" t="s">
        <v>61</v>
      </c>
      <c r="B266" s="2">
        <v>44339</v>
      </c>
      <c r="C266">
        <v>12.5784</v>
      </c>
      <c r="D266">
        <v>19644.37</v>
      </c>
    </row>
    <row r="267" spans="1:4">
      <c r="A267" t="s">
        <v>61</v>
      </c>
      <c r="B267" s="2">
        <v>44340</v>
      </c>
      <c r="C267">
        <v>12.704800000000001</v>
      </c>
      <c r="D267">
        <v>19712.23</v>
      </c>
    </row>
    <row r="268" spans="1:4">
      <c r="A268" t="s">
        <v>61</v>
      </c>
      <c r="B268" s="2">
        <v>44341</v>
      </c>
      <c r="C268">
        <v>12.8301</v>
      </c>
      <c r="D268">
        <v>19717.29</v>
      </c>
    </row>
    <row r="269" spans="1:4">
      <c r="A269" t="s">
        <v>61</v>
      </c>
      <c r="B269" s="2">
        <v>44342</v>
      </c>
      <c r="C269">
        <v>13.106400000000001</v>
      </c>
      <c r="D269">
        <v>19807.349999999999</v>
      </c>
    </row>
    <row r="270" spans="1:4">
      <c r="A270" t="s">
        <v>61</v>
      </c>
      <c r="B270" s="2">
        <v>44343</v>
      </c>
      <c r="C270">
        <v>13.0929</v>
      </c>
      <c r="D270">
        <v>19874.32</v>
      </c>
    </row>
    <row r="271" spans="1:4">
      <c r="A271" t="s">
        <v>61</v>
      </c>
      <c r="B271" s="2">
        <v>44344</v>
      </c>
      <c r="C271">
        <v>12.9793</v>
      </c>
      <c r="D271">
        <v>19952.29</v>
      </c>
    </row>
    <row r="272" spans="1:4">
      <c r="A272" t="s">
        <v>61</v>
      </c>
      <c r="B272" s="2">
        <v>44345</v>
      </c>
      <c r="C272">
        <v>12.978300000000001</v>
      </c>
      <c r="D272">
        <v>19952.29</v>
      </c>
    </row>
    <row r="273" spans="1:4">
      <c r="A273" t="s">
        <v>61</v>
      </c>
      <c r="B273" s="2">
        <v>44346</v>
      </c>
      <c r="C273">
        <v>12.9772</v>
      </c>
      <c r="D273">
        <v>19952.29</v>
      </c>
    </row>
    <row r="274" spans="1:4">
      <c r="A274" t="s">
        <v>61</v>
      </c>
      <c r="B274" s="2">
        <v>44347</v>
      </c>
      <c r="C274">
        <v>12.9306</v>
      </c>
      <c r="D274">
        <v>20138.099999999999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Point to point return</vt:lpstr>
      <vt:lpstr>Multicap aif2</vt:lpstr>
      <vt:lpstr>BAF AIF 3</vt:lpstr>
      <vt:lpstr>Emergence AIF 4</vt:lpstr>
      <vt:lpstr>Select Opportunities AIF5</vt:lpstr>
      <vt:lpstr>Rising India AIF 6</vt:lpstr>
      <vt:lpstr>EOP AIF 7</vt:lpstr>
      <vt:lpstr>SOP 2 AIF 8</vt:lpstr>
      <vt:lpstr>BAF 2</vt:lpstr>
      <vt:lpstr>EOP2 AIF 11</vt:lpstr>
      <vt:lpstr>Multicap open ended</vt:lpstr>
      <vt:lpstr>GOP2</vt:lpstr>
      <vt:lpstr>SOP3</vt:lpstr>
      <vt:lpstr>Fund id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Kakrania</dc:creator>
  <cp:lastModifiedBy>Kamal Gupta</cp:lastModifiedBy>
  <dcterms:created xsi:type="dcterms:W3CDTF">2020-09-11T06:16:30Z</dcterms:created>
  <dcterms:modified xsi:type="dcterms:W3CDTF">2021-07-16T07:22:53Z</dcterms:modified>
</cp:coreProperties>
</file>